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thorn/iCloud Drive (Archive) - 1/Desktop/Desktop - MacBook Air/EW/"/>
    </mc:Choice>
  </mc:AlternateContent>
  <xr:revisionPtr revIDLastSave="0" documentId="8_{6492ED59-A61C-1840-A7AB-49C15F5EFCE3}" xr6:coauthVersionLast="47" xr6:coauthVersionMax="47" xr10:uidLastSave="{00000000-0000-0000-0000-000000000000}"/>
  <bookViews>
    <workbookView xWindow="4180" yWindow="500" windowWidth="29420" windowHeight="20180" activeTab="1" xr2:uid="{256D1A15-AB2D-43CD-B0CD-2980DC0A983E}"/>
  </bookViews>
  <sheets>
    <sheet name="Quote" sheetId="8" state="hidden" r:id="rId1"/>
    <sheet name="Cost Comparison Other" sheetId="16" r:id="rId2"/>
    <sheet name="Detailed View" sheetId="6" r:id="rId3"/>
    <sheet name="Profitabilty" sheetId="13" r:id="rId4"/>
    <sheet name="FICA Calculation Sheet" sheetId="17" r:id="rId5"/>
    <sheet name="2024 SUTA - FUTA" sheetId="14" state="hidden" r:id="rId6"/>
    <sheet name="Allocation" sheetId="12" state="hidden" r:id="rId7"/>
  </sheets>
  <externalReferences>
    <externalReference r:id="rId8"/>
  </externalReferences>
  <definedNames>
    <definedName name="_xlnm._FilterDatabase" localSheetId="5" hidden="1">'2024 SUTA - FUTA'!$A$2:$AM$55</definedName>
    <definedName name="_xlnm.Print_Area" localSheetId="5">'2024 SUTA - FUTA'!$A$1:$C$55</definedName>
    <definedName name="_xlnm.Print_Area" localSheetId="1">'Cost Comparison Other'!$A$1:$J$42</definedName>
    <definedName name="_xlnm.Print_Area" localSheetId="2">'Detailed View'!$A$1:$E$105</definedName>
    <definedName name="_xlnm.Print_Area" localSheetId="3">Profitabilty!$A$1:$I$146</definedName>
    <definedName name="_xlnm.Print_Area" localSheetId="0">Quote!$A$1:$G$33</definedName>
    <definedName name="_xlnm.Print_Titles" localSheetId="5">'2024 SUTA - FUTA'!$1:$2</definedName>
    <definedName name="State">[1]!Table1[STATE]</definedName>
    <definedName name="wrn.Quote." localSheetId="5" hidden="1">{#N/A,#N/A,FALSE,"Composite rate";#N/A,#N/A,FALSE,"Firm Quote";#N/A,#N/A,FALSE,"comparison"}</definedName>
    <definedName name="wrn.Quote." localSheetId="6" hidden="1">{#N/A,#N/A,FALSE,"Composite rate";#N/A,#N/A,FALSE,"Firm Quote";#N/A,#N/A,FALSE,"comparison"}</definedName>
    <definedName name="wrn.Quote." localSheetId="3" hidden="1">{#N/A,#N/A,FALSE,"Composite rate";#N/A,#N/A,FALSE,"Firm Quote";#N/A,#N/A,FALSE,"comparison"}</definedName>
    <definedName name="wrn.Quote." hidden="1">{#N/A,#N/A,FALSE,"Composite rate";#N/A,#N/A,FALSE,"Firm Quote";#N/A,#N/A,FALSE,"comparison"}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6" l="1"/>
  <c r="E119" i="13" l="1"/>
  <c r="C43" i="13"/>
  <c r="B43" i="13"/>
  <c r="A115" i="13"/>
  <c r="A116" i="13"/>
  <c r="A117" i="13"/>
  <c r="A118" i="13"/>
  <c r="A119" i="13"/>
  <c r="A120" i="13"/>
  <c r="B115" i="13"/>
  <c r="B116" i="13"/>
  <c r="B117" i="13"/>
  <c r="B118" i="13"/>
  <c r="B119" i="13"/>
  <c r="B120" i="13"/>
  <c r="D115" i="13"/>
  <c r="D116" i="13"/>
  <c r="D117" i="13"/>
  <c r="D118" i="13"/>
  <c r="D119" i="13"/>
  <c r="D120" i="13"/>
  <c r="D121" i="13"/>
  <c r="B121" i="13"/>
  <c r="B122" i="13"/>
  <c r="B123" i="13"/>
  <c r="B124" i="13"/>
  <c r="H32" i="16"/>
  <c r="D10" i="16"/>
  <c r="H10" i="16" s="1"/>
  <c r="D9" i="16"/>
  <c r="H9" i="16" s="1"/>
  <c r="C62" i="6"/>
  <c r="C60" i="6"/>
  <c r="C59" i="6"/>
  <c r="C58" i="6"/>
  <c r="D50" i="6"/>
  <c r="D59" i="17"/>
  <c r="C59" i="17"/>
  <c r="E59" i="17" s="1"/>
  <c r="D57" i="17"/>
  <c r="C57" i="17"/>
  <c r="E57" i="17" s="1"/>
  <c r="D58" i="17"/>
  <c r="C58" i="17"/>
  <c r="E58" i="17" s="1"/>
  <c r="D56" i="17"/>
  <c r="C56" i="17"/>
  <c r="E56" i="17" s="1"/>
  <c r="D55" i="17"/>
  <c r="C55" i="17"/>
  <c r="E55" i="17" s="1"/>
  <c r="D54" i="17"/>
  <c r="C54" i="17"/>
  <c r="E54" i="17" s="1"/>
  <c r="D53" i="17"/>
  <c r="C53" i="17"/>
  <c r="E53" i="17" s="1"/>
  <c r="D52" i="17"/>
  <c r="C52" i="17"/>
  <c r="E52" i="17" s="1"/>
  <c r="D51" i="17"/>
  <c r="C51" i="17"/>
  <c r="E51" i="17" s="1"/>
  <c r="D50" i="17"/>
  <c r="C50" i="17"/>
  <c r="E50" i="17" s="1"/>
  <c r="D49" i="17"/>
  <c r="E49" i="17" s="1"/>
  <c r="C49" i="17"/>
  <c r="D48" i="17"/>
  <c r="C48" i="17"/>
  <c r="E48" i="17" s="1"/>
  <c r="D47" i="17"/>
  <c r="C47" i="17"/>
  <c r="E47" i="17" s="1"/>
  <c r="D46" i="17"/>
  <c r="C46" i="17"/>
  <c r="E46" i="17" s="1"/>
  <c r="D45" i="17"/>
  <c r="C45" i="17"/>
  <c r="E45" i="17" s="1"/>
  <c r="D44" i="17"/>
  <c r="C44" i="17"/>
  <c r="E44" i="17" s="1"/>
  <c r="D43" i="17"/>
  <c r="C43" i="17"/>
  <c r="E43" i="17" s="1"/>
  <c r="D42" i="17"/>
  <c r="C42" i="17"/>
  <c r="E42" i="17" s="1"/>
  <c r="D41" i="17"/>
  <c r="C41" i="17"/>
  <c r="D40" i="17"/>
  <c r="C40" i="17"/>
  <c r="E40" i="17" s="1"/>
  <c r="D39" i="17"/>
  <c r="C39" i="17"/>
  <c r="E39" i="17" s="1"/>
  <c r="D38" i="17"/>
  <c r="C38" i="17"/>
  <c r="E38" i="17" s="1"/>
  <c r="D37" i="17"/>
  <c r="C37" i="17"/>
  <c r="E37" i="17" s="1"/>
  <c r="D36" i="17"/>
  <c r="C36" i="17"/>
  <c r="E36" i="17" s="1"/>
  <c r="D35" i="17"/>
  <c r="C35" i="17"/>
  <c r="E35" i="17" s="1"/>
  <c r="D34" i="17"/>
  <c r="C34" i="17"/>
  <c r="E34" i="17" s="1"/>
  <c r="D33" i="17"/>
  <c r="C33" i="17"/>
  <c r="E33" i="17" s="1"/>
  <c r="D32" i="17"/>
  <c r="C32" i="17"/>
  <c r="E32" i="17" s="1"/>
  <c r="D31" i="17"/>
  <c r="C31" i="17"/>
  <c r="D30" i="17"/>
  <c r="C30" i="17"/>
  <c r="E30" i="17" s="1"/>
  <c r="D29" i="17"/>
  <c r="C29" i="17"/>
  <c r="E29" i="17" s="1"/>
  <c r="E28" i="17"/>
  <c r="D28" i="17"/>
  <c r="C28" i="17"/>
  <c r="D27" i="17"/>
  <c r="C27" i="17"/>
  <c r="E27" i="17" s="1"/>
  <c r="D26" i="17"/>
  <c r="C26" i="17"/>
  <c r="E26" i="17" s="1"/>
  <c r="D25" i="17"/>
  <c r="C25" i="17"/>
  <c r="E25" i="17" s="1"/>
  <c r="D24" i="17"/>
  <c r="C24" i="17"/>
  <c r="E24" i="17" s="1"/>
  <c r="D23" i="17"/>
  <c r="C23" i="17"/>
  <c r="E23" i="17" s="1"/>
  <c r="D22" i="17"/>
  <c r="C22" i="17"/>
  <c r="E22" i="17" s="1"/>
  <c r="D21" i="17"/>
  <c r="E21" i="17" s="1"/>
  <c r="C21" i="17"/>
  <c r="D20" i="17"/>
  <c r="C20" i="17"/>
  <c r="E20" i="17" s="1"/>
  <c r="D19" i="17"/>
  <c r="C19" i="17"/>
  <c r="E19" i="17" s="1"/>
  <c r="D18" i="17"/>
  <c r="C18" i="17"/>
  <c r="E18" i="17" s="1"/>
  <c r="D17" i="17"/>
  <c r="C17" i="17"/>
  <c r="E17" i="17" s="1"/>
  <c r="D16" i="17"/>
  <c r="C16" i="17"/>
  <c r="E16" i="17" s="1"/>
  <c r="D15" i="17"/>
  <c r="C15" i="17"/>
  <c r="D14" i="17"/>
  <c r="C14" i="17"/>
  <c r="E14" i="17" s="1"/>
  <c r="D13" i="17"/>
  <c r="C13" i="17"/>
  <c r="E13" i="17" s="1"/>
  <c r="H44" i="16"/>
  <c r="H43" i="16"/>
  <c r="H42" i="16"/>
  <c r="H41" i="16"/>
  <c r="B1" i="8"/>
  <c r="E13" i="16"/>
  <c r="E15" i="17" l="1"/>
  <c r="E31" i="17"/>
  <c r="E41" i="17"/>
  <c r="B2" i="17" l="1"/>
  <c r="J55" i="14" l="1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1" i="14" l="1"/>
  <c r="C1500" i="17"/>
  <c r="C1499" i="17"/>
  <c r="C1498" i="17"/>
  <c r="C1497" i="17"/>
  <c r="C1496" i="17"/>
  <c r="C1495" i="17"/>
  <c r="C1494" i="17"/>
  <c r="C1493" i="17"/>
  <c r="C1492" i="17"/>
  <c r="C1491" i="17"/>
  <c r="C1490" i="17"/>
  <c r="C1489" i="17"/>
  <c r="C1488" i="17"/>
  <c r="C1487" i="17"/>
  <c r="C1486" i="17"/>
  <c r="C1485" i="17"/>
  <c r="C1484" i="17"/>
  <c r="C1483" i="17"/>
  <c r="C1482" i="17"/>
  <c r="C1481" i="17"/>
  <c r="C1480" i="17"/>
  <c r="C1479" i="17"/>
  <c r="C1478" i="17"/>
  <c r="C1477" i="17"/>
  <c r="C1476" i="17"/>
  <c r="C1475" i="17"/>
  <c r="C1474" i="17"/>
  <c r="C1473" i="17"/>
  <c r="C1472" i="17"/>
  <c r="C1471" i="17"/>
  <c r="C1470" i="17"/>
  <c r="C1469" i="17"/>
  <c r="C1468" i="17"/>
  <c r="C1467" i="17"/>
  <c r="C1466" i="17"/>
  <c r="C1465" i="17"/>
  <c r="C1464" i="17"/>
  <c r="C1463" i="17"/>
  <c r="C1462" i="17"/>
  <c r="C1461" i="17"/>
  <c r="C1460" i="17"/>
  <c r="C1459" i="17"/>
  <c r="C1458" i="17"/>
  <c r="C1457" i="17"/>
  <c r="C1456" i="17"/>
  <c r="C1455" i="17"/>
  <c r="C1454" i="17"/>
  <c r="C1453" i="17"/>
  <c r="C1452" i="17"/>
  <c r="C1451" i="17"/>
  <c r="C1450" i="17"/>
  <c r="C1449" i="17"/>
  <c r="C1448" i="17"/>
  <c r="C1447" i="17"/>
  <c r="C1446" i="17"/>
  <c r="C1445" i="17"/>
  <c r="C1444" i="17"/>
  <c r="C1443" i="17"/>
  <c r="C1442" i="17"/>
  <c r="C1441" i="17"/>
  <c r="C1440" i="17"/>
  <c r="C1439" i="17"/>
  <c r="C1438" i="17"/>
  <c r="C1437" i="17"/>
  <c r="C1436" i="17"/>
  <c r="C1435" i="17"/>
  <c r="C1434" i="17"/>
  <c r="C1433" i="17"/>
  <c r="C1432" i="17"/>
  <c r="C1431" i="17"/>
  <c r="C1430" i="17"/>
  <c r="C1429" i="17"/>
  <c r="C1428" i="17"/>
  <c r="C1427" i="17"/>
  <c r="C1426" i="17"/>
  <c r="C1425" i="17"/>
  <c r="C1424" i="17"/>
  <c r="C1423" i="17"/>
  <c r="C1422" i="17"/>
  <c r="C1421" i="17"/>
  <c r="C1420" i="17"/>
  <c r="C1419" i="17"/>
  <c r="C1418" i="17"/>
  <c r="C1417" i="17"/>
  <c r="C1416" i="17"/>
  <c r="C1415" i="17"/>
  <c r="C1414" i="17"/>
  <c r="C1413" i="17"/>
  <c r="C1412" i="17"/>
  <c r="C1411" i="17"/>
  <c r="C1410" i="17"/>
  <c r="C1409" i="17"/>
  <c r="C1408" i="17"/>
  <c r="C1407" i="17"/>
  <c r="C1406" i="17"/>
  <c r="C1405" i="17"/>
  <c r="C1404" i="17"/>
  <c r="C1403" i="17"/>
  <c r="C1402" i="17"/>
  <c r="C1401" i="17"/>
  <c r="C1400" i="17"/>
  <c r="C1399" i="17"/>
  <c r="C1398" i="17"/>
  <c r="C1397" i="17"/>
  <c r="C1396" i="17"/>
  <c r="C1395" i="17"/>
  <c r="C1394" i="17"/>
  <c r="C1393" i="17"/>
  <c r="C1392" i="17"/>
  <c r="C1391" i="17"/>
  <c r="C1390" i="17"/>
  <c r="C1389" i="17"/>
  <c r="C1388" i="17"/>
  <c r="C1387" i="17"/>
  <c r="C1386" i="17"/>
  <c r="C1385" i="17"/>
  <c r="C1384" i="17"/>
  <c r="C1383" i="17"/>
  <c r="C1382" i="17"/>
  <c r="C1381" i="17"/>
  <c r="C1380" i="17"/>
  <c r="C1379" i="17"/>
  <c r="C1378" i="17"/>
  <c r="C1377" i="17"/>
  <c r="C1376" i="17"/>
  <c r="C1375" i="17"/>
  <c r="C1374" i="17"/>
  <c r="C1373" i="17"/>
  <c r="C1372" i="17"/>
  <c r="C1371" i="17"/>
  <c r="C1370" i="17"/>
  <c r="C1369" i="17"/>
  <c r="C1368" i="17"/>
  <c r="C1367" i="17"/>
  <c r="C1366" i="17"/>
  <c r="C1365" i="17"/>
  <c r="C1364" i="17"/>
  <c r="C1363" i="17"/>
  <c r="C1362" i="17"/>
  <c r="C1361" i="17"/>
  <c r="C1360" i="17"/>
  <c r="C1359" i="17"/>
  <c r="C1358" i="17"/>
  <c r="C1357" i="17"/>
  <c r="C1356" i="17"/>
  <c r="C1355" i="17"/>
  <c r="C1354" i="17"/>
  <c r="C1353" i="17"/>
  <c r="C1352" i="17"/>
  <c r="C1351" i="17"/>
  <c r="C1350" i="17"/>
  <c r="C1349" i="17"/>
  <c r="C1348" i="17"/>
  <c r="C1347" i="17"/>
  <c r="C1346" i="17"/>
  <c r="C1345" i="17"/>
  <c r="C1344" i="17"/>
  <c r="C1343" i="17"/>
  <c r="C1342" i="17"/>
  <c r="C1341" i="17"/>
  <c r="C1340" i="17"/>
  <c r="C1339" i="17"/>
  <c r="C1338" i="17"/>
  <c r="C1337" i="17"/>
  <c r="C1336" i="17"/>
  <c r="C1335" i="17"/>
  <c r="C1334" i="17"/>
  <c r="C1333" i="17"/>
  <c r="C1332" i="17"/>
  <c r="C1331" i="17"/>
  <c r="C1330" i="17"/>
  <c r="C1329" i="17"/>
  <c r="C1328" i="17"/>
  <c r="C1327" i="17"/>
  <c r="C1326" i="17"/>
  <c r="C1325" i="17"/>
  <c r="C1324" i="17"/>
  <c r="C1323" i="17"/>
  <c r="C1322" i="17"/>
  <c r="C1321" i="17"/>
  <c r="C1320" i="17"/>
  <c r="C1319" i="17"/>
  <c r="C1318" i="17"/>
  <c r="C1317" i="17"/>
  <c r="C1316" i="17"/>
  <c r="C1315" i="17"/>
  <c r="C1314" i="17"/>
  <c r="C1313" i="17"/>
  <c r="C1312" i="17"/>
  <c r="C1311" i="17"/>
  <c r="C1310" i="17"/>
  <c r="C1309" i="17"/>
  <c r="C1308" i="17"/>
  <c r="C1307" i="17"/>
  <c r="C1306" i="17"/>
  <c r="C1305" i="17"/>
  <c r="C1304" i="17"/>
  <c r="C1303" i="17"/>
  <c r="C1302" i="17"/>
  <c r="C1301" i="17"/>
  <c r="C1300" i="17"/>
  <c r="C1299" i="17"/>
  <c r="C1298" i="17"/>
  <c r="C1297" i="17"/>
  <c r="C1296" i="17"/>
  <c r="C1295" i="17"/>
  <c r="C1294" i="17"/>
  <c r="C1293" i="17"/>
  <c r="C1292" i="17"/>
  <c r="C1291" i="17"/>
  <c r="C1290" i="17"/>
  <c r="C1289" i="17"/>
  <c r="C1288" i="17"/>
  <c r="C1287" i="17"/>
  <c r="C1286" i="17"/>
  <c r="C1285" i="17"/>
  <c r="C1284" i="17"/>
  <c r="C1283" i="17"/>
  <c r="C1282" i="17"/>
  <c r="C1281" i="17"/>
  <c r="C1280" i="17"/>
  <c r="C1279" i="17"/>
  <c r="C1278" i="17"/>
  <c r="C1277" i="17"/>
  <c r="C1276" i="17"/>
  <c r="C1275" i="17"/>
  <c r="C1274" i="17"/>
  <c r="C1273" i="17"/>
  <c r="C1272" i="17"/>
  <c r="C1271" i="17"/>
  <c r="C1270" i="17"/>
  <c r="C1269" i="17"/>
  <c r="C1268" i="17"/>
  <c r="C1267" i="17"/>
  <c r="C1266" i="17"/>
  <c r="C1265" i="17"/>
  <c r="C1264" i="17"/>
  <c r="C1263" i="17"/>
  <c r="C1262" i="17"/>
  <c r="C1261" i="17"/>
  <c r="C1260" i="17"/>
  <c r="C1259" i="17"/>
  <c r="C1258" i="17"/>
  <c r="C1257" i="17"/>
  <c r="C1256" i="17"/>
  <c r="C1255" i="17"/>
  <c r="C1254" i="17"/>
  <c r="C1253" i="17"/>
  <c r="C1252" i="17"/>
  <c r="C1251" i="17"/>
  <c r="C1250" i="17"/>
  <c r="C1249" i="17"/>
  <c r="C1248" i="17"/>
  <c r="C1247" i="17"/>
  <c r="C1246" i="17"/>
  <c r="C1245" i="17"/>
  <c r="C1244" i="17"/>
  <c r="C1243" i="17"/>
  <c r="C1242" i="17"/>
  <c r="C1241" i="17"/>
  <c r="C1240" i="17"/>
  <c r="C1239" i="17"/>
  <c r="C1238" i="17"/>
  <c r="C1237" i="17"/>
  <c r="C1236" i="17"/>
  <c r="C1235" i="17"/>
  <c r="C1234" i="17"/>
  <c r="C1233" i="17"/>
  <c r="C1232" i="17"/>
  <c r="C1231" i="17"/>
  <c r="C1230" i="17"/>
  <c r="C1229" i="17"/>
  <c r="C1228" i="17"/>
  <c r="C1227" i="17"/>
  <c r="C1226" i="17"/>
  <c r="C1225" i="17"/>
  <c r="C1224" i="17"/>
  <c r="C1223" i="17"/>
  <c r="C1222" i="17"/>
  <c r="C1221" i="17"/>
  <c r="C1220" i="17"/>
  <c r="C1219" i="17"/>
  <c r="C1218" i="17"/>
  <c r="C1217" i="17"/>
  <c r="C1216" i="17"/>
  <c r="C1215" i="17"/>
  <c r="C1214" i="17"/>
  <c r="C1213" i="17"/>
  <c r="C1212" i="17"/>
  <c r="C1211" i="17"/>
  <c r="C1210" i="17"/>
  <c r="C1209" i="17"/>
  <c r="C1208" i="17"/>
  <c r="C1207" i="17"/>
  <c r="C1206" i="17"/>
  <c r="C1205" i="17"/>
  <c r="C1204" i="17"/>
  <c r="C1203" i="17"/>
  <c r="C1202" i="17"/>
  <c r="C1201" i="17"/>
  <c r="C1200" i="17"/>
  <c r="C1199" i="17"/>
  <c r="C1198" i="17"/>
  <c r="C1197" i="17"/>
  <c r="C1196" i="17"/>
  <c r="C1195" i="17"/>
  <c r="C1194" i="17"/>
  <c r="C1193" i="17"/>
  <c r="C1192" i="17"/>
  <c r="C1191" i="17"/>
  <c r="C1190" i="17"/>
  <c r="C1189" i="17"/>
  <c r="C1188" i="17"/>
  <c r="C1187" i="17"/>
  <c r="C1186" i="17"/>
  <c r="C1185" i="17"/>
  <c r="C1184" i="17"/>
  <c r="C1183" i="17"/>
  <c r="C1182" i="17"/>
  <c r="C1181" i="17"/>
  <c r="C1180" i="17"/>
  <c r="C1179" i="17"/>
  <c r="C1178" i="17"/>
  <c r="C1177" i="17"/>
  <c r="C1176" i="17"/>
  <c r="C1175" i="17"/>
  <c r="C1174" i="17"/>
  <c r="C1173" i="17"/>
  <c r="C1172" i="17"/>
  <c r="C1171" i="17"/>
  <c r="C1170" i="17"/>
  <c r="C1169" i="17"/>
  <c r="C1168" i="17"/>
  <c r="C1167" i="17"/>
  <c r="C1166" i="17"/>
  <c r="C1165" i="17"/>
  <c r="C1164" i="17"/>
  <c r="C1163" i="17"/>
  <c r="C1162" i="17"/>
  <c r="C1161" i="17"/>
  <c r="C1160" i="17"/>
  <c r="C1159" i="17"/>
  <c r="C1158" i="17"/>
  <c r="C1157" i="17"/>
  <c r="C1156" i="17"/>
  <c r="C1155" i="17"/>
  <c r="C1154" i="17"/>
  <c r="C1153" i="17"/>
  <c r="C1152" i="17"/>
  <c r="C1151" i="17"/>
  <c r="C1150" i="17"/>
  <c r="C1149" i="17"/>
  <c r="C1148" i="17"/>
  <c r="C1147" i="17"/>
  <c r="C1146" i="17"/>
  <c r="C1145" i="17"/>
  <c r="C1144" i="17"/>
  <c r="C1143" i="17"/>
  <c r="C1142" i="17"/>
  <c r="C1141" i="17"/>
  <c r="C1140" i="17"/>
  <c r="C1139" i="17"/>
  <c r="C1138" i="17"/>
  <c r="C1137" i="17"/>
  <c r="C1136" i="17"/>
  <c r="C1135" i="17"/>
  <c r="C1134" i="17"/>
  <c r="C1133" i="17"/>
  <c r="C1132" i="17"/>
  <c r="C1131" i="17"/>
  <c r="C1130" i="17"/>
  <c r="C1129" i="17"/>
  <c r="C1128" i="17"/>
  <c r="C1127" i="17"/>
  <c r="C1126" i="17"/>
  <c r="C1125" i="17"/>
  <c r="C1124" i="17"/>
  <c r="C1123" i="17"/>
  <c r="C1122" i="17"/>
  <c r="C1121" i="17"/>
  <c r="C1120" i="17"/>
  <c r="C1119" i="17"/>
  <c r="C1118" i="17"/>
  <c r="C1117" i="17"/>
  <c r="C1116" i="17"/>
  <c r="C1115" i="17"/>
  <c r="C1114" i="17"/>
  <c r="C1113" i="17"/>
  <c r="C1112" i="17"/>
  <c r="C1111" i="17"/>
  <c r="C1110" i="17"/>
  <c r="C1109" i="17"/>
  <c r="C1108" i="17"/>
  <c r="C1107" i="17"/>
  <c r="C1106" i="17"/>
  <c r="C1105" i="17"/>
  <c r="C1104" i="17"/>
  <c r="C1103" i="17"/>
  <c r="C1102" i="17"/>
  <c r="C1101" i="17"/>
  <c r="C1100" i="17"/>
  <c r="C1099" i="17"/>
  <c r="C1098" i="17"/>
  <c r="C1097" i="17"/>
  <c r="C1096" i="17"/>
  <c r="C1095" i="17"/>
  <c r="C1094" i="17"/>
  <c r="C1093" i="17"/>
  <c r="C1092" i="17"/>
  <c r="C1091" i="17"/>
  <c r="C1090" i="17"/>
  <c r="C1089" i="17"/>
  <c r="C1088" i="17"/>
  <c r="C1087" i="17"/>
  <c r="C1086" i="17"/>
  <c r="C1085" i="17"/>
  <c r="C1084" i="17"/>
  <c r="C1083" i="17"/>
  <c r="C1082" i="17"/>
  <c r="C1081" i="17"/>
  <c r="C1080" i="17"/>
  <c r="C1079" i="17"/>
  <c r="C1078" i="17"/>
  <c r="C1077" i="17"/>
  <c r="C1076" i="17"/>
  <c r="C1075" i="17"/>
  <c r="C1074" i="17"/>
  <c r="C1073" i="17"/>
  <c r="C1072" i="17"/>
  <c r="C1071" i="17"/>
  <c r="C1070" i="17"/>
  <c r="C1069" i="17"/>
  <c r="C1068" i="17"/>
  <c r="C1067" i="17"/>
  <c r="C1066" i="17"/>
  <c r="C1065" i="17"/>
  <c r="C1064" i="17"/>
  <c r="C1063" i="17"/>
  <c r="C1062" i="17"/>
  <c r="C1061" i="17"/>
  <c r="C1060" i="17"/>
  <c r="C1059" i="17"/>
  <c r="C1058" i="17"/>
  <c r="C1057" i="17"/>
  <c r="C1056" i="17"/>
  <c r="C1055" i="17"/>
  <c r="C1054" i="17"/>
  <c r="C1053" i="17"/>
  <c r="C1052" i="17"/>
  <c r="C1051" i="17"/>
  <c r="C1050" i="17"/>
  <c r="C1049" i="17"/>
  <c r="C1048" i="17"/>
  <c r="C1047" i="17"/>
  <c r="C1046" i="17"/>
  <c r="C1045" i="17"/>
  <c r="C1044" i="17"/>
  <c r="C1043" i="17"/>
  <c r="C1042" i="17"/>
  <c r="C1041" i="17"/>
  <c r="C1040" i="17"/>
  <c r="C1039" i="17"/>
  <c r="C1038" i="17"/>
  <c r="C1037" i="17"/>
  <c r="C1036" i="17"/>
  <c r="C1035" i="17"/>
  <c r="C1034" i="17"/>
  <c r="C1033" i="17"/>
  <c r="C1032" i="17"/>
  <c r="C1031" i="17"/>
  <c r="C1030" i="17"/>
  <c r="C1029" i="17"/>
  <c r="C1028" i="17"/>
  <c r="C1027" i="17"/>
  <c r="C1026" i="17"/>
  <c r="C1025" i="17"/>
  <c r="C1024" i="17"/>
  <c r="C1023" i="17"/>
  <c r="C1022" i="17"/>
  <c r="C1021" i="17"/>
  <c r="C1020" i="17"/>
  <c r="C1019" i="17"/>
  <c r="C1018" i="17"/>
  <c r="C1017" i="17"/>
  <c r="C1016" i="17"/>
  <c r="C1015" i="17"/>
  <c r="C1014" i="17"/>
  <c r="C1013" i="17"/>
  <c r="C1012" i="17"/>
  <c r="C1011" i="17"/>
  <c r="C1010" i="17"/>
  <c r="C1009" i="17"/>
  <c r="C1008" i="17"/>
  <c r="C1007" i="17"/>
  <c r="C1006" i="17"/>
  <c r="C1005" i="17"/>
  <c r="C1004" i="17"/>
  <c r="C1003" i="17"/>
  <c r="C1002" i="17"/>
  <c r="C1001" i="17"/>
  <c r="C1000" i="17"/>
  <c r="C999" i="17"/>
  <c r="C998" i="17"/>
  <c r="C997" i="17"/>
  <c r="C996" i="17"/>
  <c r="C995" i="17"/>
  <c r="C994" i="17"/>
  <c r="C993" i="17"/>
  <c r="C992" i="17"/>
  <c r="C991" i="17"/>
  <c r="C990" i="17"/>
  <c r="C989" i="17"/>
  <c r="C988" i="17"/>
  <c r="C987" i="17"/>
  <c r="C986" i="17"/>
  <c r="C985" i="17"/>
  <c r="C984" i="17"/>
  <c r="C983" i="17"/>
  <c r="C982" i="17"/>
  <c r="C981" i="17"/>
  <c r="C980" i="17"/>
  <c r="C979" i="17"/>
  <c r="C978" i="17"/>
  <c r="C977" i="17"/>
  <c r="C976" i="17"/>
  <c r="C975" i="17"/>
  <c r="C974" i="17"/>
  <c r="C973" i="17"/>
  <c r="C972" i="17"/>
  <c r="C971" i="17"/>
  <c r="C970" i="17"/>
  <c r="C969" i="17"/>
  <c r="C968" i="17"/>
  <c r="C967" i="17"/>
  <c r="C966" i="17"/>
  <c r="C965" i="17"/>
  <c r="C964" i="17"/>
  <c r="C963" i="17"/>
  <c r="C96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12" i="17"/>
  <c r="C11" i="17"/>
  <c r="C10" i="17"/>
  <c r="C9" i="17"/>
  <c r="C8" i="17"/>
  <c r="C7" i="17"/>
  <c r="C6" i="17"/>
  <c r="C5" i="17"/>
  <c r="C4" i="17"/>
  <c r="C2" i="17" l="1"/>
  <c r="D93" i="6"/>
  <c r="A2" i="6"/>
  <c r="N56" i="14" l="1"/>
  <c r="O56" i="14" s="1"/>
  <c r="N55" i="14"/>
  <c r="O55" i="14" s="1"/>
  <c r="N54" i="14"/>
  <c r="O54" i="14" s="1"/>
  <c r="N53" i="14"/>
  <c r="O53" i="14" s="1"/>
  <c r="N52" i="14"/>
  <c r="O52" i="14" s="1"/>
  <c r="N51" i="14"/>
  <c r="O51" i="14" s="1"/>
  <c r="N50" i="14"/>
  <c r="O50" i="14" s="1"/>
  <c r="N49" i="14"/>
  <c r="O49" i="14" s="1"/>
  <c r="N48" i="14"/>
  <c r="O48" i="14" s="1"/>
  <c r="N47" i="14"/>
  <c r="O47" i="14" s="1"/>
  <c r="N46" i="14"/>
  <c r="O46" i="14" s="1"/>
  <c r="N45" i="14"/>
  <c r="O45" i="14" s="1"/>
  <c r="N44" i="14"/>
  <c r="O44" i="14" s="1"/>
  <c r="N43" i="14"/>
  <c r="O43" i="14" s="1"/>
  <c r="N42" i="14"/>
  <c r="O42" i="1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N35" i="14"/>
  <c r="O35" i="14" s="1"/>
  <c r="N34" i="14"/>
  <c r="O34" i="14" s="1"/>
  <c r="N33" i="14"/>
  <c r="O33" i="14" s="1"/>
  <c r="N32" i="14"/>
  <c r="O32" i="14" s="1"/>
  <c r="N31" i="14"/>
  <c r="O31" i="14" s="1"/>
  <c r="N30" i="14"/>
  <c r="O30" i="14" s="1"/>
  <c r="N29" i="14"/>
  <c r="O29" i="14" s="1"/>
  <c r="N28" i="14"/>
  <c r="O28" i="14" s="1"/>
  <c r="N27" i="14"/>
  <c r="O27" i="14" s="1"/>
  <c r="N26" i="14"/>
  <c r="O26" i="14" s="1"/>
  <c r="N25" i="14"/>
  <c r="O25" i="14" s="1"/>
  <c r="N24" i="14"/>
  <c r="O24" i="14" s="1"/>
  <c r="N23" i="14"/>
  <c r="O23" i="14" s="1"/>
  <c r="N22" i="14"/>
  <c r="O22" i="14" s="1"/>
  <c r="N21" i="14"/>
  <c r="O21" i="14" s="1"/>
  <c r="N20" i="14"/>
  <c r="O20" i="14" s="1"/>
  <c r="N18" i="14"/>
  <c r="O18" i="14" s="1"/>
  <c r="N17" i="14"/>
  <c r="O17" i="14" s="1"/>
  <c r="N16" i="14"/>
  <c r="O16" i="14" s="1"/>
  <c r="N15" i="14"/>
  <c r="O15" i="14" s="1"/>
  <c r="N14" i="14"/>
  <c r="O14" i="14" s="1"/>
  <c r="N13" i="14"/>
  <c r="O13" i="14" s="1"/>
  <c r="N12" i="14"/>
  <c r="O12" i="14" s="1"/>
  <c r="N10" i="14"/>
  <c r="O10" i="14" s="1"/>
  <c r="N9" i="14"/>
  <c r="O9" i="14" s="1"/>
  <c r="N8" i="14"/>
  <c r="O8" i="14" s="1"/>
  <c r="N7" i="14"/>
  <c r="O7" i="14" s="1"/>
  <c r="N6" i="14"/>
  <c r="O6" i="14" s="1"/>
  <c r="N3" i="14"/>
  <c r="O3" i="14" s="1"/>
  <c r="N5" i="14"/>
  <c r="O5" i="14" s="1"/>
  <c r="N19" i="14"/>
  <c r="O19" i="14" s="1"/>
  <c r="N11" i="14"/>
  <c r="O11" i="14" s="1"/>
  <c r="N4" i="14"/>
  <c r="O4" i="14" s="1"/>
  <c r="D54" i="6" l="1"/>
  <c r="D18" i="8" l="1"/>
  <c r="D53" i="6"/>
  <c r="D17" i="8" l="1"/>
  <c r="E144" i="13"/>
  <c r="D144" i="13"/>
  <c r="C144" i="13"/>
  <c r="B144" i="13"/>
  <c r="A144" i="13"/>
  <c r="E143" i="13"/>
  <c r="B87" i="6" s="1"/>
  <c r="D143" i="13"/>
  <c r="C143" i="13"/>
  <c r="B143" i="13"/>
  <c r="A143" i="13"/>
  <c r="E142" i="13"/>
  <c r="B86" i="6" s="1"/>
  <c r="D142" i="13"/>
  <c r="C142" i="13"/>
  <c r="B142" i="13"/>
  <c r="A142" i="13"/>
  <c r="J142" i="13" s="1"/>
  <c r="A86" i="6" s="1"/>
  <c r="E141" i="13"/>
  <c r="B85" i="6" s="1"/>
  <c r="D141" i="13"/>
  <c r="C141" i="13"/>
  <c r="B141" i="13"/>
  <c r="A141" i="13"/>
  <c r="E140" i="13"/>
  <c r="B84" i="6" s="1"/>
  <c r="D140" i="13"/>
  <c r="C140" i="13"/>
  <c r="B140" i="13"/>
  <c r="A140" i="13"/>
  <c r="E139" i="13"/>
  <c r="B83" i="6" s="1"/>
  <c r="D139" i="13"/>
  <c r="C139" i="13"/>
  <c r="B139" i="13"/>
  <c r="A139" i="13"/>
  <c r="E138" i="13"/>
  <c r="B82" i="6" s="1"/>
  <c r="D138" i="13"/>
  <c r="C138" i="13"/>
  <c r="B138" i="13"/>
  <c r="C82" i="6" s="1"/>
  <c r="A138" i="13"/>
  <c r="J138" i="13" s="1"/>
  <c r="A82" i="6" s="1"/>
  <c r="E137" i="13"/>
  <c r="B81" i="6" s="1"/>
  <c r="D137" i="13"/>
  <c r="C137" i="13"/>
  <c r="B137" i="13"/>
  <c r="C81" i="6" s="1"/>
  <c r="A137" i="13"/>
  <c r="E136" i="13"/>
  <c r="B80" i="6" s="1"/>
  <c r="D136" i="13"/>
  <c r="C136" i="13"/>
  <c r="B136" i="13"/>
  <c r="A136" i="13"/>
  <c r="E135" i="13"/>
  <c r="B79" i="6" s="1"/>
  <c r="D135" i="13"/>
  <c r="C135" i="13"/>
  <c r="B135" i="13"/>
  <c r="A135" i="13"/>
  <c r="E134" i="13"/>
  <c r="B78" i="6" s="1"/>
  <c r="D134" i="13"/>
  <c r="C134" i="13"/>
  <c r="B134" i="13"/>
  <c r="A134" i="13"/>
  <c r="E133" i="13"/>
  <c r="B77" i="6" s="1"/>
  <c r="D133" i="13"/>
  <c r="C133" i="13"/>
  <c r="B133" i="13"/>
  <c r="A133" i="13"/>
  <c r="E132" i="13"/>
  <c r="B76" i="6" s="1"/>
  <c r="D132" i="13"/>
  <c r="C132" i="13"/>
  <c r="B132" i="13"/>
  <c r="A132" i="13"/>
  <c r="E131" i="13"/>
  <c r="B75" i="6" s="1"/>
  <c r="D131" i="13"/>
  <c r="C131" i="13"/>
  <c r="B131" i="13"/>
  <c r="A131" i="13"/>
  <c r="E130" i="13"/>
  <c r="D130" i="13"/>
  <c r="C130" i="13"/>
  <c r="B130" i="13"/>
  <c r="A130" i="13"/>
  <c r="E129" i="13"/>
  <c r="B73" i="6" s="1"/>
  <c r="D129" i="13"/>
  <c r="C129" i="13"/>
  <c r="B129" i="13"/>
  <c r="H129" i="13" s="1"/>
  <c r="A129" i="13"/>
  <c r="E128" i="13"/>
  <c r="B72" i="6" s="1"/>
  <c r="D128" i="13"/>
  <c r="C128" i="13"/>
  <c r="B128" i="13"/>
  <c r="A128" i="13"/>
  <c r="E127" i="13"/>
  <c r="B71" i="6" s="1"/>
  <c r="D127" i="13"/>
  <c r="C127" i="13"/>
  <c r="B127" i="13"/>
  <c r="A127" i="13"/>
  <c r="E126" i="13"/>
  <c r="B70" i="6" s="1"/>
  <c r="D126" i="13"/>
  <c r="C126" i="13"/>
  <c r="B126" i="13"/>
  <c r="C70" i="6" s="1"/>
  <c r="A126" i="13"/>
  <c r="E125" i="13"/>
  <c r="B17" i="12" s="1"/>
  <c r="D125" i="13"/>
  <c r="C125" i="13"/>
  <c r="B125" i="13"/>
  <c r="A125" i="13"/>
  <c r="E124" i="13"/>
  <c r="B16" i="12" s="1"/>
  <c r="D124" i="13"/>
  <c r="C124" i="13"/>
  <c r="C68" i="6"/>
  <c r="A124" i="13"/>
  <c r="E123" i="13"/>
  <c r="B15" i="12" s="1"/>
  <c r="D123" i="13"/>
  <c r="C123" i="13"/>
  <c r="A123" i="13"/>
  <c r="E122" i="13"/>
  <c r="D122" i="13"/>
  <c r="C122" i="13"/>
  <c r="A122" i="13"/>
  <c r="E121" i="13"/>
  <c r="C121" i="13"/>
  <c r="A121" i="13"/>
  <c r="E120" i="13"/>
  <c r="C120" i="13"/>
  <c r="C119" i="13"/>
  <c r="C118" i="13"/>
  <c r="C117" i="13"/>
  <c r="B8" i="12"/>
  <c r="C116" i="13"/>
  <c r="D109" i="13"/>
  <c r="B109" i="13"/>
  <c r="A109" i="13"/>
  <c r="D108" i="13"/>
  <c r="B108" i="13"/>
  <c r="A108" i="13"/>
  <c r="D107" i="13"/>
  <c r="B107" i="13"/>
  <c r="A107" i="13"/>
  <c r="D106" i="13"/>
  <c r="B106" i="13"/>
  <c r="A106" i="13"/>
  <c r="D105" i="13"/>
  <c r="B105" i="13"/>
  <c r="A105" i="13"/>
  <c r="D104" i="13"/>
  <c r="B104" i="13"/>
  <c r="A104" i="13"/>
  <c r="D103" i="13"/>
  <c r="B103" i="13"/>
  <c r="A103" i="13"/>
  <c r="D102" i="13"/>
  <c r="B102" i="13"/>
  <c r="A102" i="13"/>
  <c r="D101" i="13"/>
  <c r="B101" i="13"/>
  <c r="A101" i="13"/>
  <c r="D100" i="13"/>
  <c r="B100" i="13"/>
  <c r="A100" i="13"/>
  <c r="D99" i="13"/>
  <c r="B99" i="13"/>
  <c r="A99" i="13"/>
  <c r="D98" i="13"/>
  <c r="B98" i="13"/>
  <c r="A98" i="13"/>
  <c r="G98" i="13" s="1"/>
  <c r="D97" i="13"/>
  <c r="B97" i="13"/>
  <c r="A97" i="13"/>
  <c r="G97" i="13" s="1"/>
  <c r="D96" i="13"/>
  <c r="B96" i="13"/>
  <c r="A96" i="13"/>
  <c r="G96" i="13" s="1"/>
  <c r="D95" i="13"/>
  <c r="B95" i="13"/>
  <c r="A95" i="13"/>
  <c r="G95" i="13" s="1"/>
  <c r="D94" i="13"/>
  <c r="B94" i="13"/>
  <c r="A94" i="13"/>
  <c r="G94" i="13" s="1"/>
  <c r="D93" i="13"/>
  <c r="B93" i="13"/>
  <c r="A93" i="13"/>
  <c r="G93" i="13" s="1"/>
  <c r="D92" i="13"/>
  <c r="B92" i="13"/>
  <c r="A92" i="13"/>
  <c r="G92" i="13" s="1"/>
  <c r="D91" i="13"/>
  <c r="B91" i="13"/>
  <c r="A91" i="13"/>
  <c r="G91" i="13" s="1"/>
  <c r="D90" i="13"/>
  <c r="B90" i="13"/>
  <c r="A90" i="13"/>
  <c r="D89" i="13"/>
  <c r="B89" i="13"/>
  <c r="A89" i="13"/>
  <c r="D88" i="13"/>
  <c r="B88" i="13"/>
  <c r="A88" i="13"/>
  <c r="D87" i="13"/>
  <c r="B87" i="13"/>
  <c r="A87" i="13"/>
  <c r="D86" i="13"/>
  <c r="B86" i="13"/>
  <c r="A86" i="13"/>
  <c r="D85" i="13"/>
  <c r="B85" i="13"/>
  <c r="A85" i="13"/>
  <c r="J12" i="12" s="1"/>
  <c r="H12" i="12" s="1"/>
  <c r="D84" i="13"/>
  <c r="B84" i="13"/>
  <c r="A84" i="13"/>
  <c r="J11" i="12" s="1"/>
  <c r="H11" i="12" s="1"/>
  <c r="D83" i="13"/>
  <c r="B83" i="13"/>
  <c r="A83" i="13"/>
  <c r="J10" i="12" s="1"/>
  <c r="H10" i="12" s="1"/>
  <c r="D82" i="13"/>
  <c r="B82" i="13"/>
  <c r="A82" i="13"/>
  <c r="J9" i="12" s="1"/>
  <c r="H9" i="12" s="1"/>
  <c r="D81" i="13"/>
  <c r="B81" i="13"/>
  <c r="A81" i="13"/>
  <c r="J8" i="12" s="1"/>
  <c r="H8" i="12" s="1"/>
  <c r="C73" i="13"/>
  <c r="F73" i="13" s="1"/>
  <c r="G73" i="13" s="1"/>
  <c r="B73" i="13"/>
  <c r="A73" i="13"/>
  <c r="C72" i="13"/>
  <c r="F72" i="13" s="1"/>
  <c r="G72" i="13" s="1"/>
  <c r="B72" i="13"/>
  <c r="A72" i="13"/>
  <c r="C71" i="13"/>
  <c r="F71" i="13" s="1"/>
  <c r="G71" i="13" s="1"/>
  <c r="B71" i="13"/>
  <c r="A71" i="13"/>
  <c r="C70" i="13"/>
  <c r="F70" i="13" s="1"/>
  <c r="G70" i="13" s="1"/>
  <c r="B70" i="13"/>
  <c r="A70" i="13"/>
  <c r="C69" i="13"/>
  <c r="F69" i="13" s="1"/>
  <c r="G69" i="13" s="1"/>
  <c r="B69" i="13"/>
  <c r="A69" i="13"/>
  <c r="C68" i="13"/>
  <c r="F68" i="13" s="1"/>
  <c r="G68" i="13" s="1"/>
  <c r="B68" i="13"/>
  <c r="A68" i="13"/>
  <c r="C67" i="13"/>
  <c r="F67" i="13" s="1"/>
  <c r="G67" i="13" s="1"/>
  <c r="B67" i="13"/>
  <c r="A67" i="13"/>
  <c r="C66" i="13"/>
  <c r="F66" i="13" s="1"/>
  <c r="G66" i="13" s="1"/>
  <c r="B66" i="13"/>
  <c r="A66" i="13"/>
  <c r="C65" i="13"/>
  <c r="F65" i="13" s="1"/>
  <c r="G65" i="13" s="1"/>
  <c r="B65" i="13"/>
  <c r="A65" i="13"/>
  <c r="C64" i="13"/>
  <c r="F64" i="13" s="1"/>
  <c r="G64" i="13" s="1"/>
  <c r="B64" i="13"/>
  <c r="A64" i="13"/>
  <c r="C63" i="13"/>
  <c r="F63" i="13" s="1"/>
  <c r="G63" i="13" s="1"/>
  <c r="B63" i="13"/>
  <c r="A63" i="13"/>
  <c r="C62" i="13"/>
  <c r="F62" i="13" s="1"/>
  <c r="G62" i="13" s="1"/>
  <c r="B62" i="13"/>
  <c r="A62" i="13"/>
  <c r="C61" i="13"/>
  <c r="F61" i="13" s="1"/>
  <c r="G61" i="13" s="1"/>
  <c r="B61" i="13"/>
  <c r="A61" i="13"/>
  <c r="C60" i="13"/>
  <c r="F60" i="13" s="1"/>
  <c r="G60" i="13" s="1"/>
  <c r="B60" i="13"/>
  <c r="A60" i="13"/>
  <c r="C59" i="13"/>
  <c r="F59" i="13" s="1"/>
  <c r="G59" i="13" s="1"/>
  <c r="B59" i="13"/>
  <c r="A59" i="13"/>
  <c r="C58" i="13"/>
  <c r="F58" i="13" s="1"/>
  <c r="G58" i="13" s="1"/>
  <c r="B58" i="13"/>
  <c r="A58" i="13"/>
  <c r="C57" i="13"/>
  <c r="F57" i="13" s="1"/>
  <c r="G57" i="13" s="1"/>
  <c r="B57" i="13"/>
  <c r="A57" i="13"/>
  <c r="C56" i="13"/>
  <c r="F56" i="13" s="1"/>
  <c r="G56" i="13" s="1"/>
  <c r="B56" i="13"/>
  <c r="A56" i="13"/>
  <c r="C55" i="13"/>
  <c r="F55" i="13" s="1"/>
  <c r="G55" i="13" s="1"/>
  <c r="B55" i="13"/>
  <c r="A55" i="13"/>
  <c r="C54" i="13"/>
  <c r="F54" i="13" s="1"/>
  <c r="G54" i="13" s="1"/>
  <c r="B54" i="13"/>
  <c r="A54" i="13"/>
  <c r="C53" i="13"/>
  <c r="F53" i="13" s="1"/>
  <c r="G53" i="13" s="1"/>
  <c r="B53" i="13"/>
  <c r="A53" i="13"/>
  <c r="C52" i="13"/>
  <c r="F52" i="13" s="1"/>
  <c r="G52" i="13" s="1"/>
  <c r="B52" i="13"/>
  <c r="A52" i="13"/>
  <c r="C51" i="13"/>
  <c r="F51" i="13" s="1"/>
  <c r="G51" i="13" s="1"/>
  <c r="B51" i="13"/>
  <c r="A51" i="13"/>
  <c r="C50" i="13"/>
  <c r="F50" i="13" s="1"/>
  <c r="G50" i="13" s="1"/>
  <c r="B50" i="13"/>
  <c r="A50" i="13"/>
  <c r="C49" i="13"/>
  <c r="F49" i="13" s="1"/>
  <c r="G49" i="13" s="1"/>
  <c r="B49" i="13"/>
  <c r="A49" i="13"/>
  <c r="C48" i="13"/>
  <c r="F48" i="13" s="1"/>
  <c r="G48" i="13" s="1"/>
  <c r="B48" i="13"/>
  <c r="A48" i="13"/>
  <c r="C47" i="13"/>
  <c r="F47" i="13" s="1"/>
  <c r="G47" i="13" s="1"/>
  <c r="B47" i="13"/>
  <c r="A47" i="13"/>
  <c r="C46" i="13"/>
  <c r="F46" i="13" s="1"/>
  <c r="G46" i="13" s="1"/>
  <c r="B46" i="13"/>
  <c r="A46" i="13"/>
  <c r="C45" i="13"/>
  <c r="F45" i="13" s="1"/>
  <c r="G45" i="13" s="1"/>
  <c r="B45" i="13"/>
  <c r="A45" i="13"/>
  <c r="C44" i="13"/>
  <c r="F44" i="13" s="1"/>
  <c r="G44" i="13" s="1"/>
  <c r="B44" i="13"/>
  <c r="A44" i="13"/>
  <c r="D1500" i="17"/>
  <c r="E1500" i="17"/>
  <c r="D1499" i="17"/>
  <c r="E1499" i="17"/>
  <c r="D1498" i="17"/>
  <c r="E1498" i="17"/>
  <c r="D1497" i="17"/>
  <c r="E1497" i="17" s="1"/>
  <c r="D1496" i="17"/>
  <c r="E1496" i="17" s="1"/>
  <c r="E1495" i="17"/>
  <c r="D1495" i="17"/>
  <c r="D1494" i="17"/>
  <c r="E1494" i="17"/>
  <c r="D1493" i="17"/>
  <c r="E1493" i="17"/>
  <c r="D1492" i="17"/>
  <c r="E1492" i="17"/>
  <c r="D1491" i="17"/>
  <c r="E1491" i="17"/>
  <c r="D1490" i="17"/>
  <c r="E1490" i="17"/>
  <c r="E1489" i="17"/>
  <c r="D1489" i="17"/>
  <c r="D1488" i="17"/>
  <c r="E1488" i="17" s="1"/>
  <c r="E1487" i="17"/>
  <c r="D1487" i="17"/>
  <c r="D1486" i="17"/>
  <c r="E1486" i="17"/>
  <c r="D1485" i="17"/>
  <c r="E1485" i="17"/>
  <c r="D1484" i="17"/>
  <c r="E1484" i="17"/>
  <c r="D1483" i="17"/>
  <c r="E1483" i="17"/>
  <c r="D1482" i="17"/>
  <c r="E1482" i="17"/>
  <c r="E1481" i="17"/>
  <c r="D1481" i="17"/>
  <c r="D1480" i="17"/>
  <c r="E1480" i="17" s="1"/>
  <c r="E1479" i="17"/>
  <c r="D1479" i="17"/>
  <c r="D1478" i="17"/>
  <c r="E1478" i="17"/>
  <c r="D1477" i="17"/>
  <c r="E1477" i="17"/>
  <c r="D1476" i="17"/>
  <c r="E1476" i="17"/>
  <c r="D1475" i="17"/>
  <c r="E1475" i="17"/>
  <c r="D1474" i="17"/>
  <c r="E1474" i="17"/>
  <c r="E1473" i="17"/>
  <c r="D1473" i="17"/>
  <c r="D1472" i="17"/>
  <c r="E1472" i="17" s="1"/>
  <c r="E1471" i="17"/>
  <c r="D1471" i="17"/>
  <c r="D1470" i="17"/>
  <c r="E1470" i="17"/>
  <c r="D1469" i="17"/>
  <c r="E1469" i="17"/>
  <c r="D1468" i="17"/>
  <c r="E1468" i="17"/>
  <c r="D1467" i="17"/>
  <c r="E1467" i="17"/>
  <c r="D1466" i="17"/>
  <c r="E1466" i="17"/>
  <c r="E1465" i="17"/>
  <c r="D1465" i="17"/>
  <c r="D1464" i="17"/>
  <c r="E1464" i="17" s="1"/>
  <c r="E1463" i="17"/>
  <c r="D1463" i="17"/>
  <c r="D1462" i="17"/>
  <c r="E1462" i="17"/>
  <c r="D1461" i="17"/>
  <c r="E1461" i="17"/>
  <c r="D1460" i="17"/>
  <c r="E1460" i="17"/>
  <c r="D1459" i="17"/>
  <c r="E1459" i="17"/>
  <c r="D1458" i="17"/>
  <c r="E1458" i="17"/>
  <c r="E1457" i="17"/>
  <c r="D1457" i="17"/>
  <c r="D1456" i="17"/>
  <c r="E1456" i="17" s="1"/>
  <c r="E1455" i="17"/>
  <c r="D1455" i="17"/>
  <c r="D1454" i="17"/>
  <c r="E1454" i="17"/>
  <c r="D1453" i="17"/>
  <c r="E1453" i="17"/>
  <c r="D1452" i="17"/>
  <c r="E1452" i="17"/>
  <c r="D1451" i="17"/>
  <c r="E1451" i="17"/>
  <c r="D1450" i="17"/>
  <c r="E1450" i="17"/>
  <c r="E1449" i="17"/>
  <c r="D1449" i="17"/>
  <c r="D1448" i="17"/>
  <c r="E1448" i="17" s="1"/>
  <c r="E1447" i="17"/>
  <c r="D1447" i="17"/>
  <c r="D1446" i="17"/>
  <c r="E1446" i="17"/>
  <c r="D1445" i="17"/>
  <c r="E1445" i="17"/>
  <c r="D1444" i="17"/>
  <c r="E1444" i="17"/>
  <c r="D1443" i="17"/>
  <c r="E1443" i="17"/>
  <c r="D1442" i="17"/>
  <c r="E1442" i="17"/>
  <c r="E1441" i="17"/>
  <c r="D1441" i="17"/>
  <c r="D1440" i="17"/>
  <c r="E1440" i="17" s="1"/>
  <c r="E1439" i="17"/>
  <c r="D1439" i="17"/>
  <c r="D1438" i="17"/>
  <c r="E1438" i="17"/>
  <c r="D1437" i="17"/>
  <c r="E1437" i="17"/>
  <c r="D1436" i="17"/>
  <c r="E1436" i="17" s="1"/>
  <c r="D1435" i="17"/>
  <c r="E1435" i="17"/>
  <c r="D1434" i="17"/>
  <c r="E1434" i="17"/>
  <c r="E1433" i="17"/>
  <c r="D1433" i="17"/>
  <c r="D1432" i="17"/>
  <c r="E1432" i="17" s="1"/>
  <c r="E1431" i="17"/>
  <c r="D1431" i="17"/>
  <c r="D1430" i="17"/>
  <c r="E1430" i="17"/>
  <c r="D1429" i="17"/>
  <c r="E1429" i="17"/>
  <c r="D1428" i="17"/>
  <c r="E1428" i="17" s="1"/>
  <c r="D1427" i="17"/>
  <c r="E1427" i="17"/>
  <c r="D1426" i="17"/>
  <c r="E1426" i="17"/>
  <c r="E1425" i="17"/>
  <c r="D1425" i="17"/>
  <c r="D1424" i="17"/>
  <c r="E1424" i="17" s="1"/>
  <c r="E1423" i="17"/>
  <c r="D1423" i="17"/>
  <c r="D1422" i="17"/>
  <c r="E1422" i="17"/>
  <c r="D1421" i="17"/>
  <c r="E1421" i="17"/>
  <c r="D1420" i="17"/>
  <c r="E1420" i="17"/>
  <c r="D1419" i="17"/>
  <c r="E1419" i="17"/>
  <c r="D1418" i="17"/>
  <c r="E1418" i="17"/>
  <c r="E1417" i="17"/>
  <c r="D1417" i="17"/>
  <c r="D1416" i="17"/>
  <c r="E1416" i="17" s="1"/>
  <c r="E1415" i="17"/>
  <c r="D1415" i="17"/>
  <c r="D1414" i="17"/>
  <c r="E1414" i="17"/>
  <c r="D1413" i="17"/>
  <c r="E1413" i="17"/>
  <c r="D1412" i="17"/>
  <c r="E1412" i="17"/>
  <c r="D1411" i="17"/>
  <c r="E1411" i="17"/>
  <c r="D1410" i="17"/>
  <c r="E1410" i="17"/>
  <c r="E1409" i="17"/>
  <c r="D1409" i="17"/>
  <c r="D1408" i="17"/>
  <c r="E1408" i="17" s="1"/>
  <c r="E1407" i="17"/>
  <c r="D1407" i="17"/>
  <c r="D1406" i="17"/>
  <c r="E1406" i="17"/>
  <c r="D1405" i="17"/>
  <c r="E1405" i="17"/>
  <c r="D1404" i="17"/>
  <c r="E1404" i="17"/>
  <c r="D1403" i="17"/>
  <c r="E1403" i="17"/>
  <c r="D1402" i="17"/>
  <c r="E1402" i="17"/>
  <c r="E1401" i="17"/>
  <c r="D1401" i="17"/>
  <c r="D1400" i="17"/>
  <c r="E1400" i="17" s="1"/>
  <c r="E1399" i="17"/>
  <c r="D1399" i="17"/>
  <c r="D1398" i="17"/>
  <c r="E1398" i="17"/>
  <c r="D1397" i="17"/>
  <c r="E1397" i="17"/>
  <c r="D1396" i="17"/>
  <c r="E1396" i="17"/>
  <c r="D1395" i="17"/>
  <c r="E1395" i="17"/>
  <c r="D1394" i="17"/>
  <c r="E1394" i="17"/>
  <c r="E1393" i="17"/>
  <c r="D1393" i="17"/>
  <c r="D1392" i="17"/>
  <c r="E1392" i="17" s="1"/>
  <c r="E1391" i="17"/>
  <c r="D1391" i="17"/>
  <c r="D1390" i="17"/>
  <c r="E1390" i="17"/>
  <c r="D1389" i="17"/>
  <c r="E1389" i="17"/>
  <c r="D1388" i="17"/>
  <c r="E1388" i="17"/>
  <c r="D1387" i="17"/>
  <c r="E1387" i="17"/>
  <c r="D1386" i="17"/>
  <c r="E1386" i="17"/>
  <c r="E1385" i="17"/>
  <c r="D1385" i="17"/>
  <c r="D1384" i="17"/>
  <c r="E1384" i="17" s="1"/>
  <c r="E1383" i="17"/>
  <c r="D1383" i="17"/>
  <c r="D1382" i="17"/>
  <c r="E1382" i="17"/>
  <c r="D1381" i="17"/>
  <c r="E1381" i="17"/>
  <c r="D1380" i="17"/>
  <c r="E1380" i="17"/>
  <c r="D1379" i="17"/>
  <c r="E1379" i="17"/>
  <c r="D1378" i="17"/>
  <c r="E1378" i="17"/>
  <c r="E1377" i="17"/>
  <c r="D1377" i="17"/>
  <c r="D1376" i="17"/>
  <c r="E1376" i="17" s="1"/>
  <c r="E1375" i="17"/>
  <c r="D1375" i="17"/>
  <c r="D1374" i="17"/>
  <c r="E1374" i="17"/>
  <c r="D1373" i="17"/>
  <c r="E1373" i="17"/>
  <c r="D1372" i="17"/>
  <c r="E1372" i="17" s="1"/>
  <c r="D1371" i="17"/>
  <c r="E1371" i="17"/>
  <c r="D1370" i="17"/>
  <c r="E1370" i="17"/>
  <c r="E1369" i="17"/>
  <c r="D1369" i="17"/>
  <c r="D1368" i="17"/>
  <c r="E1368" i="17" s="1"/>
  <c r="E1367" i="17"/>
  <c r="D1367" i="17"/>
  <c r="D1366" i="17"/>
  <c r="E1366" i="17"/>
  <c r="D1365" i="17"/>
  <c r="E1365" i="17"/>
  <c r="D1364" i="17"/>
  <c r="E1364" i="17" s="1"/>
  <c r="D1363" i="17"/>
  <c r="E1363" i="17"/>
  <c r="D1362" i="17"/>
  <c r="E1362" i="17"/>
  <c r="E1361" i="17"/>
  <c r="D1361" i="17"/>
  <c r="D1360" i="17"/>
  <c r="E1360" i="17" s="1"/>
  <c r="E1359" i="17"/>
  <c r="D1359" i="17"/>
  <c r="D1358" i="17"/>
  <c r="E1358" i="17"/>
  <c r="D1357" i="17"/>
  <c r="E1357" i="17"/>
  <c r="D1356" i="17"/>
  <c r="E1356" i="17" s="1"/>
  <c r="D1355" i="17"/>
  <c r="E1355" i="17"/>
  <c r="D1354" i="17"/>
  <c r="E1354" i="17"/>
  <c r="E1353" i="17"/>
  <c r="D1353" i="17"/>
  <c r="D1352" i="17"/>
  <c r="E1352" i="17" s="1"/>
  <c r="E1351" i="17"/>
  <c r="D1351" i="17"/>
  <c r="D1350" i="17"/>
  <c r="E1350" i="17"/>
  <c r="D1349" i="17"/>
  <c r="E1349" i="17"/>
  <c r="D1348" i="17"/>
  <c r="E1348" i="17" s="1"/>
  <c r="D1347" i="17"/>
  <c r="E1347" i="17"/>
  <c r="D1346" i="17"/>
  <c r="E1346" i="17"/>
  <c r="E1345" i="17"/>
  <c r="D1345" i="17"/>
  <c r="D1344" i="17"/>
  <c r="E1344" i="17" s="1"/>
  <c r="E1343" i="17"/>
  <c r="D1343" i="17"/>
  <c r="D1342" i="17"/>
  <c r="E1342" i="17"/>
  <c r="D1341" i="17"/>
  <c r="E1341" i="17"/>
  <c r="D1340" i="17"/>
  <c r="E1340" i="17" s="1"/>
  <c r="D1339" i="17"/>
  <c r="E1339" i="17"/>
  <c r="D1338" i="17"/>
  <c r="E1338" i="17"/>
  <c r="E1337" i="17"/>
  <c r="D1337" i="17"/>
  <c r="D1336" i="17"/>
  <c r="E1336" i="17" s="1"/>
  <c r="E1335" i="17"/>
  <c r="D1335" i="17"/>
  <c r="D1334" i="17"/>
  <c r="E1334" i="17"/>
  <c r="D1333" i="17"/>
  <c r="E1333" i="17"/>
  <c r="E1332" i="17"/>
  <c r="D1332" i="17"/>
  <c r="D1331" i="17"/>
  <c r="E1331" i="17"/>
  <c r="D1330" i="17"/>
  <c r="E1330" i="17"/>
  <c r="E1329" i="17"/>
  <c r="D1329" i="17"/>
  <c r="D1328" i="17"/>
  <c r="E1328" i="17" s="1"/>
  <c r="E1327" i="17"/>
  <c r="D1327" i="17"/>
  <c r="D1326" i="17"/>
  <c r="E1326" i="17"/>
  <c r="D1325" i="17"/>
  <c r="E1325" i="17"/>
  <c r="E1324" i="17"/>
  <c r="D1324" i="17"/>
  <c r="D1323" i="17"/>
  <c r="E1323" i="17"/>
  <c r="D1322" i="17"/>
  <c r="E1322" i="17"/>
  <c r="E1321" i="17"/>
  <c r="D1321" i="17"/>
  <c r="D1320" i="17"/>
  <c r="E1320" i="17"/>
  <c r="E1319" i="17"/>
  <c r="D1319" i="17"/>
  <c r="D1318" i="17"/>
  <c r="E1318" i="17"/>
  <c r="D1317" i="17"/>
  <c r="E1317" i="17"/>
  <c r="E1316" i="17"/>
  <c r="D1316" i="17"/>
  <c r="D1315" i="17"/>
  <c r="E1315" i="17"/>
  <c r="D1314" i="17"/>
  <c r="E1314" i="17"/>
  <c r="E1313" i="17"/>
  <c r="D1313" i="17"/>
  <c r="D1312" i="17"/>
  <c r="E1312" i="17"/>
  <c r="E1311" i="17"/>
  <c r="D1311" i="17"/>
  <c r="D1310" i="17"/>
  <c r="E1310" i="17"/>
  <c r="D1309" i="17"/>
  <c r="E1309" i="17"/>
  <c r="E1308" i="17"/>
  <c r="D1308" i="17"/>
  <c r="D1307" i="17"/>
  <c r="E1307" i="17"/>
  <c r="D1306" i="17"/>
  <c r="E1306" i="17"/>
  <c r="E1305" i="17"/>
  <c r="D1305" i="17"/>
  <c r="D1304" i="17"/>
  <c r="E1304" i="17"/>
  <c r="E1303" i="17"/>
  <c r="D1303" i="17"/>
  <c r="E1302" i="17"/>
  <c r="D1302" i="17"/>
  <c r="D1301" i="17"/>
  <c r="E1301" i="17"/>
  <c r="E1300" i="17"/>
  <c r="D1300" i="17"/>
  <c r="D1299" i="17"/>
  <c r="E1299" i="17"/>
  <c r="D1298" i="17"/>
  <c r="E1298" i="17"/>
  <c r="D1297" i="17"/>
  <c r="E1297" i="17" s="1"/>
  <c r="D1296" i="17"/>
  <c r="E1296" i="17"/>
  <c r="E1295" i="17"/>
  <c r="D1295" i="17"/>
  <c r="D1294" i="17"/>
  <c r="E1294" i="17"/>
  <c r="D1293" i="17"/>
  <c r="E1293" i="17"/>
  <c r="E1292" i="17"/>
  <c r="D1292" i="17"/>
  <c r="D1291" i="17"/>
  <c r="E1291" i="17"/>
  <c r="D1290" i="17"/>
  <c r="E1290" i="17"/>
  <c r="D1289" i="17"/>
  <c r="E1289" i="17"/>
  <c r="D1288" i="17"/>
  <c r="E1288" i="17"/>
  <c r="E1287" i="17"/>
  <c r="D1287" i="17"/>
  <c r="D1286" i="17"/>
  <c r="E1286" i="17"/>
  <c r="D1285" i="17"/>
  <c r="E1285" i="17"/>
  <c r="E1284" i="17"/>
  <c r="D1284" i="17"/>
  <c r="D1283" i="17"/>
  <c r="E1283" i="17"/>
  <c r="D1282" i="17"/>
  <c r="E1282" i="17"/>
  <c r="D1281" i="17"/>
  <c r="E1281" i="17" s="1"/>
  <c r="D1280" i="17"/>
  <c r="E1280" i="17"/>
  <c r="E1279" i="17"/>
  <c r="D1279" i="17"/>
  <c r="D1278" i="17"/>
  <c r="E1278" i="17"/>
  <c r="E1277" i="17"/>
  <c r="D1277" i="17"/>
  <c r="E1276" i="17"/>
  <c r="D1276" i="17"/>
  <c r="D1275" i="17"/>
  <c r="E1275" i="17"/>
  <c r="D1274" i="17"/>
  <c r="E1274" i="17"/>
  <c r="D1273" i="17"/>
  <c r="E1273" i="17"/>
  <c r="D1272" i="17"/>
  <c r="E1272" i="17"/>
  <c r="E1271" i="17"/>
  <c r="D1271" i="17"/>
  <c r="D1270" i="17"/>
  <c r="E1270" i="17"/>
  <c r="E1269" i="17"/>
  <c r="D1269" i="17"/>
  <c r="E1268" i="17"/>
  <c r="D1268" i="17"/>
  <c r="D1267" i="17"/>
  <c r="E1267" i="17"/>
  <c r="D1266" i="17"/>
  <c r="E1266" i="17"/>
  <c r="D1265" i="17"/>
  <c r="E1265" i="17" s="1"/>
  <c r="D1264" i="17"/>
  <c r="E1264" i="17"/>
  <c r="E1263" i="17"/>
  <c r="D1263" i="17"/>
  <c r="D1262" i="17"/>
  <c r="E1262" i="17"/>
  <c r="E1261" i="17"/>
  <c r="D1261" i="17"/>
  <c r="E1260" i="17"/>
  <c r="D1260" i="17"/>
  <c r="D1259" i="17"/>
  <c r="E1259" i="17"/>
  <c r="D1258" i="17"/>
  <c r="E1258" i="17"/>
  <c r="D1257" i="17"/>
  <c r="E1257" i="17" s="1"/>
  <c r="D1256" i="17"/>
  <c r="E1256" i="17"/>
  <c r="E1255" i="17"/>
  <c r="D1255" i="17"/>
  <c r="D1254" i="17"/>
  <c r="E1254" i="17"/>
  <c r="E1253" i="17"/>
  <c r="D1253" i="17"/>
  <c r="E1252" i="17"/>
  <c r="D1252" i="17"/>
  <c r="D1251" i="17"/>
  <c r="E1251" i="17"/>
  <c r="D1250" i="17"/>
  <c r="E1250" i="17"/>
  <c r="D1249" i="17"/>
  <c r="E1249" i="17" s="1"/>
  <c r="D1248" i="17"/>
  <c r="E1247" i="17"/>
  <c r="D1247" i="17"/>
  <c r="D1246" i="17"/>
  <c r="E1246" i="17"/>
  <c r="E1245" i="17"/>
  <c r="D1245" i="17"/>
  <c r="E1244" i="17"/>
  <c r="D1244" i="17"/>
  <c r="D1243" i="17"/>
  <c r="E1243" i="17"/>
  <c r="D1242" i="17"/>
  <c r="E1242" i="17"/>
  <c r="D1241" i="17"/>
  <c r="E1241" i="17" s="1"/>
  <c r="D1240" i="17"/>
  <c r="E1240" i="17" s="1"/>
  <c r="E1239" i="17"/>
  <c r="D1239" i="17"/>
  <c r="D1238" i="17"/>
  <c r="E1238" i="17"/>
  <c r="E1237" i="17"/>
  <c r="D1237" i="17"/>
  <c r="E1236" i="17"/>
  <c r="D1236" i="17"/>
  <c r="D1235" i="17"/>
  <c r="E1235" i="17"/>
  <c r="D1234" i="17"/>
  <c r="E1234" i="17"/>
  <c r="D1233" i="17"/>
  <c r="E1233" i="17"/>
  <c r="D1232" i="17"/>
  <c r="E1231" i="17"/>
  <c r="D1231" i="17"/>
  <c r="D1230" i="17"/>
  <c r="E1230" i="17"/>
  <c r="E1229" i="17"/>
  <c r="D1229" i="17"/>
  <c r="E1228" i="17"/>
  <c r="D1228" i="17"/>
  <c r="D1227" i="17"/>
  <c r="E1227" i="17"/>
  <c r="D1226" i="17"/>
  <c r="E1226" i="17"/>
  <c r="D1225" i="17"/>
  <c r="E1225" i="17"/>
  <c r="D1224" i="17"/>
  <c r="E1223" i="17"/>
  <c r="D1223" i="17"/>
  <c r="D1222" i="17"/>
  <c r="E1222" i="17"/>
  <c r="E1221" i="17"/>
  <c r="D1221" i="17"/>
  <c r="E1220" i="17"/>
  <c r="D1220" i="17"/>
  <c r="D1219" i="17"/>
  <c r="E1219" i="17"/>
  <c r="D1218" i="17"/>
  <c r="E1218" i="17"/>
  <c r="D1217" i="17"/>
  <c r="E1217" i="17"/>
  <c r="D1216" i="17"/>
  <c r="E1216" i="17"/>
  <c r="E1215" i="17"/>
  <c r="D1215" i="17"/>
  <c r="D1214" i="17"/>
  <c r="E1214" i="17"/>
  <c r="E1213" i="17"/>
  <c r="D1213" i="17"/>
  <c r="E1212" i="17"/>
  <c r="D1212" i="17"/>
  <c r="D1211" i="17"/>
  <c r="E1211" i="17"/>
  <c r="D1210" i="17"/>
  <c r="E1210" i="17"/>
  <c r="D1209" i="17"/>
  <c r="E1209" i="17"/>
  <c r="D1208" i="17"/>
  <c r="E1208" i="17"/>
  <c r="E1207" i="17"/>
  <c r="D1207" i="17"/>
  <c r="E1206" i="17"/>
  <c r="D1206" i="17"/>
  <c r="E1205" i="17"/>
  <c r="D1205" i="17"/>
  <c r="E1204" i="17"/>
  <c r="D1204" i="17"/>
  <c r="D1203" i="17"/>
  <c r="E1203" i="17"/>
  <c r="D1202" i="17"/>
  <c r="E1202" i="17"/>
  <c r="D1201" i="17"/>
  <c r="E1201" i="17" s="1"/>
  <c r="D1200" i="17"/>
  <c r="E1199" i="17"/>
  <c r="D1199" i="17"/>
  <c r="E1198" i="17"/>
  <c r="D1198" i="17"/>
  <c r="E1197" i="17"/>
  <c r="D1197" i="17"/>
  <c r="D1196" i="17"/>
  <c r="E1196" i="17" s="1"/>
  <c r="D1195" i="17"/>
  <c r="E1195" i="17"/>
  <c r="D1194" i="17"/>
  <c r="E1194" i="17"/>
  <c r="E1193" i="17"/>
  <c r="D1193" i="17"/>
  <c r="D1192" i="17"/>
  <c r="E1192" i="17"/>
  <c r="D1191" i="17"/>
  <c r="E1191" i="17"/>
  <c r="E1190" i="17"/>
  <c r="D1190" i="17"/>
  <c r="D1189" i="17"/>
  <c r="E1189" i="17"/>
  <c r="D1188" i="17"/>
  <c r="E1188" i="17" s="1"/>
  <c r="D1187" i="17"/>
  <c r="E1187" i="17"/>
  <c r="D1186" i="17"/>
  <c r="E1186" i="17"/>
  <c r="E1185" i="17"/>
  <c r="D1185" i="17"/>
  <c r="D1184" i="17"/>
  <c r="E1184" i="17"/>
  <c r="D1183" i="17"/>
  <c r="E1183" i="17"/>
  <c r="E1182" i="17"/>
  <c r="D1182" i="17"/>
  <c r="E1181" i="17"/>
  <c r="D1181" i="17"/>
  <c r="D1180" i="17"/>
  <c r="E1180" i="17" s="1"/>
  <c r="D1179" i="17"/>
  <c r="E1179" i="17"/>
  <c r="D1178" i="17"/>
  <c r="E1177" i="17"/>
  <c r="D1177" i="17"/>
  <c r="D1176" i="17"/>
  <c r="E1175" i="17"/>
  <c r="D1175" i="17"/>
  <c r="E1174" i="17"/>
  <c r="D1174" i="17"/>
  <c r="E1173" i="17"/>
  <c r="D1173" i="17"/>
  <c r="D1172" i="17"/>
  <c r="E1172" i="17" s="1"/>
  <c r="D1171" i="17"/>
  <c r="E1171" i="17"/>
  <c r="D1170" i="17"/>
  <c r="E1170" i="17"/>
  <c r="E1169" i="17"/>
  <c r="D1169" i="17"/>
  <c r="D1168" i="17"/>
  <c r="E1168" i="17"/>
  <c r="D1167" i="17"/>
  <c r="E1167" i="17"/>
  <c r="E1166" i="17"/>
  <c r="D1166" i="17"/>
  <c r="E1165" i="17"/>
  <c r="D1165" i="17"/>
  <c r="D1164" i="17"/>
  <c r="E1164" i="17"/>
  <c r="D1163" i="17"/>
  <c r="E1163" i="17"/>
  <c r="D1162" i="17"/>
  <c r="E1161" i="17"/>
  <c r="D1161" i="17"/>
  <c r="D1160" i="17"/>
  <c r="E1160" i="17" s="1"/>
  <c r="E1159" i="17"/>
  <c r="D1159" i="17"/>
  <c r="E1158" i="17"/>
  <c r="D1158" i="17"/>
  <c r="D1157" i="17"/>
  <c r="E1157" i="17"/>
  <c r="D1156" i="17"/>
  <c r="D1155" i="17"/>
  <c r="E1155" i="17"/>
  <c r="D1154" i="17"/>
  <c r="E1154" i="17"/>
  <c r="E1153" i="17"/>
  <c r="D1153" i="17"/>
  <c r="D1152" i="17"/>
  <c r="E1152" i="17" s="1"/>
  <c r="D1151" i="17"/>
  <c r="E1151" i="17"/>
  <c r="E1150" i="17"/>
  <c r="D1150" i="17"/>
  <c r="E1149" i="17"/>
  <c r="D1149" i="17"/>
  <c r="D1148" i="17"/>
  <c r="E1148" i="17" s="1"/>
  <c r="D1147" i="17"/>
  <c r="E1147" i="17"/>
  <c r="D1146" i="17"/>
  <c r="E1145" i="17"/>
  <c r="D1145" i="17"/>
  <c r="D1144" i="17"/>
  <c r="E1144" i="17" s="1"/>
  <c r="E1143" i="17"/>
  <c r="D1143" i="17"/>
  <c r="E1142" i="17"/>
  <c r="D1142" i="17"/>
  <c r="D1141" i="17"/>
  <c r="E1141" i="17"/>
  <c r="D1140" i="17"/>
  <c r="E1140" i="17" s="1"/>
  <c r="D1139" i="17"/>
  <c r="E1139" i="17"/>
  <c r="D1138" i="17"/>
  <c r="E1138" i="17"/>
  <c r="E1137" i="17"/>
  <c r="D1137" i="17"/>
  <c r="D1136" i="17"/>
  <c r="E1136" i="17" s="1"/>
  <c r="D1135" i="17"/>
  <c r="E1135" i="17"/>
  <c r="E1134" i="17"/>
  <c r="D1134" i="17"/>
  <c r="E1133" i="17"/>
  <c r="D1133" i="17"/>
  <c r="D1132" i="17"/>
  <c r="E1132" i="17" s="1"/>
  <c r="D1131" i="17"/>
  <c r="E1131" i="17"/>
  <c r="D1130" i="17"/>
  <c r="E1129" i="17"/>
  <c r="D1129" i="17"/>
  <c r="D1128" i="17"/>
  <c r="E1127" i="17"/>
  <c r="D1127" i="17"/>
  <c r="E1126" i="17"/>
  <c r="D1126" i="17"/>
  <c r="D1125" i="17"/>
  <c r="E1125" i="17"/>
  <c r="D1124" i="17"/>
  <c r="E1124" i="17" s="1"/>
  <c r="D1123" i="17"/>
  <c r="E1123" i="17"/>
  <c r="D1122" i="17"/>
  <c r="E1122" i="17" s="1"/>
  <c r="E1121" i="17"/>
  <c r="D1121" i="17"/>
  <c r="D1120" i="17"/>
  <c r="D1119" i="17"/>
  <c r="E1119" i="17"/>
  <c r="E1118" i="17"/>
  <c r="D1118" i="17"/>
  <c r="E1117" i="17"/>
  <c r="D1117" i="17"/>
  <c r="D1116" i="17"/>
  <c r="E1116" i="17" s="1"/>
  <c r="D1115" i="17"/>
  <c r="E1115" i="17"/>
  <c r="D1114" i="17"/>
  <c r="E1114" i="17" s="1"/>
  <c r="E1113" i="17"/>
  <c r="D1113" i="17"/>
  <c r="D1112" i="17"/>
  <c r="E1111" i="17"/>
  <c r="D1111" i="17"/>
  <c r="D1110" i="17"/>
  <c r="E1110" i="17"/>
  <c r="D1109" i="17"/>
  <c r="D1108" i="17"/>
  <c r="E1108" i="17" s="1"/>
  <c r="D1107" i="17"/>
  <c r="E1107" i="17"/>
  <c r="E1106" i="17"/>
  <c r="D1106" i="17"/>
  <c r="E1105" i="17"/>
  <c r="D1105" i="17"/>
  <c r="D1104" i="17"/>
  <c r="E1104" i="17"/>
  <c r="D1103" i="17"/>
  <c r="E1103" i="17"/>
  <c r="D1102" i="17"/>
  <c r="E1102" i="17"/>
  <c r="E1101" i="17"/>
  <c r="D1101" i="17"/>
  <c r="D1100" i="17"/>
  <c r="E1100" i="17" s="1"/>
  <c r="D1099" i="17"/>
  <c r="E1099" i="17"/>
  <c r="D1098" i="17"/>
  <c r="E1098" i="17" s="1"/>
  <c r="E1097" i="17"/>
  <c r="D1097" i="17"/>
  <c r="D1096" i="17"/>
  <c r="E1095" i="17"/>
  <c r="D1095" i="17"/>
  <c r="D1094" i="17"/>
  <c r="E1094" i="17"/>
  <c r="D1093" i="17"/>
  <c r="D1092" i="17"/>
  <c r="E1092" i="17" s="1"/>
  <c r="D1091" i="17"/>
  <c r="E1091" i="17"/>
  <c r="E1090" i="17"/>
  <c r="D1090" i="17"/>
  <c r="E1089" i="17"/>
  <c r="D1089" i="17"/>
  <c r="D1088" i="17"/>
  <c r="E1088" i="17"/>
  <c r="D1087" i="17"/>
  <c r="E1087" i="17"/>
  <c r="D1086" i="17"/>
  <c r="E1086" i="17"/>
  <c r="D1085" i="17"/>
  <c r="E1085" i="17"/>
  <c r="D1084" i="17"/>
  <c r="E1084" i="17" s="1"/>
  <c r="D1083" i="17"/>
  <c r="E1083" i="17"/>
  <c r="D1082" i="17"/>
  <c r="E1082" i="17" s="1"/>
  <c r="E1081" i="17"/>
  <c r="D1081" i="17"/>
  <c r="D1080" i="17"/>
  <c r="E1079" i="17"/>
  <c r="D1079" i="17"/>
  <c r="D1078" i="17"/>
  <c r="E1078" i="17"/>
  <c r="D1077" i="17"/>
  <c r="E1077" i="17"/>
  <c r="D1076" i="17"/>
  <c r="E1076" i="17" s="1"/>
  <c r="D1075" i="17"/>
  <c r="E1075" i="17"/>
  <c r="E1074" i="17"/>
  <c r="D1074" i="17"/>
  <c r="E1073" i="17"/>
  <c r="D1073" i="17"/>
  <c r="D1072" i="17"/>
  <c r="E1072" i="17"/>
  <c r="D1071" i="17"/>
  <c r="E1071" i="17"/>
  <c r="D1070" i="17"/>
  <c r="E1070" i="17"/>
  <c r="D1069" i="17"/>
  <c r="E1069" i="17"/>
  <c r="D1068" i="17"/>
  <c r="E1068" i="17" s="1"/>
  <c r="D1067" i="17"/>
  <c r="E1067" i="17"/>
  <c r="D1066" i="17"/>
  <c r="E1066" i="17" s="1"/>
  <c r="E1065" i="17"/>
  <c r="D1065" i="17"/>
  <c r="D1064" i="17"/>
  <c r="E1063" i="17"/>
  <c r="D1063" i="17"/>
  <c r="D1062" i="17"/>
  <c r="E1062" i="17"/>
  <c r="D1061" i="17"/>
  <c r="D1060" i="17"/>
  <c r="E1060" i="17" s="1"/>
  <c r="D1059" i="17"/>
  <c r="E1059" i="17"/>
  <c r="E1058" i="17"/>
  <c r="D1058" i="17"/>
  <c r="E1057" i="17"/>
  <c r="D1057" i="17"/>
  <c r="D1056" i="17"/>
  <c r="E1056" i="17"/>
  <c r="D1055" i="17"/>
  <c r="E1055" i="17"/>
  <c r="E1054" i="17"/>
  <c r="D1054" i="17"/>
  <c r="D1053" i="17"/>
  <c r="E1053" i="17"/>
  <c r="D1052" i="17"/>
  <c r="E1052" i="17" s="1"/>
  <c r="D1051" i="17"/>
  <c r="E1051" i="17"/>
  <c r="E1050" i="17"/>
  <c r="D1050" i="17"/>
  <c r="E1049" i="17"/>
  <c r="D1049" i="17"/>
  <c r="D1048" i="17"/>
  <c r="D1047" i="17"/>
  <c r="E1047" i="17"/>
  <c r="E1046" i="17"/>
  <c r="D1046" i="17"/>
  <c r="E1045" i="17"/>
  <c r="D1045" i="17"/>
  <c r="D1044" i="17"/>
  <c r="E1044" i="17" s="1"/>
  <c r="D1043" i="17"/>
  <c r="E1043" i="17"/>
  <c r="E1042" i="17"/>
  <c r="D1042" i="17"/>
  <c r="E1041" i="17"/>
  <c r="D1041" i="17"/>
  <c r="D1040" i="17"/>
  <c r="E1039" i="17"/>
  <c r="D1039" i="17"/>
  <c r="D1038" i="17"/>
  <c r="E1038" i="17"/>
  <c r="D1037" i="17"/>
  <c r="E1037" i="17" s="1"/>
  <c r="D1036" i="17"/>
  <c r="E1036" i="17" s="1"/>
  <c r="D1035" i="17"/>
  <c r="E1035" i="17"/>
  <c r="D1034" i="17"/>
  <c r="E1034" i="17" s="1"/>
  <c r="E1033" i="17"/>
  <c r="D1033" i="17"/>
  <c r="D1032" i="17"/>
  <c r="E1032" i="17"/>
  <c r="D1031" i="17"/>
  <c r="E1031" i="17"/>
  <c r="D1030" i="17"/>
  <c r="E1030" i="17"/>
  <c r="E1029" i="17"/>
  <c r="D1029" i="17"/>
  <c r="D1028" i="17"/>
  <c r="E1028" i="17" s="1"/>
  <c r="D1027" i="17"/>
  <c r="E1027" i="17"/>
  <c r="E1026" i="17"/>
  <c r="D1026" i="17"/>
  <c r="E1025" i="17"/>
  <c r="D1025" i="17"/>
  <c r="D1024" i="17"/>
  <c r="E1023" i="17"/>
  <c r="D1023" i="17"/>
  <c r="D1022" i="17"/>
  <c r="E1022" i="17"/>
  <c r="D1021" i="17"/>
  <c r="E1021" i="17" s="1"/>
  <c r="D1020" i="17"/>
  <c r="E1020" i="17" s="1"/>
  <c r="D1019" i="17"/>
  <c r="E1019" i="17"/>
  <c r="D1018" i="17"/>
  <c r="E1018" i="17" s="1"/>
  <c r="E1017" i="17"/>
  <c r="D1017" i="17"/>
  <c r="D1016" i="17"/>
  <c r="E1016" i="17"/>
  <c r="D1015" i="17"/>
  <c r="E1015" i="17"/>
  <c r="D1014" i="17"/>
  <c r="E1014" i="17"/>
  <c r="E1013" i="17"/>
  <c r="D1013" i="17"/>
  <c r="D1012" i="17"/>
  <c r="E1012" i="17" s="1"/>
  <c r="D1011" i="17"/>
  <c r="E1011" i="17"/>
  <c r="E1010" i="17"/>
  <c r="D1010" i="17"/>
  <c r="E1009" i="17"/>
  <c r="D1009" i="17"/>
  <c r="D1008" i="17"/>
  <c r="E1007" i="17"/>
  <c r="D1007" i="17"/>
  <c r="D1006" i="17"/>
  <c r="E1006" i="17"/>
  <c r="D1005" i="17"/>
  <c r="E1005" i="17" s="1"/>
  <c r="D1004" i="17"/>
  <c r="E1004" i="17" s="1"/>
  <c r="D1003" i="17"/>
  <c r="E1003" i="17"/>
  <c r="D1002" i="17"/>
  <c r="E1002" i="17" s="1"/>
  <c r="E1001" i="17"/>
  <c r="D1001" i="17"/>
  <c r="D1000" i="17"/>
  <c r="E1000" i="17"/>
  <c r="D999" i="17"/>
  <c r="E999" i="17"/>
  <c r="D998" i="17"/>
  <c r="E998" i="17"/>
  <c r="E997" i="17"/>
  <c r="D997" i="17"/>
  <c r="D996" i="17"/>
  <c r="E996" i="17" s="1"/>
  <c r="D995" i="17"/>
  <c r="E995" i="17"/>
  <c r="E994" i="17"/>
  <c r="D994" i="17"/>
  <c r="E993" i="17"/>
  <c r="D993" i="17"/>
  <c r="D992" i="17"/>
  <c r="E991" i="17"/>
  <c r="D991" i="17"/>
  <c r="D990" i="17"/>
  <c r="E990" i="17"/>
  <c r="D989" i="17"/>
  <c r="E989" i="17"/>
  <c r="D988" i="17"/>
  <c r="E988" i="17" s="1"/>
  <c r="D987" i="17"/>
  <c r="E987" i="17"/>
  <c r="D986" i="17"/>
  <c r="E986" i="17" s="1"/>
  <c r="E985" i="17"/>
  <c r="D985" i="17"/>
  <c r="D984" i="17"/>
  <c r="E984" i="17"/>
  <c r="D983" i="17"/>
  <c r="E983" i="17"/>
  <c r="D982" i="17"/>
  <c r="E982" i="17"/>
  <c r="E981" i="17"/>
  <c r="D981" i="17"/>
  <c r="D980" i="17"/>
  <c r="E980" i="17" s="1"/>
  <c r="D979" i="17"/>
  <c r="E979" i="17"/>
  <c r="E978" i="17"/>
  <c r="D978" i="17"/>
  <c r="E977" i="17"/>
  <c r="D977" i="17"/>
  <c r="D976" i="17"/>
  <c r="E975" i="17"/>
  <c r="D975" i="17"/>
  <c r="D974" i="17"/>
  <c r="E974" i="17"/>
  <c r="D973" i="17"/>
  <c r="E973" i="17"/>
  <c r="D972" i="17"/>
  <c r="E972" i="17" s="1"/>
  <c r="D971" i="17"/>
  <c r="E971" i="17"/>
  <c r="D970" i="17"/>
  <c r="E970" i="17" s="1"/>
  <c r="E969" i="17"/>
  <c r="D969" i="17"/>
  <c r="D968" i="17"/>
  <c r="E968" i="17"/>
  <c r="D967" i="17"/>
  <c r="E967" i="17"/>
  <c r="D966" i="17"/>
  <c r="E966" i="17"/>
  <c r="E965" i="17"/>
  <c r="D965" i="17"/>
  <c r="D964" i="17"/>
  <c r="E964" i="17" s="1"/>
  <c r="D963" i="17"/>
  <c r="E963" i="17"/>
  <c r="E962" i="17"/>
  <c r="D962" i="17"/>
  <c r="E961" i="17"/>
  <c r="D961" i="17"/>
  <c r="D960" i="17"/>
  <c r="E959" i="17"/>
  <c r="D959" i="17"/>
  <c r="D958" i="17"/>
  <c r="E958" i="17"/>
  <c r="D957" i="17"/>
  <c r="E957" i="17"/>
  <c r="D956" i="17"/>
  <c r="E956" i="17" s="1"/>
  <c r="D955" i="17"/>
  <c r="E955" i="17"/>
  <c r="D954" i="17"/>
  <c r="E954" i="17" s="1"/>
  <c r="E953" i="17"/>
  <c r="D953" i="17"/>
  <c r="D952" i="17"/>
  <c r="E952" i="17"/>
  <c r="D951" i="17"/>
  <c r="E951" i="17"/>
  <c r="D950" i="17"/>
  <c r="E950" i="17"/>
  <c r="D949" i="17"/>
  <c r="E949" i="17"/>
  <c r="D948" i="17"/>
  <c r="E948" i="17" s="1"/>
  <c r="D947" i="17"/>
  <c r="E947" i="17"/>
  <c r="E946" i="17"/>
  <c r="D946" i="17"/>
  <c r="E945" i="17"/>
  <c r="D945" i="17"/>
  <c r="D944" i="17"/>
  <c r="E943" i="17"/>
  <c r="D943" i="17"/>
  <c r="D942" i="17"/>
  <c r="E942" i="17"/>
  <c r="D941" i="17"/>
  <c r="D940" i="17"/>
  <c r="E940" i="17" s="1"/>
  <c r="D939" i="17"/>
  <c r="E939" i="17"/>
  <c r="D938" i="17"/>
  <c r="E938" i="17" s="1"/>
  <c r="E937" i="17"/>
  <c r="D937" i="17"/>
  <c r="D936" i="17"/>
  <c r="E936" i="17"/>
  <c r="D935" i="17"/>
  <c r="E935" i="17"/>
  <c r="D934" i="17"/>
  <c r="E934" i="17"/>
  <c r="D933" i="17"/>
  <c r="E933" i="17"/>
  <c r="D932" i="17"/>
  <c r="E932" i="17" s="1"/>
  <c r="D931" i="17"/>
  <c r="E931" i="17"/>
  <c r="E930" i="17"/>
  <c r="D930" i="17"/>
  <c r="E929" i="17"/>
  <c r="D929" i="17"/>
  <c r="D928" i="17"/>
  <c r="E927" i="17"/>
  <c r="D927" i="17"/>
  <c r="D926" i="17"/>
  <c r="E926" i="17"/>
  <c r="D925" i="17"/>
  <c r="E925" i="17"/>
  <c r="D924" i="17"/>
  <c r="E924" i="17" s="1"/>
  <c r="D923" i="17"/>
  <c r="E923" i="17"/>
  <c r="D922" i="17"/>
  <c r="E922" i="17" s="1"/>
  <c r="E921" i="17"/>
  <c r="D921" i="17"/>
  <c r="D920" i="17"/>
  <c r="E920" i="17"/>
  <c r="D919" i="17"/>
  <c r="E919" i="17"/>
  <c r="D918" i="17"/>
  <c r="E918" i="17"/>
  <c r="D917" i="17"/>
  <c r="E917" i="17"/>
  <c r="D916" i="17"/>
  <c r="E916" i="17" s="1"/>
  <c r="D915" i="17"/>
  <c r="E915" i="17"/>
  <c r="E914" i="17"/>
  <c r="D914" i="17"/>
  <c r="E913" i="17"/>
  <c r="D913" i="17"/>
  <c r="D912" i="17"/>
  <c r="E911" i="17"/>
  <c r="D911" i="17"/>
  <c r="D910" i="17"/>
  <c r="E910" i="17"/>
  <c r="D909" i="17"/>
  <c r="E908" i="17"/>
  <c r="D908" i="17"/>
  <c r="D907" i="17"/>
  <c r="E907" i="17"/>
  <c r="D906" i="17"/>
  <c r="E906" i="17"/>
  <c r="E905" i="17"/>
  <c r="D905" i="17"/>
  <c r="D904" i="17"/>
  <c r="D903" i="17"/>
  <c r="D902" i="17"/>
  <c r="E902" i="17"/>
  <c r="D901" i="17"/>
  <c r="E901" i="17" s="1"/>
  <c r="D900" i="17"/>
  <c r="E900" i="17" s="1"/>
  <c r="D899" i="17"/>
  <c r="E899" i="17"/>
  <c r="D898" i="17"/>
  <c r="E898" i="17" s="1"/>
  <c r="E897" i="17"/>
  <c r="D897" i="17"/>
  <c r="D896" i="17"/>
  <c r="D895" i="17"/>
  <c r="E895" i="17"/>
  <c r="D894" i="17"/>
  <c r="E894" i="17"/>
  <c r="D893" i="17"/>
  <c r="E893" i="17" s="1"/>
  <c r="D892" i="17"/>
  <c r="E892" i="17" s="1"/>
  <c r="D891" i="17"/>
  <c r="E891" i="17"/>
  <c r="D890" i="17"/>
  <c r="E890" i="17" s="1"/>
  <c r="E889" i="17"/>
  <c r="D889" i="17"/>
  <c r="D888" i="17"/>
  <c r="E888" i="17"/>
  <c r="D887" i="17"/>
  <c r="D886" i="17"/>
  <c r="E886" i="17"/>
  <c r="D885" i="17"/>
  <c r="E885" i="17"/>
  <c r="D884" i="17"/>
  <c r="E884" i="17" s="1"/>
  <c r="D883" i="17"/>
  <c r="E883" i="17"/>
  <c r="D882" i="17"/>
  <c r="E882" i="17"/>
  <c r="E881" i="17"/>
  <c r="D881" i="17"/>
  <c r="D880" i="17"/>
  <c r="E880" i="17"/>
  <c r="D879" i="17"/>
  <c r="E879" i="17"/>
  <c r="D878" i="17"/>
  <c r="E878" i="17"/>
  <c r="D877" i="17"/>
  <c r="E877" i="17"/>
  <c r="D876" i="17"/>
  <c r="E876" i="17" s="1"/>
  <c r="D875" i="17"/>
  <c r="E875" i="17"/>
  <c r="D874" i="17"/>
  <c r="E874" i="17"/>
  <c r="E873" i="17"/>
  <c r="D873" i="17"/>
  <c r="D872" i="17"/>
  <c r="E872" i="17"/>
  <c r="D871" i="17"/>
  <c r="E871" i="17"/>
  <c r="D870" i="17"/>
  <c r="E870" i="17"/>
  <c r="D869" i="17"/>
  <c r="E869" i="17"/>
  <c r="E868" i="17"/>
  <c r="D868" i="17"/>
  <c r="D867" i="17"/>
  <c r="E867" i="17"/>
  <c r="D866" i="17"/>
  <c r="E866" i="17"/>
  <c r="E865" i="17"/>
  <c r="D865" i="17"/>
  <c r="D864" i="17"/>
  <c r="E864" i="17"/>
  <c r="D863" i="17"/>
  <c r="E863" i="17"/>
  <c r="D862" i="17"/>
  <c r="E862" i="17"/>
  <c r="E861" i="17"/>
  <c r="D861" i="17"/>
  <c r="E860" i="17"/>
  <c r="D860" i="17"/>
  <c r="D859" i="17"/>
  <c r="E859" i="17"/>
  <c r="D858" i="17"/>
  <c r="E858" i="17"/>
  <c r="D857" i="17"/>
  <c r="E857" i="17"/>
  <c r="D856" i="17"/>
  <c r="E856" i="17"/>
  <c r="D855" i="17"/>
  <c r="E855" i="17"/>
  <c r="D854" i="17"/>
  <c r="E854" i="17"/>
  <c r="D853" i="17"/>
  <c r="E853" i="17"/>
  <c r="D852" i="17"/>
  <c r="E852" i="17" s="1"/>
  <c r="D851" i="17"/>
  <c r="E851" i="17"/>
  <c r="D850" i="17"/>
  <c r="E850" i="17" s="1"/>
  <c r="D849" i="17"/>
  <c r="E849" i="17"/>
  <c r="D848" i="17"/>
  <c r="D847" i="17"/>
  <c r="E847" i="17"/>
  <c r="D846" i="17"/>
  <c r="E846" i="17"/>
  <c r="D845" i="17"/>
  <c r="E845" i="17"/>
  <c r="D844" i="17"/>
  <c r="E844" i="17" s="1"/>
  <c r="D843" i="17"/>
  <c r="E843" i="17"/>
  <c r="E842" i="17"/>
  <c r="D842" i="17"/>
  <c r="E841" i="17"/>
  <c r="D841" i="17"/>
  <c r="D840" i="17"/>
  <c r="E839" i="17"/>
  <c r="D839" i="17"/>
  <c r="D838" i="17"/>
  <c r="D837" i="17"/>
  <c r="E836" i="17"/>
  <c r="D836" i="17"/>
  <c r="E835" i="17"/>
  <c r="D835" i="17"/>
  <c r="E834" i="17"/>
  <c r="D834" i="17"/>
  <c r="D833" i="17"/>
  <c r="E833" i="17"/>
  <c r="D832" i="17"/>
  <c r="E832" i="17"/>
  <c r="D831" i="17"/>
  <c r="E831" i="17"/>
  <c r="D830" i="17"/>
  <c r="E829" i="17"/>
  <c r="D829" i="17"/>
  <c r="E828" i="17"/>
  <c r="D828" i="17"/>
  <c r="D827" i="17"/>
  <c r="E827" i="17"/>
  <c r="D826" i="17"/>
  <c r="E826" i="17"/>
  <c r="D825" i="17"/>
  <c r="E825" i="17"/>
  <c r="D824" i="17"/>
  <c r="E824" i="17"/>
  <c r="D823" i="17"/>
  <c r="E823" i="17"/>
  <c r="D822" i="17"/>
  <c r="E822" i="17"/>
  <c r="D821" i="17"/>
  <c r="E821" i="17"/>
  <c r="D820" i="17"/>
  <c r="E820" i="17"/>
  <c r="D819" i="17"/>
  <c r="E819" i="17"/>
  <c r="D818" i="17"/>
  <c r="E818" i="17" s="1"/>
  <c r="D817" i="17"/>
  <c r="E816" i="17"/>
  <c r="D816" i="17"/>
  <c r="E815" i="17"/>
  <c r="D815" i="17"/>
  <c r="D814" i="17"/>
  <c r="E814" i="17"/>
  <c r="D813" i="17"/>
  <c r="E813" i="17"/>
  <c r="D812" i="17"/>
  <c r="E812" i="17"/>
  <c r="D811" i="17"/>
  <c r="E811" i="17"/>
  <c r="D810" i="17"/>
  <c r="E810" i="17" s="1"/>
  <c r="D809" i="17"/>
  <c r="E808" i="17"/>
  <c r="D808" i="17"/>
  <c r="E807" i="17"/>
  <c r="D807" i="17"/>
  <c r="D806" i="17"/>
  <c r="E806" i="17"/>
  <c r="D805" i="17"/>
  <c r="E805" i="17"/>
  <c r="D804" i="17"/>
  <c r="E804" i="17"/>
  <c r="D803" i="17"/>
  <c r="D802" i="17"/>
  <c r="E802" i="17" s="1"/>
  <c r="D801" i="17"/>
  <c r="E800" i="17"/>
  <c r="D800" i="17"/>
  <c r="E799" i="17"/>
  <c r="D799" i="17"/>
  <c r="D798" i="17"/>
  <c r="E798" i="17"/>
  <c r="D797" i="17"/>
  <c r="E797" i="17"/>
  <c r="D796" i="17"/>
  <c r="E796" i="17"/>
  <c r="D795" i="17"/>
  <c r="E795" i="17"/>
  <c r="D794" i="17"/>
  <c r="E794" i="17"/>
  <c r="D793" i="17"/>
  <c r="E793" i="17"/>
  <c r="E792" i="17"/>
  <c r="D792" i="17"/>
  <c r="E791" i="17"/>
  <c r="D791" i="17"/>
  <c r="D790" i="17"/>
  <c r="E790" i="17"/>
  <c r="D789" i="17"/>
  <c r="E789" i="17"/>
  <c r="D788" i="17"/>
  <c r="E788" i="17"/>
  <c r="D787" i="17"/>
  <c r="D786" i="17"/>
  <c r="E786" i="17"/>
  <c r="D785" i="17"/>
  <c r="E784" i="17"/>
  <c r="D784" i="17"/>
  <c r="E783" i="17"/>
  <c r="D783" i="17"/>
  <c r="D782" i="17"/>
  <c r="E782" i="17"/>
  <c r="D781" i="17"/>
  <c r="E781" i="17"/>
  <c r="D780" i="17"/>
  <c r="E780" i="17"/>
  <c r="D779" i="17"/>
  <c r="D778" i="17"/>
  <c r="E778" i="17"/>
  <c r="D777" i="17"/>
  <c r="E777" i="17"/>
  <c r="E776" i="17"/>
  <c r="D776" i="17"/>
  <c r="E775" i="17"/>
  <c r="D775" i="17"/>
  <c r="D774" i="17"/>
  <c r="E774" i="17"/>
  <c r="D773" i="17"/>
  <c r="E773" i="17"/>
  <c r="D772" i="17"/>
  <c r="E772" i="17"/>
  <c r="D771" i="17"/>
  <c r="E771" i="17"/>
  <c r="D770" i="17"/>
  <c r="E770" i="17"/>
  <c r="D769" i="17"/>
  <c r="E768" i="17"/>
  <c r="D768" i="17"/>
  <c r="E767" i="17"/>
  <c r="D767" i="17"/>
  <c r="E766" i="17"/>
  <c r="D766" i="17"/>
  <c r="D765" i="17"/>
  <c r="E765" i="17"/>
  <c r="D764" i="17"/>
  <c r="E764" i="17"/>
  <c r="D763" i="17"/>
  <c r="E763" i="17"/>
  <c r="D762" i="17"/>
  <c r="E762" i="17"/>
  <c r="D761" i="17"/>
  <c r="E760" i="17"/>
  <c r="D760" i="17"/>
  <c r="E759" i="17"/>
  <c r="D759" i="17"/>
  <c r="D758" i="17"/>
  <c r="E758" i="17"/>
  <c r="D757" i="17"/>
  <c r="E757" i="17"/>
  <c r="D756" i="17"/>
  <c r="E756" i="17"/>
  <c r="D755" i="17"/>
  <c r="E755" i="17"/>
  <c r="D754" i="17"/>
  <c r="E754" i="17"/>
  <c r="D753" i="17"/>
  <c r="E752" i="17"/>
  <c r="D752" i="17"/>
  <c r="E751" i="17"/>
  <c r="D751" i="17"/>
  <c r="D750" i="17"/>
  <c r="E750" i="17"/>
  <c r="D749" i="17"/>
  <c r="E749" i="17"/>
  <c r="D748" i="17"/>
  <c r="E748" i="17"/>
  <c r="D747" i="17"/>
  <c r="E747" i="17"/>
  <c r="D746" i="17"/>
  <c r="E746" i="17"/>
  <c r="D745" i="17"/>
  <c r="E745" i="17"/>
  <c r="E744" i="17"/>
  <c r="D744" i="17"/>
  <c r="E743" i="17"/>
  <c r="D743" i="17"/>
  <c r="D742" i="17"/>
  <c r="E742" i="17"/>
  <c r="D741" i="17"/>
  <c r="E741" i="17"/>
  <c r="D740" i="17"/>
  <c r="E740" i="17"/>
  <c r="D739" i="17"/>
  <c r="D738" i="17"/>
  <c r="E738" i="17"/>
  <c r="D737" i="17"/>
  <c r="E737" i="17"/>
  <c r="E736" i="17"/>
  <c r="D736" i="17"/>
  <c r="E735" i="17"/>
  <c r="D735" i="17"/>
  <c r="D734" i="17"/>
  <c r="E734" i="17"/>
  <c r="D733" i="17"/>
  <c r="E733" i="17"/>
  <c r="D732" i="17"/>
  <c r="E732" i="17"/>
  <c r="D731" i="17"/>
  <c r="E731" i="17"/>
  <c r="D730" i="17"/>
  <c r="E730" i="17"/>
  <c r="D729" i="17"/>
  <c r="E729" i="17"/>
  <c r="E728" i="17"/>
  <c r="D728" i="17"/>
  <c r="E727" i="17"/>
  <c r="D727" i="17"/>
  <c r="D726" i="17"/>
  <c r="E726" i="17"/>
  <c r="D725" i="17"/>
  <c r="E725" i="17"/>
  <c r="D724" i="17"/>
  <c r="E724" i="17"/>
  <c r="D723" i="17"/>
  <c r="D722" i="17"/>
  <c r="E722" i="17"/>
  <c r="D721" i="17"/>
  <c r="E720" i="17"/>
  <c r="D720" i="17"/>
  <c r="E719" i="17"/>
  <c r="D719" i="17"/>
  <c r="D718" i="17"/>
  <c r="E718" i="17"/>
  <c r="D717" i="17"/>
  <c r="E717" i="17"/>
  <c r="D716" i="17"/>
  <c r="E716" i="17"/>
  <c r="D715" i="17"/>
  <c r="D714" i="17"/>
  <c r="E714" i="17"/>
  <c r="D713" i="17"/>
  <c r="E713" i="17"/>
  <c r="E712" i="17"/>
  <c r="D712" i="17"/>
  <c r="E711" i="17"/>
  <c r="D711" i="17"/>
  <c r="D710" i="17"/>
  <c r="E710" i="17"/>
  <c r="D709" i="17"/>
  <c r="E709" i="17"/>
  <c r="D708" i="17"/>
  <c r="E708" i="17"/>
  <c r="D707" i="17"/>
  <c r="E707" i="17"/>
  <c r="D706" i="17"/>
  <c r="E706" i="17"/>
  <c r="D705" i="17"/>
  <c r="E704" i="17"/>
  <c r="D704" i="17"/>
  <c r="E703" i="17"/>
  <c r="D703" i="17"/>
  <c r="E702" i="17"/>
  <c r="D702" i="17"/>
  <c r="D701" i="17"/>
  <c r="E701" i="17"/>
  <c r="D700" i="17"/>
  <c r="E700" i="17"/>
  <c r="D699" i="17"/>
  <c r="E699" i="17"/>
  <c r="D698" i="17"/>
  <c r="E698" i="17"/>
  <c r="D697" i="17"/>
  <c r="E697" i="17"/>
  <c r="E696" i="17"/>
  <c r="D696" i="17"/>
  <c r="E695" i="17"/>
  <c r="D695" i="17"/>
  <c r="D694" i="17"/>
  <c r="E694" i="17"/>
  <c r="D693" i="17"/>
  <c r="E693" i="17"/>
  <c r="D692" i="17"/>
  <c r="E692" i="17"/>
  <c r="D691" i="17"/>
  <c r="D690" i="17"/>
  <c r="E690" i="17"/>
  <c r="D689" i="17"/>
  <c r="E688" i="17"/>
  <c r="D688" i="17"/>
  <c r="E687" i="17"/>
  <c r="D687" i="17"/>
  <c r="D686" i="17"/>
  <c r="E686" i="17"/>
  <c r="D685" i="17"/>
  <c r="E685" i="17"/>
  <c r="D684" i="17"/>
  <c r="E684" i="17"/>
  <c r="D683" i="17"/>
  <c r="E683" i="17"/>
  <c r="D682" i="17"/>
  <c r="E682" i="17"/>
  <c r="D681" i="17"/>
  <c r="E681" i="17"/>
  <c r="E680" i="17"/>
  <c r="D680" i="17"/>
  <c r="E679" i="17"/>
  <c r="D679" i="17"/>
  <c r="D678" i="17"/>
  <c r="E678" i="17"/>
  <c r="D677" i="17"/>
  <c r="E677" i="17"/>
  <c r="D676" i="17"/>
  <c r="E676" i="17"/>
  <c r="D675" i="17"/>
  <c r="D674" i="17"/>
  <c r="E674" i="17"/>
  <c r="D673" i="17"/>
  <c r="E672" i="17"/>
  <c r="D672" i="17"/>
  <c r="E671" i="17"/>
  <c r="D671" i="17"/>
  <c r="D670" i="17"/>
  <c r="E670" i="17"/>
  <c r="D669" i="17"/>
  <c r="E669" i="17"/>
  <c r="D668" i="17"/>
  <c r="E668" i="17"/>
  <c r="D667" i="17"/>
  <c r="E667" i="17"/>
  <c r="D666" i="17"/>
  <c r="E666" i="17"/>
  <c r="D665" i="17"/>
  <c r="E665" i="17"/>
  <c r="E664" i="17"/>
  <c r="D664" i="17"/>
  <c r="E663" i="17"/>
  <c r="D663" i="17"/>
  <c r="D662" i="17"/>
  <c r="E662" i="17"/>
  <c r="D661" i="17"/>
  <c r="E661" i="17"/>
  <c r="D660" i="17"/>
  <c r="E660" i="17"/>
  <c r="D659" i="17"/>
  <c r="D658" i="17"/>
  <c r="E658" i="17"/>
  <c r="D657" i="17"/>
  <c r="E657" i="17"/>
  <c r="E656" i="17"/>
  <c r="D656" i="17"/>
  <c r="E655" i="17"/>
  <c r="D655" i="17"/>
  <c r="D654" i="17"/>
  <c r="E654" i="17"/>
  <c r="D653" i="17"/>
  <c r="E653" i="17"/>
  <c r="D652" i="17"/>
  <c r="E652" i="17"/>
  <c r="D651" i="17"/>
  <c r="D650" i="17"/>
  <c r="E650" i="17"/>
  <c r="D649" i="17"/>
  <c r="E649" i="17"/>
  <c r="E648" i="17"/>
  <c r="D648" i="17"/>
  <c r="E647" i="17"/>
  <c r="D647" i="17"/>
  <c r="D646" i="17"/>
  <c r="E646" i="17"/>
  <c r="D645" i="17"/>
  <c r="E645" i="17"/>
  <c r="D644" i="17"/>
  <c r="E644" i="17"/>
  <c r="D643" i="17"/>
  <c r="E643" i="17"/>
  <c r="D642" i="17"/>
  <c r="E642" i="17"/>
  <c r="D641" i="17"/>
  <c r="E640" i="17"/>
  <c r="D640" i="17"/>
  <c r="E639" i="17"/>
  <c r="D639" i="17"/>
  <c r="E638" i="17"/>
  <c r="D638" i="17"/>
  <c r="D637" i="17"/>
  <c r="E637" i="17"/>
  <c r="D636" i="17"/>
  <c r="E636" i="17"/>
  <c r="D635" i="17"/>
  <c r="E635" i="17"/>
  <c r="D634" i="17"/>
  <c r="E634" i="17"/>
  <c r="D633" i="17"/>
  <c r="E633" i="17"/>
  <c r="E632" i="17"/>
  <c r="D632" i="17"/>
  <c r="E631" i="17"/>
  <c r="D631" i="17"/>
  <c r="D630" i="17"/>
  <c r="E630" i="17"/>
  <c r="D629" i="17"/>
  <c r="E629" i="17"/>
  <c r="D628" i="17"/>
  <c r="E628" i="17"/>
  <c r="D627" i="17"/>
  <c r="D626" i="17"/>
  <c r="E626" i="17"/>
  <c r="D625" i="17"/>
  <c r="E624" i="17"/>
  <c r="D624" i="17"/>
  <c r="E623" i="17"/>
  <c r="D623" i="17"/>
  <c r="D622" i="17"/>
  <c r="E622" i="17"/>
  <c r="D621" i="17"/>
  <c r="E621" i="17"/>
  <c r="D620" i="17"/>
  <c r="E620" i="17"/>
  <c r="D619" i="17"/>
  <c r="E619" i="17"/>
  <c r="D618" i="17"/>
  <c r="E618" i="17"/>
  <c r="D617" i="17"/>
  <c r="E617" i="17"/>
  <c r="E616" i="17"/>
  <c r="D616" i="17"/>
  <c r="E615" i="17"/>
  <c r="D615" i="17"/>
  <c r="E614" i="17"/>
  <c r="D614" i="17"/>
  <c r="D613" i="17"/>
  <c r="E613" i="17"/>
  <c r="D612" i="17"/>
  <c r="E612" i="17"/>
  <c r="D611" i="17"/>
  <c r="D610" i="17"/>
  <c r="E610" i="17"/>
  <c r="D609" i="17"/>
  <c r="E609" i="17"/>
  <c r="E608" i="17"/>
  <c r="D608" i="17"/>
  <c r="E607" i="17"/>
  <c r="D607" i="17"/>
  <c r="D606" i="17"/>
  <c r="E606" i="17"/>
  <c r="D605" i="17"/>
  <c r="E605" i="17"/>
  <c r="D604" i="17"/>
  <c r="E604" i="17"/>
  <c r="D603" i="17"/>
  <c r="D602" i="17"/>
  <c r="E602" i="17"/>
  <c r="D601" i="17"/>
  <c r="E601" i="17"/>
  <c r="E600" i="17"/>
  <c r="D600" i="17"/>
  <c r="E599" i="17"/>
  <c r="D599" i="17"/>
  <c r="D598" i="17"/>
  <c r="E598" i="17"/>
  <c r="D597" i="17"/>
  <c r="E597" i="17"/>
  <c r="D596" i="17"/>
  <c r="E596" i="17"/>
  <c r="D595" i="17"/>
  <c r="D594" i="17"/>
  <c r="E594" i="17"/>
  <c r="D593" i="17"/>
  <c r="E593" i="17"/>
  <c r="E592" i="17"/>
  <c r="D592" i="17"/>
  <c r="E591" i="17"/>
  <c r="D591" i="17"/>
  <c r="D590" i="17"/>
  <c r="E590" i="17"/>
  <c r="D589" i="17"/>
  <c r="E589" i="17"/>
  <c r="D588" i="17"/>
  <c r="E588" i="17"/>
  <c r="D587" i="17"/>
  <c r="D586" i="17"/>
  <c r="D585" i="17"/>
  <c r="E585" i="17"/>
  <c r="E584" i="17"/>
  <c r="D584" i="17"/>
  <c r="E583" i="17"/>
  <c r="D583" i="17"/>
  <c r="D582" i="17"/>
  <c r="E582" i="17"/>
  <c r="D581" i="17"/>
  <c r="E581" i="17"/>
  <c r="D580" i="17"/>
  <c r="E580" i="17"/>
  <c r="D579" i="17"/>
  <c r="D578" i="17"/>
  <c r="D577" i="17"/>
  <c r="E576" i="17"/>
  <c r="D576" i="17"/>
  <c r="E575" i="17"/>
  <c r="D575" i="17"/>
  <c r="E574" i="17"/>
  <c r="D574" i="17"/>
  <c r="D573" i="17"/>
  <c r="E573" i="17"/>
  <c r="D572" i="17"/>
  <c r="E572" i="17"/>
  <c r="D571" i="17"/>
  <c r="E571" i="17"/>
  <c r="D570" i="17"/>
  <c r="E570" i="17"/>
  <c r="D569" i="17"/>
  <c r="E569" i="17"/>
  <c r="E568" i="17"/>
  <c r="D568" i="17"/>
  <c r="E567" i="17"/>
  <c r="D567" i="17"/>
  <c r="D566" i="17"/>
  <c r="E566" i="17"/>
  <c r="D565" i="17"/>
  <c r="E565" i="17"/>
  <c r="D564" i="17"/>
  <c r="E564" i="17"/>
  <c r="D563" i="17"/>
  <c r="D562" i="17"/>
  <c r="E562" i="17" s="1"/>
  <c r="D561" i="17"/>
  <c r="E560" i="17"/>
  <c r="D560" i="17"/>
  <c r="E559" i="17"/>
  <c r="D559" i="17"/>
  <c r="D558" i="17"/>
  <c r="E558" i="17"/>
  <c r="D557" i="17"/>
  <c r="E557" i="17"/>
  <c r="D556" i="17"/>
  <c r="E556" i="17"/>
  <c r="D555" i="17"/>
  <c r="E555" i="17"/>
  <c r="D554" i="17"/>
  <c r="E554" i="17" s="1"/>
  <c r="D553" i="17"/>
  <c r="E553" i="17" s="1"/>
  <c r="E552" i="17"/>
  <c r="D552" i="17"/>
  <c r="E551" i="17"/>
  <c r="D551" i="17"/>
  <c r="D550" i="17"/>
  <c r="E550" i="17"/>
  <c r="D549" i="17"/>
  <c r="E549" i="17"/>
  <c r="D548" i="17"/>
  <c r="E548" i="17"/>
  <c r="D547" i="17"/>
  <c r="D546" i="17"/>
  <c r="E546" i="17" s="1"/>
  <c r="D545" i="17"/>
  <c r="E545" i="17" s="1"/>
  <c r="E544" i="17"/>
  <c r="D544" i="17"/>
  <c r="E543" i="17"/>
  <c r="D543" i="17"/>
  <c r="D542" i="17"/>
  <c r="E542" i="17"/>
  <c r="D541" i="17"/>
  <c r="E541" i="17"/>
  <c r="D540" i="17"/>
  <c r="E540" i="17"/>
  <c r="D539" i="17"/>
  <c r="E539" i="17"/>
  <c r="D538" i="17"/>
  <c r="E538" i="17"/>
  <c r="D537" i="17"/>
  <c r="E537" i="17" s="1"/>
  <c r="E536" i="17"/>
  <c r="D536" i="17"/>
  <c r="E535" i="17"/>
  <c r="D535" i="17"/>
  <c r="D534" i="17"/>
  <c r="E534" i="17"/>
  <c r="D533" i="17"/>
  <c r="E533" i="17"/>
  <c r="D532" i="17"/>
  <c r="E532" i="17"/>
  <c r="D531" i="17"/>
  <c r="D530" i="17"/>
  <c r="E530" i="17" s="1"/>
  <c r="D529" i="17"/>
  <c r="E529" i="17" s="1"/>
  <c r="E528" i="17"/>
  <c r="D528" i="17"/>
  <c r="E527" i="17"/>
  <c r="D527" i="17"/>
  <c r="D526" i="17"/>
  <c r="E526" i="17"/>
  <c r="D525" i="17"/>
  <c r="E525" i="17"/>
  <c r="D524" i="17"/>
  <c r="E524" i="17"/>
  <c r="D523" i="17"/>
  <c r="D522" i="17"/>
  <c r="E522" i="17" s="1"/>
  <c r="D521" i="17"/>
  <c r="E521" i="17" s="1"/>
  <c r="E520" i="17"/>
  <c r="D520" i="17"/>
  <c r="E519" i="17"/>
  <c r="D519" i="17"/>
  <c r="D518" i="17"/>
  <c r="E518" i="17"/>
  <c r="D517" i="17"/>
  <c r="E517" i="17"/>
  <c r="D516" i="17"/>
  <c r="E516" i="17"/>
  <c r="D515" i="17"/>
  <c r="E515" i="17"/>
  <c r="D514" i="17"/>
  <c r="D513" i="17"/>
  <c r="E512" i="17"/>
  <c r="D512" i="17"/>
  <c r="E511" i="17"/>
  <c r="D511" i="17"/>
  <c r="E510" i="17"/>
  <c r="D510" i="17"/>
  <c r="D509" i="17"/>
  <c r="E509" i="17"/>
  <c r="D508" i="17"/>
  <c r="E508" i="17"/>
  <c r="D507" i="17"/>
  <c r="E507" i="17" s="1"/>
  <c r="D506" i="17"/>
  <c r="E506" i="17" s="1"/>
  <c r="D505" i="17"/>
  <c r="E505" i="17"/>
  <c r="E504" i="17"/>
  <c r="D504" i="17"/>
  <c r="E503" i="17"/>
  <c r="D503" i="17"/>
  <c r="D502" i="17"/>
  <c r="E502" i="17"/>
  <c r="D501" i="17"/>
  <c r="E501" i="17"/>
  <c r="D500" i="17"/>
  <c r="E500" i="17"/>
  <c r="D499" i="17"/>
  <c r="E499" i="17" s="1"/>
  <c r="D498" i="17"/>
  <c r="D497" i="17"/>
  <c r="E496" i="17"/>
  <c r="D496" i="17"/>
  <c r="E495" i="17"/>
  <c r="D495" i="17"/>
  <c r="E494" i="17"/>
  <c r="D494" i="17"/>
  <c r="D493" i="17"/>
  <c r="E493" i="17"/>
  <c r="D492" i="17"/>
  <c r="E492" i="17"/>
  <c r="D491" i="17"/>
  <c r="E491" i="17" s="1"/>
  <c r="D490" i="17"/>
  <c r="D489" i="17"/>
  <c r="E489" i="17"/>
  <c r="E488" i="17"/>
  <c r="D488" i="17"/>
  <c r="E487" i="17"/>
  <c r="D487" i="17"/>
  <c r="D486" i="17"/>
  <c r="E486" i="17"/>
  <c r="D485" i="17"/>
  <c r="E485" i="17"/>
  <c r="D484" i="17"/>
  <c r="E484" i="17"/>
  <c r="D483" i="17"/>
  <c r="E483" i="17" s="1"/>
  <c r="D482" i="17"/>
  <c r="D481" i="17"/>
  <c r="E480" i="17"/>
  <c r="D480" i="17"/>
  <c r="E479" i="17"/>
  <c r="D479" i="17"/>
  <c r="E478" i="17"/>
  <c r="D478" i="17"/>
  <c r="D477" i="17"/>
  <c r="E477" i="17"/>
  <c r="D476" i="17"/>
  <c r="E476" i="17"/>
  <c r="D475" i="17"/>
  <c r="E475" i="17" s="1"/>
  <c r="D474" i="17"/>
  <c r="D473" i="17"/>
  <c r="E473" i="17"/>
  <c r="E472" i="17"/>
  <c r="D472" i="17"/>
  <c r="E471" i="17"/>
  <c r="D471" i="17"/>
  <c r="D470" i="17"/>
  <c r="E470" i="17"/>
  <c r="D469" i="17"/>
  <c r="E469" i="17"/>
  <c r="D468" i="17"/>
  <c r="E468" i="17"/>
  <c r="D467" i="17"/>
  <c r="E467" i="17" s="1"/>
  <c r="D466" i="17"/>
  <c r="D465" i="17"/>
  <c r="E464" i="17"/>
  <c r="D464" i="17"/>
  <c r="E463" i="17"/>
  <c r="D463" i="17"/>
  <c r="E462" i="17"/>
  <c r="D462" i="17"/>
  <c r="D461" i="17"/>
  <c r="E461" i="17"/>
  <c r="D460" i="17"/>
  <c r="E460" i="17"/>
  <c r="D459" i="17"/>
  <c r="E459" i="17" s="1"/>
  <c r="D458" i="17"/>
  <c r="D457" i="17"/>
  <c r="E457" i="17"/>
  <c r="E456" i="17"/>
  <c r="D456" i="17"/>
  <c r="E455" i="17"/>
  <c r="D455" i="17"/>
  <c r="D454" i="17"/>
  <c r="E454" i="17" s="1"/>
  <c r="D453" i="17"/>
  <c r="E453" i="17"/>
  <c r="D452" i="17"/>
  <c r="E451" i="17"/>
  <c r="D451" i="17"/>
  <c r="D450" i="17"/>
  <c r="E450" i="17"/>
  <c r="D449" i="17"/>
  <c r="E449" i="17"/>
  <c r="E448" i="17"/>
  <c r="D448" i="17"/>
  <c r="D447" i="17"/>
  <c r="E447" i="17"/>
  <c r="D446" i="17"/>
  <c r="E446" i="17"/>
  <c r="D445" i="17"/>
  <c r="E445" i="17"/>
  <c r="D444" i="17"/>
  <c r="E444" i="17"/>
  <c r="D443" i="17"/>
  <c r="E443" i="17" s="1"/>
  <c r="D442" i="17"/>
  <c r="D441" i="17"/>
  <c r="E441" i="17"/>
  <c r="D440" i="17"/>
  <c r="E440" i="17" s="1"/>
  <c r="D439" i="17"/>
  <c r="E439" i="17"/>
  <c r="D438" i="17"/>
  <c r="E438" i="17"/>
  <c r="D437" i="17"/>
  <c r="E437" i="17"/>
  <c r="D436" i="17"/>
  <c r="E436" i="17"/>
  <c r="D435" i="17"/>
  <c r="E435" i="17"/>
  <c r="D434" i="17"/>
  <c r="D433" i="17"/>
  <c r="E433" i="17"/>
  <c r="D432" i="17"/>
  <c r="E432" i="17" s="1"/>
  <c r="D431" i="17"/>
  <c r="E431" i="17"/>
  <c r="D430" i="17"/>
  <c r="E430" i="17"/>
  <c r="E429" i="17"/>
  <c r="D429" i="17"/>
  <c r="D428" i="17"/>
  <c r="E428" i="17"/>
  <c r="D427" i="17"/>
  <c r="E427" i="17"/>
  <c r="D426" i="17"/>
  <c r="D425" i="17"/>
  <c r="E425" i="17"/>
  <c r="D424" i="17"/>
  <c r="E424" i="17" s="1"/>
  <c r="E423" i="17"/>
  <c r="D423" i="17"/>
  <c r="D422" i="17"/>
  <c r="E422" i="17"/>
  <c r="D421" i="17"/>
  <c r="E421" i="17"/>
  <c r="D420" i="17"/>
  <c r="E420" i="17"/>
  <c r="D419" i="17"/>
  <c r="E419" i="17"/>
  <c r="D418" i="17"/>
  <c r="E418" i="17"/>
  <c r="D417" i="17"/>
  <c r="E417" i="17"/>
  <c r="D416" i="17"/>
  <c r="E416" i="17"/>
  <c r="D415" i="17"/>
  <c r="E415" i="17"/>
  <c r="D414" i="17"/>
  <c r="E414" i="17"/>
  <c r="D413" i="17"/>
  <c r="E413" i="17"/>
  <c r="E412" i="17"/>
  <c r="D412" i="17"/>
  <c r="D411" i="17"/>
  <c r="E411" i="17"/>
  <c r="D410" i="17"/>
  <c r="E410" i="17"/>
  <c r="D409" i="17"/>
  <c r="E409" i="17"/>
  <c r="D408" i="17"/>
  <c r="E408" i="17"/>
  <c r="D407" i="17"/>
  <c r="E407" i="17"/>
  <c r="D406" i="17"/>
  <c r="E406" i="17"/>
  <c r="D405" i="17"/>
  <c r="E405" i="17"/>
  <c r="E404" i="17"/>
  <c r="D404" i="17"/>
  <c r="D403" i="17"/>
  <c r="E403" i="17"/>
  <c r="D402" i="17"/>
  <c r="E402" i="17"/>
  <c r="D401" i="17"/>
  <c r="E401" i="17"/>
  <c r="D400" i="17"/>
  <c r="E400" i="17"/>
  <c r="D399" i="17"/>
  <c r="E399" i="17"/>
  <c r="D398" i="17"/>
  <c r="E398" i="17"/>
  <c r="D397" i="17"/>
  <c r="E397" i="17"/>
  <c r="E396" i="17"/>
  <c r="D396" i="17"/>
  <c r="D395" i="17"/>
  <c r="E395" i="17"/>
  <c r="D394" i="17"/>
  <c r="E394" i="17"/>
  <c r="D393" i="17"/>
  <c r="E393" i="17"/>
  <c r="D392" i="17"/>
  <c r="E392" i="17"/>
  <c r="D391" i="17"/>
  <c r="E391" i="17"/>
  <c r="D390" i="17"/>
  <c r="E390" i="17"/>
  <c r="D389" i="17"/>
  <c r="E389" i="17"/>
  <c r="E388" i="17"/>
  <c r="D388" i="17"/>
  <c r="D387" i="17"/>
  <c r="E387" i="17"/>
  <c r="D386" i="17"/>
  <c r="E386" i="17"/>
  <c r="D385" i="17"/>
  <c r="E385" i="17"/>
  <c r="D384" i="17"/>
  <c r="E384" i="17"/>
  <c r="D383" i="17"/>
  <c r="E383" i="17"/>
  <c r="D382" i="17"/>
  <c r="E382" i="17"/>
  <c r="D381" i="17"/>
  <c r="E381" i="17" s="1"/>
  <c r="E380" i="17"/>
  <c r="D380" i="17"/>
  <c r="D379" i="17"/>
  <c r="E379" i="17"/>
  <c r="D378" i="17"/>
  <c r="E378" i="17"/>
  <c r="D377" i="17"/>
  <c r="E377" i="17"/>
  <c r="D376" i="17"/>
  <c r="E376" i="17"/>
  <c r="D375" i="17"/>
  <c r="E375" i="17"/>
  <c r="D374" i="17"/>
  <c r="E374" i="17"/>
  <c r="D373" i="17"/>
  <c r="E373" i="17"/>
  <c r="E372" i="17"/>
  <c r="D372" i="17"/>
  <c r="D371" i="17"/>
  <c r="E371" i="17"/>
  <c r="D370" i="17"/>
  <c r="E370" i="17"/>
  <c r="D369" i="17"/>
  <c r="E369" i="17"/>
  <c r="D368" i="17"/>
  <c r="E368" i="17"/>
  <c r="D367" i="17"/>
  <c r="E367" i="17"/>
  <c r="D366" i="17"/>
  <c r="E366" i="17"/>
  <c r="D365" i="17"/>
  <c r="E365" i="17"/>
  <c r="E364" i="17"/>
  <c r="D364" i="17"/>
  <c r="D363" i="17"/>
  <c r="E363" i="17"/>
  <c r="D362" i="17"/>
  <c r="E362" i="17"/>
  <c r="D361" i="17"/>
  <c r="E361" i="17"/>
  <c r="D360" i="17"/>
  <c r="E360" i="17"/>
  <c r="D359" i="17"/>
  <c r="D358" i="17"/>
  <c r="E358" i="17"/>
  <c r="D357" i="17"/>
  <c r="E357" i="17"/>
  <c r="E356" i="17"/>
  <c r="D356" i="17"/>
  <c r="D355" i="17"/>
  <c r="E355" i="17"/>
  <c r="D354" i="17"/>
  <c r="E354" i="17"/>
  <c r="D353" i="17"/>
  <c r="E353" i="17"/>
  <c r="D352" i="17"/>
  <c r="E352" i="17"/>
  <c r="D351" i="17"/>
  <c r="D350" i="17"/>
  <c r="E350" i="17"/>
  <c r="D349" i="17"/>
  <c r="E349" i="17"/>
  <c r="E348" i="17"/>
  <c r="D348" i="17"/>
  <c r="D347" i="17"/>
  <c r="E347" i="17"/>
  <c r="D346" i="17"/>
  <c r="E346" i="17"/>
  <c r="D345" i="17"/>
  <c r="E345" i="17"/>
  <c r="D344" i="17"/>
  <c r="E344" i="17"/>
  <c r="D343" i="17"/>
  <c r="D342" i="17"/>
  <c r="E342" i="17"/>
  <c r="D341" i="17"/>
  <c r="E341" i="17"/>
  <c r="E340" i="17"/>
  <c r="D340" i="17"/>
  <c r="D339" i="17"/>
  <c r="E339" i="17"/>
  <c r="D338" i="17"/>
  <c r="E338" i="17"/>
  <c r="D337" i="17"/>
  <c r="E337" i="17"/>
  <c r="D336" i="17"/>
  <c r="E336" i="17"/>
  <c r="D335" i="17"/>
  <c r="E335" i="17"/>
  <c r="D334" i="17"/>
  <c r="E334" i="17"/>
  <c r="D333" i="17"/>
  <c r="E333" i="17"/>
  <c r="E332" i="17"/>
  <c r="D332" i="17"/>
  <c r="D331" i="17"/>
  <c r="E331" i="17"/>
  <c r="D330" i="17"/>
  <c r="E330" i="17"/>
  <c r="D329" i="17"/>
  <c r="E329" i="17"/>
  <c r="D328" i="17"/>
  <c r="E328" i="17"/>
  <c r="D327" i="17"/>
  <c r="D326" i="17"/>
  <c r="E326" i="17"/>
  <c r="D325" i="17"/>
  <c r="E325" i="17"/>
  <c r="E324" i="17"/>
  <c r="D324" i="17"/>
  <c r="D323" i="17"/>
  <c r="E323" i="17"/>
  <c r="D322" i="17"/>
  <c r="E322" i="17"/>
  <c r="D321" i="17"/>
  <c r="E321" i="17"/>
  <c r="D320" i="17"/>
  <c r="E320" i="17"/>
  <c r="D319" i="17"/>
  <c r="D318" i="17"/>
  <c r="E318" i="17"/>
  <c r="D317" i="17"/>
  <c r="E317" i="17" s="1"/>
  <c r="E316" i="17"/>
  <c r="D316" i="17"/>
  <c r="D315" i="17"/>
  <c r="E315" i="17"/>
  <c r="D314" i="17"/>
  <c r="E314" i="17"/>
  <c r="D313" i="17"/>
  <c r="E313" i="17"/>
  <c r="D312" i="17"/>
  <c r="E312" i="17"/>
  <c r="D311" i="17"/>
  <c r="D310" i="17"/>
  <c r="E310" i="17"/>
  <c r="D309" i="17"/>
  <c r="E309" i="17"/>
  <c r="E308" i="17"/>
  <c r="D308" i="17"/>
  <c r="E307" i="17"/>
  <c r="D307" i="17"/>
  <c r="D306" i="17"/>
  <c r="E306" i="17"/>
  <c r="D305" i="17"/>
  <c r="E305" i="17"/>
  <c r="D304" i="17"/>
  <c r="E304" i="17"/>
  <c r="D303" i="17"/>
  <c r="D302" i="17"/>
  <c r="E302" i="17"/>
  <c r="D301" i="17"/>
  <c r="E301" i="17" s="1"/>
  <c r="E300" i="17"/>
  <c r="D300" i="17"/>
  <c r="D299" i="17"/>
  <c r="E299" i="17"/>
  <c r="D298" i="17"/>
  <c r="E298" i="17"/>
  <c r="D297" i="17"/>
  <c r="E297" i="17"/>
  <c r="D296" i="17"/>
  <c r="E296" i="17"/>
  <c r="D295" i="17"/>
  <c r="D294" i="17"/>
  <c r="E294" i="17"/>
  <c r="D293" i="17"/>
  <c r="E293" i="17" s="1"/>
  <c r="E292" i="17"/>
  <c r="D292" i="17"/>
  <c r="D291" i="17"/>
  <c r="E291" i="17" s="1"/>
  <c r="D290" i="17"/>
  <c r="E290" i="17"/>
  <c r="D289" i="17"/>
  <c r="E289" i="17"/>
  <c r="D288" i="17"/>
  <c r="E288" i="17"/>
  <c r="D287" i="17"/>
  <c r="D286" i="17"/>
  <c r="E286" i="17"/>
  <c r="D285" i="17"/>
  <c r="E285" i="17"/>
  <c r="E284" i="17"/>
  <c r="D284" i="17"/>
  <c r="D283" i="17"/>
  <c r="E283" i="17"/>
  <c r="D282" i="17"/>
  <c r="E282" i="17"/>
  <c r="D281" i="17"/>
  <c r="E281" i="17"/>
  <c r="D280" i="17"/>
  <c r="E280" i="17"/>
  <c r="D279" i="17"/>
  <c r="E279" i="17"/>
  <c r="D278" i="17"/>
  <c r="E278" i="17"/>
  <c r="D277" i="17"/>
  <c r="E277" i="17"/>
  <c r="E276" i="17"/>
  <c r="D276" i="17"/>
  <c r="D275" i="17"/>
  <c r="E275" i="17"/>
  <c r="D274" i="17"/>
  <c r="E274" i="17"/>
  <c r="D273" i="17"/>
  <c r="E273" i="17"/>
  <c r="D272" i="17"/>
  <c r="E272" i="17"/>
  <c r="D271" i="17"/>
  <c r="D270" i="17"/>
  <c r="E270" i="17"/>
  <c r="D269" i="17"/>
  <c r="E269" i="17"/>
  <c r="E268" i="17"/>
  <c r="D268" i="17"/>
  <c r="D267" i="17"/>
  <c r="E267" i="17"/>
  <c r="D266" i="17"/>
  <c r="E266" i="17"/>
  <c r="D265" i="17"/>
  <c r="E265" i="17"/>
  <c r="D264" i="17"/>
  <c r="E264" i="17"/>
  <c r="D263" i="17"/>
  <c r="D262" i="17"/>
  <c r="E262" i="17"/>
  <c r="D261" i="17"/>
  <c r="E261" i="17"/>
  <c r="E260" i="17"/>
  <c r="D260" i="17"/>
  <c r="D259" i="17"/>
  <c r="E259" i="17"/>
  <c r="D258" i="17"/>
  <c r="E258" i="17"/>
  <c r="D257" i="17"/>
  <c r="E257" i="17"/>
  <c r="D256" i="17"/>
  <c r="E256" i="17"/>
  <c r="D255" i="17"/>
  <c r="D254" i="17"/>
  <c r="E254" i="17"/>
  <c r="D253" i="17"/>
  <c r="E253" i="17"/>
  <c r="E252" i="17"/>
  <c r="D252" i="17"/>
  <c r="D251" i="17"/>
  <c r="E251" i="17"/>
  <c r="D250" i="17"/>
  <c r="E250" i="17"/>
  <c r="D249" i="17"/>
  <c r="E249" i="17"/>
  <c r="D248" i="17"/>
  <c r="E248" i="17"/>
  <c r="D247" i="17"/>
  <c r="E247" i="17"/>
  <c r="D246" i="17"/>
  <c r="E246" i="17"/>
  <c r="D245" i="17"/>
  <c r="E245" i="17"/>
  <c r="E244" i="17"/>
  <c r="D244" i="17"/>
  <c r="E243" i="17"/>
  <c r="D243" i="17"/>
  <c r="D242" i="17"/>
  <c r="E242" i="17"/>
  <c r="D241" i="17"/>
  <c r="E241" i="17"/>
  <c r="D240" i="17"/>
  <c r="E240" i="17"/>
  <c r="D239" i="17"/>
  <c r="D238" i="17"/>
  <c r="E238" i="17"/>
  <c r="D237" i="17"/>
  <c r="E237" i="17" s="1"/>
  <c r="E236" i="17"/>
  <c r="D236" i="17"/>
  <c r="D235" i="17"/>
  <c r="E235" i="17"/>
  <c r="D234" i="17"/>
  <c r="E234" i="17"/>
  <c r="D233" i="17"/>
  <c r="E233" i="17"/>
  <c r="D232" i="17"/>
  <c r="E232" i="17"/>
  <c r="D231" i="17"/>
  <c r="D230" i="17"/>
  <c r="E230" i="17"/>
  <c r="D229" i="17"/>
  <c r="E229" i="17" s="1"/>
  <c r="E228" i="17"/>
  <c r="D228" i="17"/>
  <c r="E227" i="17"/>
  <c r="D227" i="17"/>
  <c r="D226" i="17"/>
  <c r="E226" i="17"/>
  <c r="D225" i="17"/>
  <c r="E225" i="17"/>
  <c r="D224" i="17"/>
  <c r="E224" i="17"/>
  <c r="D223" i="17"/>
  <c r="D222" i="17"/>
  <c r="E222" i="17" s="1"/>
  <c r="D221" i="17"/>
  <c r="E221" i="17" s="1"/>
  <c r="E220" i="17"/>
  <c r="D220" i="17"/>
  <c r="E219" i="17"/>
  <c r="D219" i="17"/>
  <c r="D218" i="17"/>
  <c r="E218" i="17"/>
  <c r="D217" i="17"/>
  <c r="E217" i="17"/>
  <c r="D216" i="17"/>
  <c r="E216" i="17"/>
  <c r="D215" i="17"/>
  <c r="D214" i="17"/>
  <c r="E214" i="17" s="1"/>
  <c r="D213" i="17"/>
  <c r="E213" i="17" s="1"/>
  <c r="E212" i="17"/>
  <c r="D212" i="17"/>
  <c r="E211" i="17"/>
  <c r="D211" i="17"/>
  <c r="D210" i="17"/>
  <c r="E210" i="17"/>
  <c r="D209" i="17"/>
  <c r="E209" i="17"/>
  <c r="D208" i="17"/>
  <c r="E208" i="17"/>
  <c r="D207" i="17"/>
  <c r="D206" i="17"/>
  <c r="E206" i="17"/>
  <c r="D205" i="17"/>
  <c r="E205" i="17" s="1"/>
  <c r="E204" i="17"/>
  <c r="D204" i="17"/>
  <c r="D203" i="17"/>
  <c r="E203" i="17"/>
  <c r="D202" i="17"/>
  <c r="E202" i="17"/>
  <c r="D201" i="17"/>
  <c r="E201" i="17"/>
  <c r="D200" i="17"/>
  <c r="E200" i="17"/>
  <c r="D199" i="17"/>
  <c r="D198" i="17"/>
  <c r="E198" i="17"/>
  <c r="D197" i="17"/>
  <c r="E197" i="17" s="1"/>
  <c r="E196" i="17"/>
  <c r="D196" i="17"/>
  <c r="D195" i="17"/>
  <c r="E195" i="17"/>
  <c r="E194" i="17"/>
  <c r="D194" i="17"/>
  <c r="D193" i="17"/>
  <c r="E193" i="17"/>
  <c r="D192" i="17"/>
  <c r="E192" i="17"/>
  <c r="D191" i="17"/>
  <c r="E191" i="17"/>
  <c r="D190" i="17"/>
  <c r="E190" i="17"/>
  <c r="D189" i="17"/>
  <c r="E189" i="17"/>
  <c r="E188" i="17"/>
  <c r="D188" i="17"/>
  <c r="E187" i="17"/>
  <c r="D187" i="17"/>
  <c r="D186" i="17"/>
  <c r="E186" i="17"/>
  <c r="D185" i="17"/>
  <c r="E185" i="17"/>
  <c r="D184" i="17"/>
  <c r="E184" i="17"/>
  <c r="D183" i="17"/>
  <c r="D182" i="17"/>
  <c r="E182" i="17"/>
  <c r="D181" i="17"/>
  <c r="E180" i="17"/>
  <c r="D180" i="17"/>
  <c r="D179" i="17"/>
  <c r="E179" i="17"/>
  <c r="E178" i="17"/>
  <c r="D178" i="17"/>
  <c r="D177" i="17"/>
  <c r="E177" i="17"/>
  <c r="D176" i="17"/>
  <c r="E176" i="17"/>
  <c r="D175" i="17"/>
  <c r="E175" i="17"/>
  <c r="D174" i="17"/>
  <c r="E174" i="17"/>
  <c r="D173" i="17"/>
  <c r="E173" i="17"/>
  <c r="E172" i="17"/>
  <c r="D172" i="17"/>
  <c r="D171" i="17"/>
  <c r="E171" i="17"/>
  <c r="D170" i="17"/>
  <c r="E170" i="17"/>
  <c r="D169" i="17"/>
  <c r="E169" i="17"/>
  <c r="D168" i="17"/>
  <c r="E168" i="17"/>
  <c r="D167" i="17"/>
  <c r="D166" i="17"/>
  <c r="E166" i="17"/>
  <c r="D165" i="17"/>
  <c r="E164" i="17"/>
  <c r="D164" i="17"/>
  <c r="D163" i="17"/>
  <c r="E163" i="17"/>
  <c r="E162" i="17"/>
  <c r="D162" i="17"/>
  <c r="D161" i="17"/>
  <c r="E161" i="17"/>
  <c r="D160" i="17"/>
  <c r="E160" i="17"/>
  <c r="D159" i="17"/>
  <c r="E159" i="17"/>
  <c r="D158" i="17"/>
  <c r="E158" i="17"/>
  <c r="D157" i="17"/>
  <c r="E157" i="17"/>
  <c r="E156" i="17"/>
  <c r="D156" i="17"/>
  <c r="D155" i="17"/>
  <c r="E155" i="17"/>
  <c r="D154" i="17"/>
  <c r="E154" i="17"/>
  <c r="D153" i="17"/>
  <c r="E153" i="17"/>
  <c r="D152" i="17"/>
  <c r="E152" i="17"/>
  <c r="D151" i="17"/>
  <c r="D150" i="17"/>
  <c r="E150" i="17"/>
  <c r="D149" i="17"/>
  <c r="E148" i="17"/>
  <c r="D148" i="17"/>
  <c r="E147" i="17"/>
  <c r="D147" i="17"/>
  <c r="E146" i="17"/>
  <c r="D146" i="17"/>
  <c r="D145" i="17"/>
  <c r="E145" i="17"/>
  <c r="D144" i="17"/>
  <c r="E144" i="17"/>
  <c r="D143" i="17"/>
  <c r="D142" i="17"/>
  <c r="E142" i="17"/>
  <c r="D141" i="17"/>
  <c r="E140" i="17"/>
  <c r="D140" i="17"/>
  <c r="D139" i="17"/>
  <c r="E139" i="17"/>
  <c r="D138" i="17"/>
  <c r="E138" i="17"/>
  <c r="D137" i="17"/>
  <c r="E137" i="17"/>
  <c r="D136" i="17"/>
  <c r="E136" i="17"/>
  <c r="D135" i="17"/>
  <c r="D134" i="17"/>
  <c r="E134" i="17"/>
  <c r="D133" i="17"/>
  <c r="E132" i="17"/>
  <c r="D132" i="17"/>
  <c r="E131" i="17"/>
  <c r="D131" i="17"/>
  <c r="D130" i="17"/>
  <c r="E130" i="17"/>
  <c r="D129" i="17"/>
  <c r="E129" i="17"/>
  <c r="D128" i="17"/>
  <c r="E128" i="17"/>
  <c r="D127" i="17"/>
  <c r="D126" i="17"/>
  <c r="E126" i="17"/>
  <c r="D125" i="17"/>
  <c r="E124" i="17"/>
  <c r="D124" i="17"/>
  <c r="D123" i="17"/>
  <c r="E123" i="17"/>
  <c r="E122" i="17"/>
  <c r="D122" i="17"/>
  <c r="D121" i="17"/>
  <c r="E121" i="17"/>
  <c r="D120" i="17"/>
  <c r="E120" i="17"/>
  <c r="D119" i="17"/>
  <c r="E119" i="17"/>
  <c r="D118" i="17"/>
  <c r="E118" i="17"/>
  <c r="D117" i="17"/>
  <c r="E117" i="17"/>
  <c r="D116" i="17"/>
  <c r="E116" i="17" s="1"/>
  <c r="D115" i="17"/>
  <c r="E115" i="17"/>
  <c r="D114" i="17"/>
  <c r="E114" i="17" s="1"/>
  <c r="D113" i="17"/>
  <c r="E113" i="17" s="1"/>
  <c r="D112" i="17"/>
  <c r="E112" i="17"/>
  <c r="D111" i="17"/>
  <c r="D110" i="17"/>
  <c r="E110" i="17"/>
  <c r="D109" i="17"/>
  <c r="D108" i="17"/>
  <c r="E108" i="17" s="1"/>
  <c r="D107" i="17"/>
  <c r="E107" i="17" s="1"/>
  <c r="D106" i="17"/>
  <c r="E106" i="17" s="1"/>
  <c r="D105" i="17"/>
  <c r="E105" i="17" s="1"/>
  <c r="D104" i="17"/>
  <c r="E104" i="17"/>
  <c r="D103" i="17"/>
  <c r="D102" i="17"/>
  <c r="E102" i="17"/>
  <c r="D101" i="17"/>
  <c r="E100" i="17"/>
  <c r="D100" i="17"/>
  <c r="D99" i="17"/>
  <c r="E99" i="17"/>
  <c r="D98" i="17"/>
  <c r="E98" i="17" s="1"/>
  <c r="D97" i="17"/>
  <c r="E97" i="17"/>
  <c r="D96" i="17"/>
  <c r="E96" i="17"/>
  <c r="D95" i="17"/>
  <c r="E95" i="17"/>
  <c r="D94" i="17"/>
  <c r="E94" i="17" s="1"/>
  <c r="D93" i="17"/>
  <c r="E93" i="17"/>
  <c r="D92" i="17"/>
  <c r="E92" i="17" s="1"/>
  <c r="D91" i="17"/>
  <c r="E91" i="17"/>
  <c r="D90" i="17"/>
  <c r="E90" i="17"/>
  <c r="D89" i="17"/>
  <c r="E89" i="17"/>
  <c r="D88" i="17"/>
  <c r="E88" i="17" s="1"/>
  <c r="D87" i="17"/>
  <c r="D86" i="17"/>
  <c r="E86" i="17"/>
  <c r="D85" i="17"/>
  <c r="D84" i="17"/>
  <c r="E84" i="17" s="1"/>
  <c r="D83" i="17"/>
  <c r="E83" i="17"/>
  <c r="D82" i="17"/>
  <c r="E82" i="17" s="1"/>
  <c r="D81" i="17"/>
  <c r="E81" i="17" s="1"/>
  <c r="D80" i="17"/>
  <c r="E80" i="17"/>
  <c r="D79" i="17"/>
  <c r="E79" i="17" s="1"/>
  <c r="D78" i="17"/>
  <c r="E78" i="17"/>
  <c r="D77" i="17"/>
  <c r="E77" i="17"/>
  <c r="D76" i="17"/>
  <c r="E76" i="17" s="1"/>
  <c r="D75" i="17"/>
  <c r="E75" i="17" s="1"/>
  <c r="D74" i="17"/>
  <c r="E74" i="17"/>
  <c r="D73" i="17"/>
  <c r="E73" i="17" s="1"/>
  <c r="D72" i="17"/>
  <c r="E72" i="17"/>
  <c r="D71" i="17"/>
  <c r="D70" i="17"/>
  <c r="E70" i="17" s="1"/>
  <c r="D69" i="17"/>
  <c r="D68" i="17"/>
  <c r="E68" i="17" s="1"/>
  <c r="D67" i="17"/>
  <c r="E67" i="17"/>
  <c r="D66" i="17"/>
  <c r="E66" i="17" s="1"/>
  <c r="D65" i="17"/>
  <c r="E65" i="17"/>
  <c r="D64" i="17"/>
  <c r="E64" i="17" s="1"/>
  <c r="D63" i="17"/>
  <c r="E63" i="17"/>
  <c r="D62" i="17"/>
  <c r="E62" i="17"/>
  <c r="D61" i="17"/>
  <c r="E61" i="17"/>
  <c r="D60" i="17"/>
  <c r="E60" i="17" s="1"/>
  <c r="J17" i="12" l="1"/>
  <c r="H17" i="12" s="1"/>
  <c r="G90" i="13"/>
  <c r="J106" i="13"/>
  <c r="F35" i="6" s="1"/>
  <c r="G106" i="13"/>
  <c r="I106" i="13"/>
  <c r="J101" i="13"/>
  <c r="F30" i="6" s="1"/>
  <c r="G101" i="13"/>
  <c r="I101" i="13"/>
  <c r="J109" i="13"/>
  <c r="F38" i="6" s="1"/>
  <c r="G109" i="13"/>
  <c r="I109" i="13"/>
  <c r="H142" i="13"/>
  <c r="J15" i="12"/>
  <c r="H15" i="12" s="1"/>
  <c r="G88" i="13"/>
  <c r="A33" i="6"/>
  <c r="C33" i="6" s="1"/>
  <c r="G104" i="13"/>
  <c r="I104" i="13"/>
  <c r="J99" i="13"/>
  <c r="F28" i="6" s="1"/>
  <c r="G99" i="13"/>
  <c r="I99" i="13"/>
  <c r="J107" i="13"/>
  <c r="F36" i="6" s="1"/>
  <c r="G107" i="13"/>
  <c r="I107" i="13"/>
  <c r="C102" i="13"/>
  <c r="G102" i="13"/>
  <c r="I102" i="13"/>
  <c r="J16" i="12"/>
  <c r="H16" i="12" s="1"/>
  <c r="G89" i="13"/>
  <c r="J105" i="13"/>
  <c r="F34" i="6" s="1"/>
  <c r="G105" i="13"/>
  <c r="I105" i="13"/>
  <c r="J100" i="13"/>
  <c r="F29" i="6" s="1"/>
  <c r="G100" i="13"/>
  <c r="I100" i="13"/>
  <c r="J108" i="13"/>
  <c r="F37" i="6" s="1"/>
  <c r="G108" i="13"/>
  <c r="I108" i="13"/>
  <c r="J132" i="13"/>
  <c r="A76" i="6" s="1"/>
  <c r="J103" i="13"/>
  <c r="F32" i="6" s="1"/>
  <c r="G103" i="13"/>
  <c r="I103" i="13"/>
  <c r="B14" i="12"/>
  <c r="F122" i="13"/>
  <c r="B13" i="12"/>
  <c r="B12" i="12"/>
  <c r="B11" i="12"/>
  <c r="B10" i="12"/>
  <c r="B9" i="12"/>
  <c r="J14" i="12"/>
  <c r="H14" i="12" s="1"/>
  <c r="G87" i="13"/>
  <c r="G86" i="13"/>
  <c r="J13" i="12"/>
  <c r="H13" i="12" s="1"/>
  <c r="J85" i="13"/>
  <c r="F14" i="6" s="1"/>
  <c r="G85" i="13"/>
  <c r="J84" i="13"/>
  <c r="F13" i="6" s="1"/>
  <c r="G84" i="13"/>
  <c r="J83" i="13"/>
  <c r="F12" i="6" s="1"/>
  <c r="G83" i="13"/>
  <c r="J82" i="13"/>
  <c r="F11" i="6" s="1"/>
  <c r="G82" i="13"/>
  <c r="J81" i="13"/>
  <c r="F10" i="6" s="1"/>
  <c r="G81" i="13"/>
  <c r="H131" i="13"/>
  <c r="I131" i="13" s="1"/>
  <c r="H123" i="13"/>
  <c r="I123" i="13" s="1"/>
  <c r="H139" i="13"/>
  <c r="F125" i="13"/>
  <c r="B69" i="6"/>
  <c r="H121" i="13"/>
  <c r="I121" i="13" s="1"/>
  <c r="F133" i="13"/>
  <c r="A17" i="6"/>
  <c r="C17" i="6" s="1"/>
  <c r="J92" i="13"/>
  <c r="F21" i="6" s="1"/>
  <c r="A25" i="6"/>
  <c r="C25" i="6" s="1"/>
  <c r="J89" i="13"/>
  <c r="F18" i="6" s="1"/>
  <c r="J93" i="13"/>
  <c r="F22" i="6" s="1"/>
  <c r="J97" i="13"/>
  <c r="F26" i="6" s="1"/>
  <c r="A15" i="6"/>
  <c r="C15" i="6" s="1"/>
  <c r="J90" i="13"/>
  <c r="F19" i="6" s="1"/>
  <c r="A23" i="6"/>
  <c r="C23" i="6" s="1"/>
  <c r="J98" i="13"/>
  <c r="F27" i="6" s="1"/>
  <c r="J87" i="13"/>
  <c r="F16" i="6" s="1"/>
  <c r="J91" i="13"/>
  <c r="F20" i="6" s="1"/>
  <c r="J95" i="13"/>
  <c r="F24" i="6" s="1"/>
  <c r="F117" i="13"/>
  <c r="H130" i="13"/>
  <c r="I130" i="13" s="1"/>
  <c r="B61" i="6"/>
  <c r="B63" i="6"/>
  <c r="F137" i="13"/>
  <c r="F141" i="13"/>
  <c r="F119" i="13"/>
  <c r="F127" i="13"/>
  <c r="F135" i="13"/>
  <c r="F143" i="13"/>
  <c r="H120" i="13"/>
  <c r="I120" i="13" s="1"/>
  <c r="H128" i="13"/>
  <c r="H136" i="13"/>
  <c r="B62" i="6"/>
  <c r="F130" i="13"/>
  <c r="H137" i="13"/>
  <c r="I137" i="13" s="1"/>
  <c r="H144" i="13"/>
  <c r="I144" i="13" s="1"/>
  <c r="B64" i="6"/>
  <c r="B65" i="6"/>
  <c r="F116" i="13"/>
  <c r="F132" i="13"/>
  <c r="B66" i="6"/>
  <c r="A14" i="6"/>
  <c r="C14" i="6" s="1"/>
  <c r="B67" i="6"/>
  <c r="B74" i="6"/>
  <c r="H118" i="13"/>
  <c r="I118" i="13" s="1"/>
  <c r="H126" i="13"/>
  <c r="I126" i="13" s="1"/>
  <c r="H134" i="13"/>
  <c r="I134" i="13" s="1"/>
  <c r="F140" i="13"/>
  <c r="B60" i="6"/>
  <c r="B68" i="6"/>
  <c r="D68" i="6" s="1"/>
  <c r="D82" i="6"/>
  <c r="I129" i="13"/>
  <c r="C77" i="6"/>
  <c r="D77" i="6" s="1"/>
  <c r="H127" i="13"/>
  <c r="I127" i="13" s="1"/>
  <c r="C65" i="6"/>
  <c r="C83" i="6"/>
  <c r="D83" i="6" s="1"/>
  <c r="A21" i="6"/>
  <c r="C21" i="6" s="1"/>
  <c r="H124" i="13"/>
  <c r="I124" i="13" s="1"/>
  <c r="H138" i="13"/>
  <c r="I138" i="13" s="1"/>
  <c r="H141" i="13"/>
  <c r="I141" i="13" s="1"/>
  <c r="C78" i="6"/>
  <c r="D78" i="6" s="1"/>
  <c r="F138" i="13"/>
  <c r="A34" i="6"/>
  <c r="C34" i="6" s="1"/>
  <c r="J130" i="13"/>
  <c r="A74" i="6" s="1"/>
  <c r="A35" i="6"/>
  <c r="C35" i="6" s="1"/>
  <c r="F123" i="13"/>
  <c r="C86" i="6"/>
  <c r="D86" i="6" s="1"/>
  <c r="A37" i="6"/>
  <c r="C37" i="6" s="1"/>
  <c r="J117" i="13"/>
  <c r="F124" i="13"/>
  <c r="J128" i="13"/>
  <c r="A72" i="6" s="1"/>
  <c r="C64" i="6"/>
  <c r="C72" i="6"/>
  <c r="D72" i="6" s="1"/>
  <c r="C80" i="6"/>
  <c r="D80" i="6" s="1"/>
  <c r="A18" i="6"/>
  <c r="C18" i="6" s="1"/>
  <c r="A32" i="6"/>
  <c r="C32" i="6" s="1"/>
  <c r="J122" i="13"/>
  <c r="J125" i="13"/>
  <c r="I128" i="13"/>
  <c r="C67" i="6"/>
  <c r="C75" i="6"/>
  <c r="D75" i="6" s="1"/>
  <c r="A11" i="6"/>
  <c r="C11" i="6" s="1"/>
  <c r="A16" i="6"/>
  <c r="C16" i="6" s="1"/>
  <c r="A30" i="6"/>
  <c r="C30" i="6" s="1"/>
  <c r="C73" i="6"/>
  <c r="D73" i="6" s="1"/>
  <c r="A19" i="6"/>
  <c r="C19" i="6" s="1"/>
  <c r="A26" i="6"/>
  <c r="C26" i="6" s="1"/>
  <c r="H117" i="13"/>
  <c r="I117" i="13" s="1"/>
  <c r="J121" i="13"/>
  <c r="F131" i="13"/>
  <c r="J139" i="13"/>
  <c r="A83" i="6" s="1"/>
  <c r="I142" i="13"/>
  <c r="H143" i="13"/>
  <c r="I143" i="13" s="1"/>
  <c r="C76" i="6"/>
  <c r="D76" i="6" s="1"/>
  <c r="C84" i="6"/>
  <c r="D84" i="6" s="1"/>
  <c r="A12" i="6"/>
  <c r="C12" i="6" s="1"/>
  <c r="A24" i="6"/>
  <c r="C24" i="6" s="1"/>
  <c r="A31" i="6"/>
  <c r="C31" i="6" s="1"/>
  <c r="J118" i="13"/>
  <c r="H125" i="13"/>
  <c r="I125" i="13" s="1"/>
  <c r="J135" i="13"/>
  <c r="A79" i="6" s="1"/>
  <c r="I139" i="13"/>
  <c r="H140" i="13"/>
  <c r="I140" i="13" s="1"/>
  <c r="C63" i="6"/>
  <c r="C71" i="6"/>
  <c r="D71" i="6" s="1"/>
  <c r="C79" i="6"/>
  <c r="D79" i="6" s="1"/>
  <c r="C87" i="6"/>
  <c r="D87" i="6" s="1"/>
  <c r="A29" i="6"/>
  <c r="C29" i="6" s="1"/>
  <c r="A38" i="6"/>
  <c r="C38" i="6" s="1"/>
  <c r="C66" i="6"/>
  <c r="C74" i="6"/>
  <c r="A10" i="6"/>
  <c r="C10" i="6" s="1"/>
  <c r="A22" i="6"/>
  <c r="C22" i="6" s="1"/>
  <c r="A27" i="6"/>
  <c r="C27" i="6" s="1"/>
  <c r="A36" i="6"/>
  <c r="C36" i="6" s="1"/>
  <c r="A28" i="6"/>
  <c r="C28" i="6" s="1"/>
  <c r="C61" i="6"/>
  <c r="C69" i="6"/>
  <c r="C85" i="6"/>
  <c r="D85" i="6" s="1"/>
  <c r="A13" i="6"/>
  <c r="C13" i="6" s="1"/>
  <c r="A20" i="6"/>
  <c r="C20" i="6" s="1"/>
  <c r="D70" i="6"/>
  <c r="D81" i="6"/>
  <c r="H116" i="13"/>
  <c r="I116" i="13" s="1"/>
  <c r="H119" i="13"/>
  <c r="I119" i="13" s="1"/>
  <c r="F129" i="13"/>
  <c r="J131" i="13"/>
  <c r="A75" i="6" s="1"/>
  <c r="H133" i="13"/>
  <c r="I133" i="13" s="1"/>
  <c r="J137" i="13"/>
  <c r="A81" i="6" s="1"/>
  <c r="J144" i="13"/>
  <c r="J120" i="13"/>
  <c r="H122" i="13"/>
  <c r="I122" i="13" s="1"/>
  <c r="J124" i="13"/>
  <c r="J127" i="13"/>
  <c r="A71" i="6" s="1"/>
  <c r="J134" i="13"/>
  <c r="A78" i="6" s="1"/>
  <c r="F139" i="13"/>
  <c r="J141" i="13"/>
  <c r="A85" i="6" s="1"/>
  <c r="H132" i="13"/>
  <c r="I132" i="13" s="1"/>
  <c r="H135" i="13"/>
  <c r="I135" i="13" s="1"/>
  <c r="F121" i="13"/>
  <c r="J123" i="13"/>
  <c r="J129" i="13"/>
  <c r="A73" i="6" s="1"/>
  <c r="J136" i="13"/>
  <c r="A80" i="6" s="1"/>
  <c r="J140" i="13"/>
  <c r="A84" i="6" s="1"/>
  <c r="J143" i="13"/>
  <c r="A87" i="6" s="1"/>
  <c r="C99" i="13"/>
  <c r="J116" i="13"/>
  <c r="J119" i="13"/>
  <c r="J126" i="13"/>
  <c r="A70" i="6" s="1"/>
  <c r="J133" i="13"/>
  <c r="A77" i="6" s="1"/>
  <c r="I136" i="13"/>
  <c r="F118" i="13"/>
  <c r="F126" i="13"/>
  <c r="F134" i="13"/>
  <c r="F142" i="13"/>
  <c r="F120" i="13"/>
  <c r="F128" i="13"/>
  <c r="F136" i="13"/>
  <c r="F144" i="13"/>
  <c r="C92" i="13"/>
  <c r="C97" i="13"/>
  <c r="C103" i="13"/>
  <c r="C106" i="13"/>
  <c r="E98" i="13"/>
  <c r="D27" i="6" s="1"/>
  <c r="C84" i="13"/>
  <c r="E97" i="13"/>
  <c r="D26" i="6" s="1"/>
  <c r="E81" i="13"/>
  <c r="C83" i="13"/>
  <c r="E100" i="13"/>
  <c r="D29" i="6" s="1"/>
  <c r="E95" i="13"/>
  <c r="D24" i="6" s="1"/>
  <c r="C91" i="13"/>
  <c r="E82" i="13"/>
  <c r="D9" i="12" s="1"/>
  <c r="C81" i="13"/>
  <c r="E84" i="13"/>
  <c r="D11" i="12" s="1"/>
  <c r="C100" i="13"/>
  <c r="E87" i="13"/>
  <c r="D14" i="12" s="1"/>
  <c r="C89" i="13"/>
  <c r="E90" i="13"/>
  <c r="D17" i="12" s="1"/>
  <c r="G17" i="12" s="1"/>
  <c r="E92" i="13"/>
  <c r="D21" i="6" s="1"/>
  <c r="E103" i="13"/>
  <c r="D32" i="6" s="1"/>
  <c r="C105" i="13"/>
  <c r="E106" i="13"/>
  <c r="C108" i="13"/>
  <c r="C82" i="13"/>
  <c r="E89" i="13"/>
  <c r="D16" i="12" s="1"/>
  <c r="G16" i="12" s="1"/>
  <c r="C95" i="13"/>
  <c r="C98" i="13"/>
  <c r="E105" i="13"/>
  <c r="D34" i="6" s="1"/>
  <c r="E108" i="13"/>
  <c r="D37" i="6" s="1"/>
  <c r="C107" i="13"/>
  <c r="C87" i="13"/>
  <c r="C90" i="13"/>
  <c r="J86" i="13"/>
  <c r="F15" i="6" s="1"/>
  <c r="J94" i="13"/>
  <c r="F23" i="6" s="1"/>
  <c r="J102" i="13"/>
  <c r="F31" i="6" s="1"/>
  <c r="E83" i="13"/>
  <c r="D10" i="12" s="1"/>
  <c r="C85" i="13"/>
  <c r="E91" i="13"/>
  <c r="C93" i="13"/>
  <c r="E99" i="13"/>
  <c r="C101" i="13"/>
  <c r="E107" i="13"/>
  <c r="D36" i="6" s="1"/>
  <c r="C109" i="13"/>
  <c r="E85" i="13"/>
  <c r="D12" i="12" s="1"/>
  <c r="E93" i="13"/>
  <c r="D22" i="6" s="1"/>
  <c r="E101" i="13"/>
  <c r="D30" i="6" s="1"/>
  <c r="E109" i="13"/>
  <c r="J88" i="13"/>
  <c r="F17" i="6" s="1"/>
  <c r="E86" i="13"/>
  <c r="D13" i="12" s="1"/>
  <c r="G13" i="12" s="1"/>
  <c r="C88" i="13"/>
  <c r="E94" i="13"/>
  <c r="D23" i="6" s="1"/>
  <c r="C96" i="13"/>
  <c r="E102" i="13"/>
  <c r="C104" i="13"/>
  <c r="C86" i="13"/>
  <c r="J104" i="13"/>
  <c r="F33" i="6" s="1"/>
  <c r="C94" i="13"/>
  <c r="E88" i="13"/>
  <c r="D15" i="12" s="1"/>
  <c r="G15" i="12" s="1"/>
  <c r="E96" i="13"/>
  <c r="D25" i="6" s="1"/>
  <c r="E104" i="13"/>
  <c r="D33" i="6" s="1"/>
  <c r="E33" i="6" s="1"/>
  <c r="J96" i="13"/>
  <c r="F25" i="6" s="1"/>
  <c r="E69" i="17"/>
  <c r="E87" i="17"/>
  <c r="E101" i="17"/>
  <c r="E125" i="17"/>
  <c r="E149" i="17"/>
  <c r="E167" i="17"/>
  <c r="E181" i="17"/>
  <c r="E199" i="17"/>
  <c r="E239" i="17"/>
  <c r="E295" i="17"/>
  <c r="E351" i="17"/>
  <c r="E143" i="17"/>
  <c r="E207" i="17"/>
  <c r="E303" i="17"/>
  <c r="E359" i="17"/>
  <c r="E109" i="17"/>
  <c r="E133" i="17"/>
  <c r="E215" i="17"/>
  <c r="E255" i="17"/>
  <c r="E311" i="17"/>
  <c r="E71" i="17"/>
  <c r="E85" i="17"/>
  <c r="E103" i="17"/>
  <c r="E127" i="17"/>
  <c r="E151" i="17"/>
  <c r="E165" i="17"/>
  <c r="E183" i="17"/>
  <c r="E263" i="17"/>
  <c r="E319" i="17"/>
  <c r="E141" i="17"/>
  <c r="E223" i="17"/>
  <c r="E271" i="17"/>
  <c r="E327" i="17"/>
  <c r="E111" i="17"/>
  <c r="E135" i="17"/>
  <c r="E231" i="17"/>
  <c r="E287" i="17"/>
  <c r="E343" i="17"/>
  <c r="E466" i="17"/>
  <c r="E482" i="17"/>
  <c r="E498" i="17"/>
  <c r="E514" i="17"/>
  <c r="E531" i="17"/>
  <c r="E561" i="17"/>
  <c r="E578" i="17"/>
  <c r="E595" i="17"/>
  <c r="E625" i="17"/>
  <c r="E659" i="17"/>
  <c r="E689" i="17"/>
  <c r="E723" i="17"/>
  <c r="E753" i="17"/>
  <c r="E787" i="17"/>
  <c r="E817" i="17"/>
  <c r="E903" i="17"/>
  <c r="E1093" i="17"/>
  <c r="E442" i="17"/>
  <c r="E579" i="17"/>
  <c r="E673" i="17"/>
  <c r="E801" i="17"/>
  <c r="E586" i="17"/>
  <c r="E603" i="17"/>
  <c r="E761" i="17"/>
  <c r="E434" i="17"/>
  <c r="E452" i="17"/>
  <c r="E458" i="17"/>
  <c r="E474" i="17"/>
  <c r="E490" i="17"/>
  <c r="E563" i="17"/>
  <c r="E627" i="17"/>
  <c r="E691" i="17"/>
  <c r="E721" i="17"/>
  <c r="E785" i="17"/>
  <c r="E523" i="17"/>
  <c r="E587" i="17"/>
  <c r="E651" i="17"/>
  <c r="E715" i="17"/>
  <c r="E779" i="17"/>
  <c r="E809" i="17"/>
  <c r="E426" i="17"/>
  <c r="E465" i="17"/>
  <c r="E481" i="17"/>
  <c r="E497" i="17"/>
  <c r="E513" i="17"/>
  <c r="E547" i="17"/>
  <c r="E577" i="17"/>
  <c r="E611" i="17"/>
  <c r="E641" i="17"/>
  <c r="E675" i="17"/>
  <c r="E705" i="17"/>
  <c r="E739" i="17"/>
  <c r="E769" i="17"/>
  <c r="E803" i="17"/>
  <c r="E837" i="17"/>
  <c r="E887" i="17"/>
  <c r="E909" i="17"/>
  <c r="E941" i="17"/>
  <c r="E1061" i="17"/>
  <c r="E1109" i="17"/>
  <c r="E840" i="17"/>
  <c r="E912" i="17"/>
  <c r="E928" i="17"/>
  <c r="E944" i="17"/>
  <c r="E960" i="17"/>
  <c r="E976" i="17"/>
  <c r="E992" i="17"/>
  <c r="E1008" i="17"/>
  <c r="E1024" i="17"/>
  <c r="E1040" i="17"/>
  <c r="E1128" i="17"/>
  <c r="E1176" i="17"/>
  <c r="E1232" i="17"/>
  <c r="E838" i="17"/>
  <c r="E904" i="17"/>
  <c r="E1120" i="17"/>
  <c r="E1200" i="17"/>
  <c r="E830" i="17"/>
  <c r="E1048" i="17"/>
  <c r="E1130" i="17"/>
  <c r="E1146" i="17"/>
  <c r="E1156" i="17"/>
  <c r="E1162" i="17"/>
  <c r="E1178" i="17"/>
  <c r="E1224" i="17"/>
  <c r="E848" i="17"/>
  <c r="E896" i="17"/>
  <c r="E1064" i="17"/>
  <c r="E1080" i="17"/>
  <c r="E1096" i="17"/>
  <c r="E1112" i="17"/>
  <c r="E1248" i="17"/>
  <c r="G14" i="12" l="1"/>
  <c r="G9" i="12"/>
  <c r="G10" i="12"/>
  <c r="G11" i="12"/>
  <c r="G12" i="12"/>
  <c r="E23" i="6"/>
  <c r="E25" i="6"/>
  <c r="D63" i="6"/>
  <c r="D69" i="6"/>
  <c r="E34" i="6"/>
  <c r="E30" i="6"/>
  <c r="E26" i="6"/>
  <c r="E22" i="6"/>
  <c r="E37" i="6"/>
  <c r="E32" i="6"/>
  <c r="E29" i="6"/>
  <c r="D65" i="6"/>
  <c r="E27" i="6"/>
  <c r="E21" i="6"/>
  <c r="E36" i="6"/>
  <c r="E24" i="6"/>
  <c r="D67" i="6"/>
  <c r="D61" i="6"/>
  <c r="D60" i="6"/>
  <c r="D74" i="6"/>
  <c r="D66" i="6"/>
  <c r="D62" i="6"/>
  <c r="D64" i="6"/>
  <c r="A69" i="6"/>
  <c r="A17" i="12"/>
  <c r="A63" i="6"/>
  <c r="A11" i="12"/>
  <c r="A62" i="6"/>
  <c r="A10" i="12"/>
  <c r="A66" i="6"/>
  <c r="A14" i="12"/>
  <c r="A67" i="6"/>
  <c r="A15" i="12"/>
  <c r="A68" i="6"/>
  <c r="A16" i="12"/>
  <c r="A64" i="6"/>
  <c r="A12" i="12"/>
  <c r="A65" i="6"/>
  <c r="A13" i="12"/>
  <c r="H82" i="13"/>
  <c r="I82" i="13" s="1"/>
  <c r="A61" i="6"/>
  <c r="A9" i="12"/>
  <c r="D13" i="6"/>
  <c r="E13" i="6" s="1"/>
  <c r="D15" i="6"/>
  <c r="E15" i="6" s="1"/>
  <c r="D14" i="6"/>
  <c r="E14" i="6" s="1"/>
  <c r="D12" i="6"/>
  <c r="E12" i="6" s="1"/>
  <c r="D11" i="6"/>
  <c r="E11" i="6" s="1"/>
  <c r="D18" i="6"/>
  <c r="E18" i="6" s="1"/>
  <c r="D16" i="6"/>
  <c r="E16" i="6" s="1"/>
  <c r="D17" i="6"/>
  <c r="E17" i="6" s="1"/>
  <c r="D19" i="6"/>
  <c r="E19" i="6" s="1"/>
  <c r="D10" i="6"/>
  <c r="E10" i="6" s="1"/>
  <c r="D8" i="12"/>
  <c r="G8" i="12" s="1"/>
  <c r="A60" i="6"/>
  <c r="A8" i="12"/>
  <c r="H91" i="13"/>
  <c r="I91" i="13" s="1"/>
  <c r="D20" i="6"/>
  <c r="E20" i="6" s="1"/>
  <c r="F106" i="13"/>
  <c r="D35" i="6"/>
  <c r="E35" i="6" s="1"/>
  <c r="F102" i="13"/>
  <c r="D31" i="6"/>
  <c r="E31" i="6" s="1"/>
  <c r="F99" i="13"/>
  <c r="D28" i="6"/>
  <c r="E28" i="6" s="1"/>
  <c r="H109" i="13"/>
  <c r="D38" i="6"/>
  <c r="E38" i="6" s="1"/>
  <c r="F90" i="13"/>
  <c r="H97" i="13"/>
  <c r="I97" i="13" s="1"/>
  <c r="H84" i="13"/>
  <c r="I84" i="13" s="1"/>
  <c r="F93" i="13"/>
  <c r="F92" i="13"/>
  <c r="F100" i="13"/>
  <c r="H105" i="13"/>
  <c r="F84" i="13"/>
  <c r="F97" i="13"/>
  <c r="H89" i="13"/>
  <c r="I89" i="13" s="1"/>
  <c r="H108" i="13"/>
  <c r="H100" i="13"/>
  <c r="F103" i="13"/>
  <c r="H95" i="13"/>
  <c r="I95" i="13" s="1"/>
  <c r="H106" i="13"/>
  <c r="F83" i="13"/>
  <c r="F81" i="13"/>
  <c r="F91" i="13"/>
  <c r="F87" i="13"/>
  <c r="F94" i="13"/>
  <c r="H92" i="13"/>
  <c r="I92" i="13" s="1"/>
  <c r="F95" i="13"/>
  <c r="H98" i="13"/>
  <c r="I98" i="13" s="1"/>
  <c r="H99" i="13"/>
  <c r="F98" i="13"/>
  <c r="H93" i="13"/>
  <c r="I93" i="13" s="1"/>
  <c r="F86" i="13"/>
  <c r="F109" i="13"/>
  <c r="F107" i="13"/>
  <c r="F85" i="13"/>
  <c r="H87" i="13"/>
  <c r="I87" i="13" s="1"/>
  <c r="F104" i="13"/>
  <c r="F82" i="13"/>
  <c r="H81" i="13"/>
  <c r="I81" i="13" s="1"/>
  <c r="H104" i="13"/>
  <c r="F108" i="13"/>
  <c r="H103" i="13"/>
  <c r="H88" i="13"/>
  <c r="I88" i="13" s="1"/>
  <c r="F105" i="13"/>
  <c r="F101" i="13"/>
  <c r="H83" i="13"/>
  <c r="I83" i="13" s="1"/>
  <c r="H102" i="13"/>
  <c r="H90" i="13"/>
  <c r="I90" i="13" s="1"/>
  <c r="H85" i="13"/>
  <c r="I85" i="13" s="1"/>
  <c r="F89" i="13"/>
  <c r="H96" i="13"/>
  <c r="I96" i="13" s="1"/>
  <c r="H94" i="13"/>
  <c r="I94" i="13" s="1"/>
  <c r="H101" i="13"/>
  <c r="H86" i="13"/>
  <c r="I86" i="13" s="1"/>
  <c r="F88" i="13"/>
  <c r="H107" i="13"/>
  <c r="F96" i="13"/>
  <c r="D24" i="8" l="1"/>
  <c r="D29" i="8"/>
  <c r="D12" i="17" l="1"/>
  <c r="D11" i="17"/>
  <c r="E11" i="17" s="1"/>
  <c r="D10" i="17"/>
  <c r="D9" i="17"/>
  <c r="D8" i="17"/>
  <c r="E8" i="17" s="1"/>
  <c r="D7" i="17"/>
  <c r="E7" i="17" s="1"/>
  <c r="D6" i="17"/>
  <c r="D5" i="17"/>
  <c r="D4" i="17"/>
  <c r="D2" i="17" l="1"/>
  <c r="E9" i="17"/>
  <c r="E6" i="17"/>
  <c r="E10" i="17"/>
  <c r="E5" i="17"/>
  <c r="E12" i="17"/>
  <c r="E4" i="17"/>
  <c r="E2" i="17" l="1"/>
  <c r="B40" i="6" s="1"/>
  <c r="D80" i="13"/>
  <c r="B80" i="13"/>
  <c r="A80" i="13"/>
  <c r="B79" i="13"/>
  <c r="A79" i="13"/>
  <c r="G80" i="13" l="1"/>
  <c r="J7" i="12"/>
  <c r="H7" i="12" s="1"/>
  <c r="J6" i="12"/>
  <c r="H6" i="12" s="1"/>
  <c r="J80" i="13"/>
  <c r="F9" i="6" s="1"/>
  <c r="C80" i="13"/>
  <c r="J79" i="13"/>
  <c r="F8" i="6" s="1"/>
  <c r="D6" i="12"/>
  <c r="C79" i="13"/>
  <c r="E80" i="13"/>
  <c r="D7" i="12" l="1"/>
  <c r="D9" i="6"/>
  <c r="H80" i="13"/>
  <c r="I80" i="13" s="1"/>
  <c r="H79" i="13"/>
  <c r="I79" i="13" s="1"/>
  <c r="F79" i="13"/>
  <c r="F80" i="13"/>
  <c r="B6" i="12"/>
  <c r="D37" i="13"/>
  <c r="C37" i="13"/>
  <c r="C46" i="6" l="1"/>
  <c r="I5" i="16"/>
  <c r="I8" i="16" s="1"/>
  <c r="E5" i="16"/>
  <c r="E8" i="16" s="1"/>
  <c r="B7" i="12"/>
  <c r="E4" i="16"/>
  <c r="E4" i="6"/>
  <c r="B114" i="13"/>
  <c r="B3" i="6"/>
  <c r="D94" i="6"/>
  <c r="D90" i="6"/>
  <c r="D92" i="6"/>
  <c r="D91" i="6"/>
  <c r="H40" i="16" s="1"/>
  <c r="I4" i="16" l="1"/>
  <c r="E89" i="6"/>
  <c r="D23" i="8"/>
  <c r="D98" i="6"/>
  <c r="E97" i="6" s="1"/>
  <c r="D22" i="8"/>
  <c r="M33" i="16" l="1"/>
  <c r="M32" i="16"/>
  <c r="L37" i="16"/>
  <c r="M29" i="16"/>
  <c r="M28" i="16"/>
  <c r="L36" i="16"/>
  <c r="M31" i="16"/>
  <c r="M30" i="16"/>
  <c r="L38" i="16"/>
  <c r="L39" i="16"/>
  <c r="L40" i="16"/>
  <c r="M34" i="16"/>
  <c r="F21" i="8"/>
  <c r="D28" i="8"/>
  <c r="F27" i="8" s="1"/>
  <c r="A43" i="13"/>
  <c r="O57" i="14" s="1"/>
  <c r="C40" i="6" s="1"/>
  <c r="C115" i="13"/>
  <c r="B59" i="6" s="1"/>
  <c r="B58" i="6"/>
  <c r="M43" i="16" l="1"/>
  <c r="E12" i="16" s="1"/>
  <c r="D12" i="16" s="1"/>
  <c r="M45" i="16"/>
  <c r="A9" i="6"/>
  <c r="C9" i="6" s="1"/>
  <c r="J115" i="13"/>
  <c r="A114" i="13"/>
  <c r="J114" i="13" s="1"/>
  <c r="F43" i="13"/>
  <c r="G43" i="13" s="1"/>
  <c r="D114" i="13"/>
  <c r="A59" i="6" l="1"/>
  <c r="A7" i="12"/>
  <c r="A58" i="6"/>
  <c r="A6" i="12"/>
  <c r="D8" i="6"/>
  <c r="G6" i="12" s="1"/>
  <c r="A8" i="6"/>
  <c r="C8" i="6" s="1"/>
  <c r="E9" i="6"/>
  <c r="C74" i="13"/>
  <c r="D145" i="13"/>
  <c r="C38" i="13"/>
  <c r="B145" i="13"/>
  <c r="B74" i="13"/>
  <c r="D110" i="13"/>
  <c r="B110" i="13"/>
  <c r="F74" i="13" l="1"/>
  <c r="G6" i="13" s="1"/>
  <c r="F110" i="13" l="1"/>
  <c r="G74" i="13"/>
  <c r="H110" i="13"/>
  <c r="D40" i="6" l="1"/>
  <c r="G7" i="13"/>
  <c r="I110" i="13"/>
  <c r="H115" i="13" l="1"/>
  <c r="I115" i="13" s="1"/>
  <c r="F115" i="13"/>
  <c r="H114" i="13" l="1"/>
  <c r="F114" i="13"/>
  <c r="F145" i="13" s="1"/>
  <c r="I19" i="16" l="1"/>
  <c r="H19" i="16" s="1"/>
  <c r="I114" i="13"/>
  <c r="H145" i="13"/>
  <c r="I145" i="13" l="1"/>
  <c r="G8" i="13"/>
  <c r="G9" i="13" s="1"/>
  <c r="G12" i="13" l="1"/>
  <c r="G11" i="13"/>
  <c r="C12" i="8" l="1"/>
  <c r="E8" i="6" l="1"/>
  <c r="D46" i="6" l="1"/>
  <c r="D12" i="8" s="1"/>
  <c r="I12" i="16" l="1"/>
  <c r="H12" i="16" s="1"/>
  <c r="D8" i="8"/>
  <c r="F4" i="8"/>
  <c r="C2" i="8"/>
  <c r="D59" i="6"/>
  <c r="D58" i="6"/>
  <c r="E19" i="16" l="1"/>
  <c r="D19" i="16" s="1"/>
  <c r="I23" i="16"/>
  <c r="H28" i="16"/>
  <c r="E55" i="6"/>
  <c r="D20" i="8"/>
  <c r="I10" i="16"/>
  <c r="E10" i="16" s="1"/>
  <c r="E23" i="16" l="1"/>
  <c r="F19" i="8"/>
  <c r="D10" i="8"/>
  <c r="E6" i="6" l="1"/>
  <c r="I9" i="16"/>
  <c r="I22" i="16" s="1"/>
  <c r="D9" i="8"/>
  <c r="E43" i="6"/>
  <c r="E9" i="16" l="1"/>
  <c r="F7" i="8"/>
  <c r="F11" i="8"/>
  <c r="D52" i="6"/>
  <c r="D51" i="6"/>
  <c r="D7" i="16" l="1"/>
  <c r="E22" i="16"/>
  <c r="I24" i="16" s="1"/>
  <c r="H24" i="16" s="1"/>
  <c r="E47" i="6"/>
  <c r="E95" i="6" s="1"/>
  <c r="E105" i="6" s="1"/>
  <c r="D14" i="8"/>
  <c r="D15" i="8"/>
  <c r="D16" i="8"/>
  <c r="F13" i="8" l="1"/>
  <c r="F25" i="8" l="1"/>
  <c r="F33" i="8" s="1"/>
  <c r="G7" i="12" l="1"/>
  <c r="A3" i="12" l="1"/>
</calcChain>
</file>

<file path=xl/sharedStrings.xml><?xml version="1.0" encoding="utf-8"?>
<sst xmlns="http://schemas.openxmlformats.org/spreadsheetml/2006/main" count="473" uniqueCount="256">
  <si>
    <t>Annualized Cost Analysis</t>
  </si>
  <si>
    <t>Based Worksite Employees:</t>
  </si>
  <si>
    <t>Annual Payroll</t>
  </si>
  <si>
    <t>RECURRING FEES</t>
  </si>
  <si>
    <t>Taxes</t>
  </si>
  <si>
    <t>SUTA</t>
  </si>
  <si>
    <t>FUTA</t>
  </si>
  <si>
    <t>FICA</t>
  </si>
  <si>
    <t>Administrative Fees</t>
  </si>
  <si>
    <t>Admin Fee: Per Employee Per Month</t>
  </si>
  <si>
    <t>Benefits Costs</t>
  </si>
  <si>
    <t>Medical</t>
  </si>
  <si>
    <t>Dental</t>
  </si>
  <si>
    <t>Vision</t>
  </si>
  <si>
    <t>Life Insurance</t>
  </si>
  <si>
    <t>Employer Paid EAP</t>
  </si>
  <si>
    <t>Workers' Compensation</t>
  </si>
  <si>
    <t>WC Premium</t>
  </si>
  <si>
    <t>Other Services</t>
  </si>
  <si>
    <t>Applicant Tracking System Installation</t>
  </si>
  <si>
    <t>ANNUAL TOTAL</t>
  </si>
  <si>
    <t>One Time Fees</t>
  </si>
  <si>
    <t>Payroll Installation / Implementation Fee</t>
  </si>
  <si>
    <t>Applicant Tracking Implementation Fee</t>
  </si>
  <si>
    <t>FIRST YEAR TOTAL</t>
  </si>
  <si>
    <t>Annualized Cost Comparison for</t>
  </si>
  <si>
    <t>Current Annual Payroll</t>
  </si>
  <si>
    <t>Employee Count</t>
  </si>
  <si>
    <t>Admin Fee</t>
  </si>
  <si>
    <t xml:space="preserve">Life Insurance </t>
  </si>
  <si>
    <t>Based on Worksite Employees:</t>
  </si>
  <si>
    <t>By State</t>
  </si>
  <si>
    <t>FICA - Medicare</t>
  </si>
  <si>
    <t>SUTA Unemployment &amp; Claims</t>
  </si>
  <si>
    <t>Tax Rates</t>
  </si>
  <si>
    <t>Monthly Fee</t>
  </si>
  <si>
    <t># of Employees</t>
  </si>
  <si>
    <t xml:space="preserve">Includes: Benefits Enrollment &amp; Administration · 401(k) Setup and Administration · Payroll Contributions · Employee Assistance Program · Benefit Strategy Consultation </t>
  </si>
  <si>
    <t>Employee Cost</t>
  </si>
  <si>
    <t>Employer Cost</t>
  </si>
  <si>
    <t>Benefits Premium Total</t>
  </si>
  <si>
    <t xml:space="preserve"> Medical</t>
  </si>
  <si>
    <t xml:space="preserve"> Dental</t>
  </si>
  <si>
    <t xml:space="preserve"> Vision</t>
  </si>
  <si>
    <t>State</t>
  </si>
  <si>
    <t>WC %</t>
  </si>
  <si>
    <t>WC Wages</t>
  </si>
  <si>
    <t>Benefits Administration Fee - Client Owned Plan - Per Employee Per Month</t>
  </si>
  <si>
    <t>BDM/Broker</t>
  </si>
  <si>
    <t xml:space="preserve">** Fill in yellow highlighted cells. </t>
  </si>
  <si>
    <t>Current Profitability</t>
  </si>
  <si>
    <t>Gross Profit</t>
  </si>
  <si>
    <t>Code</t>
  </si>
  <si>
    <t>Payroll</t>
  </si>
  <si>
    <t>WSE</t>
  </si>
  <si>
    <t>Component</t>
  </si>
  <si>
    <t>Total</t>
  </si>
  <si>
    <t>TX</t>
  </si>
  <si>
    <t>Admin</t>
  </si>
  <si>
    <t>CA</t>
  </si>
  <si>
    <t>WC</t>
  </si>
  <si>
    <t>NY</t>
  </si>
  <si>
    <t>Total Profitability</t>
  </si>
  <si>
    <t>Avg / WSE</t>
  </si>
  <si>
    <t>Gross Margin %</t>
  </si>
  <si>
    <t>Totals</t>
  </si>
  <si>
    <t>Avg Wage</t>
  </si>
  <si>
    <t>Admin Fees</t>
  </si>
  <si>
    <t>Gross Wages</t>
  </si>
  <si>
    <t>WSE's</t>
  </si>
  <si>
    <t>Rate - %</t>
  </si>
  <si>
    <t>Rate - Per EE</t>
  </si>
  <si>
    <t>Total Admin Fee</t>
  </si>
  <si>
    <t>Admin / WSE</t>
  </si>
  <si>
    <t>Enrollment Fee</t>
  </si>
  <si>
    <t>SUTA Profit</t>
  </si>
  <si>
    <t>Taxable Wage lImits</t>
  </si>
  <si>
    <t>SUTA Bill Rate</t>
  </si>
  <si>
    <t>Cost Rate</t>
  </si>
  <si>
    <t>Profit / WSE</t>
  </si>
  <si>
    <t>Workers Comp Profit</t>
  </si>
  <si>
    <t>WC Billed Amount</t>
  </si>
  <si>
    <t>WC Profit</t>
  </si>
  <si>
    <t>Total:</t>
  </si>
  <si>
    <t>STATE</t>
  </si>
  <si>
    <t>SET-UP</t>
  </si>
  <si>
    <t>SUTA Bill Rates</t>
  </si>
  <si>
    <t>Taxable Wage Base</t>
  </si>
  <si>
    <t>Entity</t>
  </si>
  <si>
    <t>WSE Count</t>
  </si>
  <si>
    <t>Prospect's Current SUTA Rate</t>
  </si>
  <si>
    <t>Prospect's Current Billed Amount</t>
  </si>
  <si>
    <t xml:space="preserve">State </t>
  </si>
  <si>
    <t>FUTA Rate</t>
  </si>
  <si>
    <t>Annual amount per WSE per year</t>
  </si>
  <si>
    <t>FUTA Amount</t>
  </si>
  <si>
    <t>AK</t>
  </si>
  <si>
    <t>CLIENT</t>
  </si>
  <si>
    <t>EIV</t>
  </si>
  <si>
    <t>AL</t>
  </si>
  <si>
    <t>PEO</t>
  </si>
  <si>
    <t>CT</t>
  </si>
  <si>
    <t>AR</t>
  </si>
  <si>
    <t>IL</t>
  </si>
  <si>
    <t>AZ</t>
  </si>
  <si>
    <t>ERC</t>
  </si>
  <si>
    <t>US VI</t>
  </si>
  <si>
    <t>CO</t>
  </si>
  <si>
    <t>DC</t>
  </si>
  <si>
    <t>DE</t>
  </si>
  <si>
    <t>FL</t>
  </si>
  <si>
    <t>GA</t>
  </si>
  <si>
    <t>HI</t>
  </si>
  <si>
    <t>ASO-CLIENT</t>
  </si>
  <si>
    <t>IA</t>
  </si>
  <si>
    <t>ID</t>
  </si>
  <si>
    <t>IN</t>
  </si>
  <si>
    <t>KS</t>
  </si>
  <si>
    <t>Client of PEO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</si>
  <si>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</si>
  <si>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</si>
  <si>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</si>
  <si>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</si>
  <si>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</si>
  <si>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</si>
  <si>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</si>
  <si>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</si>
  <si>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</si>
  <si>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</si>
  <si>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</si>
  <si>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</si>
  <si>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</si>
  <si>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</si>
  <si>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</si>
  <si>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</si>
  <si>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</si>
  <si>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</si>
  <si>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</si>
  <si>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</si>
  <si>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</si>
  <si>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PR</t>
  </si>
  <si>
    <t>RI</t>
  </si>
  <si>
    <t>Client</t>
  </si>
  <si>
    <t>THR</t>
  </si>
  <si>
    <t>SC</t>
  </si>
  <si>
    <t>SD</t>
  </si>
  <si>
    <t>TN</t>
  </si>
  <si>
    <t>CLIENT OF PEO</t>
  </si>
  <si>
    <t>UT</t>
  </si>
  <si>
    <t>VA</t>
  </si>
  <si>
    <t>VI</t>
  </si>
  <si>
    <t>VT</t>
  </si>
  <si>
    <t>WA</t>
  </si>
  <si>
    <t>WI</t>
  </si>
  <si>
    <t>WV</t>
  </si>
  <si>
    <t>WY</t>
  </si>
  <si>
    <t>FICA Total</t>
  </si>
  <si>
    <t>Employee Name</t>
  </si>
  <si>
    <t>Salary</t>
  </si>
  <si>
    <t>Social Security Tax</t>
  </si>
  <si>
    <t>Medicare Tax</t>
  </si>
  <si>
    <t>SS, Medicare Total</t>
  </si>
  <si>
    <t>RATE ALLOCATION</t>
  </si>
  <si>
    <t>Fully Capped</t>
  </si>
  <si>
    <t>Split</t>
  </si>
  <si>
    <t xml:space="preserve">Workers' Compensation </t>
  </si>
  <si>
    <t>SUTA       Unemployment &amp; Claims</t>
  </si>
  <si>
    <t>Administration</t>
  </si>
  <si>
    <t>Total Rate</t>
  </si>
  <si>
    <t>Cost Center</t>
  </si>
  <si>
    <t>If Split SUTA Retained %</t>
  </si>
  <si>
    <t>Invoice Type</t>
  </si>
  <si>
    <t>Bundled</t>
  </si>
  <si>
    <t>Unbundled</t>
  </si>
  <si>
    <t>Administration Fee Per Employee Per Month</t>
  </si>
  <si>
    <t>Includes 5 Templates</t>
  </si>
  <si>
    <t>2024 SUTA Rates</t>
  </si>
  <si>
    <t>2024 FUTA Rates</t>
  </si>
  <si>
    <t>EXIV</t>
  </si>
  <si>
    <t>CES</t>
  </si>
  <si>
    <t>Cost Rates</t>
  </si>
  <si>
    <t>Includes: Payroll Processing &amp; Management · Online Paystubs · Federal, State, and Local Employment Tax Filings &amp; Remittance · W-2 Administration · Wage Garnishment · Payroll Reporting · Direct Deposit  · Expert HR Support  · HR Technology Platform  · Employee Handbook · EEO1 Reporting · Employee Relation Guide · EPLI Insurance</t>
  </si>
  <si>
    <t xml:space="preserve">Includes: Workers' Compensation Administration · Claims Management · Safety Consulting · Safety Training </t>
  </si>
  <si>
    <t>Time &amp; Attendance Fee</t>
  </si>
  <si>
    <t>Performance Management Fee</t>
  </si>
  <si>
    <t>Employee 1</t>
  </si>
  <si>
    <t>HR blueprint Installation / Implementation Fee</t>
  </si>
  <si>
    <t>Workplace Violence Prevention Plant &amp; Customized Training</t>
  </si>
  <si>
    <t>Employee Bundled Compliance Trainings (i.e. IIPP, HIPPA Bloodborne Pathogen, Anti-Harrassment)</t>
  </si>
  <si>
    <t>401k Annual Fee</t>
  </si>
  <si>
    <t>Workplace Violence Prevention Plan &amp; Customized Training</t>
  </si>
  <si>
    <t>Time &amp; Attendance Fee (Bio or Web)</t>
  </si>
  <si>
    <t>Time Clocks</t>
  </si>
  <si>
    <t>New Hire / Termination Fee</t>
  </si>
  <si>
    <t>New Hire / Termination Fee (per EE)</t>
  </si>
  <si>
    <t>per EE</t>
  </si>
  <si>
    <t>Applicant Tracking System</t>
  </si>
  <si>
    <t>per month</t>
  </si>
  <si>
    <t>Drug Screenings (Rapid)</t>
  </si>
  <si>
    <t>Pre-Employment Physical</t>
  </si>
  <si>
    <t>Applicant Tracking System (optional)</t>
  </si>
  <si>
    <t>Easeworks</t>
  </si>
  <si>
    <t xml:space="preserve">Percentage of Payroll </t>
  </si>
  <si>
    <t>Payroll Percentage</t>
  </si>
  <si>
    <t>Biometric Time Clocks (per clock) Optional</t>
  </si>
  <si>
    <t>Drug Screening (Rapid) (optional)</t>
  </si>
  <si>
    <t>Pre-Employment Physical (optional)</t>
  </si>
  <si>
    <t>Optional</t>
  </si>
  <si>
    <t>One-Time Fee</t>
  </si>
  <si>
    <t>Easeworks SUTA Bill Amount</t>
  </si>
  <si>
    <t>Sexual Harrassment Training</t>
  </si>
  <si>
    <t>DON’T SHARE</t>
  </si>
  <si>
    <t>Easeworks Perform Implementation Fee</t>
  </si>
  <si>
    <t>Easeworks Learn Implementation Fee</t>
  </si>
  <si>
    <t>Easeworks Advanced Time Implementation Fee</t>
  </si>
  <si>
    <t>Easeworks  Time -Time &amp; Attendance Fee - Per Employee Per Month</t>
  </si>
  <si>
    <t>Workplace Training Learn Basic - Learning  Management System - Per Employee Per Month</t>
  </si>
  <si>
    <t>No Charge</t>
  </si>
  <si>
    <t xml:space="preserve">Workplace Violence Training </t>
  </si>
  <si>
    <t>Billed % of Payroll</t>
  </si>
  <si>
    <t>Benefits</t>
  </si>
  <si>
    <t>Enter Company Name</t>
  </si>
  <si>
    <t>EE per month</t>
  </si>
  <si>
    <t>Annual</t>
  </si>
  <si>
    <t>One-time Fee</t>
  </si>
  <si>
    <t>Per EE</t>
  </si>
  <si>
    <t>Per Hour</t>
  </si>
  <si>
    <t>Late Payroll Fee</t>
  </si>
  <si>
    <t>Off Cylce Payroll Fee</t>
  </si>
  <si>
    <t>Per Location</t>
  </si>
  <si>
    <t>On-Site HR</t>
  </si>
  <si>
    <t>Hard Costs</t>
  </si>
  <si>
    <t>Soft Costs</t>
  </si>
  <si>
    <t>Time &amp; Attendance</t>
  </si>
  <si>
    <t>Turnover &amp; Recruiting</t>
  </si>
  <si>
    <t>Compliance Risks</t>
  </si>
  <si>
    <t>Manager HR Time</t>
  </si>
  <si>
    <t>Productivity Loss</t>
  </si>
  <si>
    <t>Absenteeism/Presenteeism</t>
  </si>
  <si>
    <t>HR/Admin Time (Mgr hours)</t>
  </si>
  <si>
    <t>Training</t>
  </si>
  <si>
    <t>Un-Employment Claims</t>
  </si>
  <si>
    <t>Legal</t>
  </si>
  <si>
    <t>Safety</t>
  </si>
  <si>
    <t>HR/Admin Staff Time</t>
  </si>
  <si>
    <t>Total Administration Costs</t>
  </si>
  <si>
    <t>Total Administraive Costs</t>
  </si>
  <si>
    <t>Percentage of Payroll</t>
  </si>
  <si>
    <t>SBA studies show employers spend 7–12% of payroll on employee administration and compliance-related costs.</t>
  </si>
  <si>
    <t>To change the amounts adjust the percentages only</t>
  </si>
  <si>
    <t>Enter amounts % will atuomatically calculate</t>
  </si>
  <si>
    <t>Client Rate Rate</t>
  </si>
  <si>
    <t>EW Billing Rate</t>
  </si>
  <si>
    <t>8810 Clerical</t>
  </si>
  <si>
    <t>Enter Easeworks SUTA rate in cell H8</t>
  </si>
  <si>
    <t>Enter Cllients SUTA rate in cell 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</si>
</sst>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</numFmts>
  <fonts count="7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venirNext LT Pro Regular"/>
      <family val="2"/>
    </font>
    <font>
      <sz val="16"/>
      <color theme="1"/>
      <name val="AvenirNext LT Pro Regular"/>
      <family val="2"/>
    </font>
    <font>
      <b/>
      <sz val="11"/>
      <color theme="1"/>
      <name val="AvenirNext LT Pro Regular"/>
      <family val="2"/>
    </font>
    <font>
      <sz val="11"/>
      <color theme="1"/>
      <name val="AvenirNext LT Pro Regular"/>
      <family val="2"/>
    </font>
    <font>
      <b/>
      <sz val="16"/>
      <color rgb="FF00B0F0"/>
      <name val="AvenirNext LT Pro Regular"/>
      <family val="2"/>
    </font>
    <font>
      <sz val="11"/>
      <color theme="1"/>
      <name val="AvenirNext LT Pro Medium"/>
      <family val="2"/>
    </font>
    <font>
      <sz val="16"/>
      <color theme="1"/>
      <name val="AvenirNext LT Pro Medium"/>
      <family val="2"/>
    </font>
    <font>
      <b/>
      <sz val="20"/>
      <color theme="1"/>
      <name val="AvenirNext LT Pro Medium"/>
      <family val="2"/>
    </font>
    <font>
      <sz val="11"/>
      <color theme="1"/>
      <name val="Calibri"/>
      <family val="2"/>
      <scheme val="minor"/>
    </font>
    <font>
      <b/>
      <sz val="16"/>
      <name val="AvenirNext LT Pro Regular"/>
      <family val="2"/>
    </font>
    <font>
      <b/>
      <sz val="16"/>
      <color theme="0"/>
      <name val="AvenirNext LT Pro Regular"/>
      <family val="2"/>
    </font>
    <font>
      <b/>
      <sz val="16"/>
      <color theme="1" tint="0.249977111117893"/>
      <name val="AvenirNext LT Pro Regular"/>
      <family val="2"/>
    </font>
    <font>
      <sz val="10"/>
      <name val="Geneva"/>
      <family val="2"/>
    </font>
    <font>
      <sz val="10"/>
      <name val="Geneva"/>
      <family val="2"/>
    </font>
    <font>
      <i/>
      <sz val="8"/>
      <name val="Arial Narrow"/>
      <family val="2"/>
    </font>
    <font>
      <b/>
      <sz val="10"/>
      <name val="Genev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Geneva"/>
      <family val="2"/>
    </font>
    <font>
      <sz val="11"/>
      <name val="Calibri"/>
      <family val="2"/>
      <scheme val="minor"/>
    </font>
    <font>
      <b/>
      <sz val="16"/>
      <color theme="2" tint="-0.749992370372631"/>
      <name val="AvenirNext LT Pro Regular"/>
      <family val="2"/>
    </font>
    <font>
      <b/>
      <sz val="11"/>
      <name val="Calibri"/>
      <family val="2"/>
      <scheme val="minor"/>
    </font>
    <font>
      <b/>
      <sz val="12"/>
      <color theme="0"/>
      <name val="AvenirNext LT Pro Regular"/>
      <family val="2"/>
    </font>
    <font>
      <sz val="12"/>
      <color theme="0"/>
      <name val="AvenirNext LT Pro Regular"/>
      <family val="2"/>
    </font>
    <font>
      <sz val="12"/>
      <color theme="0"/>
      <name val="AvenirNext LT Pro Medium"/>
      <family val="2"/>
    </font>
    <font>
      <sz val="12"/>
      <color theme="0"/>
      <name val="AvenirNext LT Pro Regular"/>
    </font>
    <font>
      <b/>
      <sz val="12"/>
      <color rgb="FF226AB1"/>
      <name val="AvenirNext LT Pro Regular"/>
      <family val="2"/>
    </font>
    <font>
      <b/>
      <sz val="14"/>
      <color theme="0"/>
      <name val="AvenirNext LT Pro Regular"/>
      <family val="2"/>
    </font>
    <font>
      <sz val="14"/>
      <color theme="0"/>
      <name val="AvenirNext LT Pro Regular"/>
      <family val="2"/>
    </font>
    <font>
      <b/>
      <sz val="11"/>
      <color rgb="FF20252B"/>
      <name val="AvenirNext LT Pro Regular"/>
      <family val="2"/>
    </font>
    <font>
      <sz val="11"/>
      <color rgb="FF20252B"/>
      <name val="AvenirNext LT Pro Regular"/>
      <family val="2"/>
    </font>
    <font>
      <sz val="10"/>
      <color theme="1"/>
      <name val="Calibri"/>
      <family val="2"/>
      <scheme val="minor"/>
    </font>
    <font>
      <sz val="10"/>
      <color theme="1"/>
      <name val="AvenirNext LT Pro Regular"/>
      <family val="2"/>
    </font>
    <font>
      <sz val="10"/>
      <color theme="1"/>
      <name val="AvenirNext LT Pro Medium"/>
      <family val="2"/>
    </font>
    <font>
      <b/>
      <sz val="10"/>
      <color theme="1"/>
      <name val="AvenirNext LT Pro Regular"/>
      <family val="2"/>
    </font>
    <font>
      <sz val="10"/>
      <color theme="1"/>
      <name val="AvenirNextLTPro-Regular"/>
    </font>
    <font>
      <b/>
      <sz val="10"/>
      <color theme="1"/>
      <name val="AvenirNextLTPro-Regular"/>
    </font>
    <font>
      <sz val="11"/>
      <color rgb="FF20252B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AvenirNext LT Pro Regular"/>
      <family val="2"/>
    </font>
    <font>
      <sz val="10"/>
      <color theme="1"/>
      <name val="AvenirNext LT Pro Regula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0252B"/>
      <name val="AvenirNext LT Pro Regular"/>
      <family val="2"/>
    </font>
    <font>
      <b/>
      <sz val="10"/>
      <color rgb="FF20252B"/>
      <name val="AvenirNext LT Pro Regular"/>
      <family val="2"/>
    </font>
    <font>
      <b/>
      <sz val="12"/>
      <color rgb="FF226AB1"/>
      <name val="AvenirNext LT Pro Regular"/>
    </font>
    <font>
      <sz val="12"/>
      <color rgb="FF20252B"/>
      <name val="Calibri"/>
      <family val="2"/>
      <scheme val="minor"/>
    </font>
    <font>
      <b/>
      <sz val="12"/>
      <color rgb="FF20252B"/>
      <name val="AvenirNext LT Pro Regular"/>
      <family val="2"/>
    </font>
    <font>
      <b/>
      <sz val="11"/>
      <color theme="1"/>
      <name val="AvenirNextLTPro-Regular"/>
    </font>
    <font>
      <b/>
      <sz val="12"/>
      <color theme="1" tint="0.249977111117893"/>
      <name val="AvenirNext LT Pro Regular"/>
      <family val="2"/>
    </font>
    <font>
      <b/>
      <sz val="12"/>
      <color theme="2" tint="-0.749992370372631"/>
      <name val="AvenirNext LT Pro Regular"/>
      <family val="2"/>
    </font>
    <font>
      <sz val="10"/>
      <name val="AvenirNext LT Pro Regular"/>
      <family val="2"/>
    </font>
    <font>
      <b/>
      <sz val="12"/>
      <color rgb="FF226AB1"/>
      <name val="AvenirNextLTPro-Regular"/>
    </font>
    <font>
      <b/>
      <sz val="12"/>
      <name val="AvenirNext LT Pro Regular"/>
      <family val="2"/>
    </font>
    <font>
      <b/>
      <sz val="10"/>
      <color theme="0"/>
      <name val="AvenirNext LT Pro Regular"/>
      <family val="2"/>
    </font>
    <font>
      <b/>
      <sz val="16"/>
      <color rgb="FF20252C"/>
      <name val="AvenirNext LT Pro Regular"/>
      <family val="2"/>
    </font>
    <font>
      <sz val="12"/>
      <color rgb="FF20252B"/>
      <name val="AvenirNext LT Pro Regular"/>
      <family val="2"/>
    </font>
    <font>
      <b/>
      <sz val="10"/>
      <color theme="1"/>
      <name val="AvenirNext LT Pro Regular"/>
    </font>
    <font>
      <sz val="9"/>
      <color theme="1"/>
      <name val="Calibri"/>
      <family val="2"/>
      <scheme val="minor"/>
    </font>
    <font>
      <sz val="10"/>
      <color rgb="FF20252B"/>
      <name val="AvenirNext LT Pro Regular"/>
    </font>
    <font>
      <b/>
      <sz val="12"/>
      <color rgb="FF655DC6"/>
      <name val="AvenirNext LT Pro Regular"/>
      <family val="2"/>
    </font>
    <font>
      <b/>
      <sz val="12"/>
      <color rgb="FF655DC6"/>
      <name val="AvenirNext LT Pro Regular"/>
    </font>
    <font>
      <sz val="11"/>
      <color rgb="FF655DC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AvenirNextLTPro-Regular"/>
    </font>
    <font>
      <sz val="10"/>
      <color theme="0"/>
      <name val="AvenirNext LT Pro Regular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AvenirNext LT Pro Medium"/>
      <family val="2"/>
    </font>
    <font>
      <b/>
      <sz val="12"/>
      <color theme="1"/>
      <name val="AvenirNext LT Pro Regular"/>
      <family val="2"/>
    </font>
    <font>
      <b/>
      <sz val="14"/>
      <color theme="1"/>
      <name val="AvenirNext LT Pro Regular"/>
    </font>
    <font>
      <b/>
      <sz val="14"/>
      <color theme="1"/>
      <name val="AvenirNext LT Pro Medium"/>
    </font>
    <font>
      <b/>
      <sz val="11"/>
      <color rgb="FF655DC6"/>
      <name val="AvenirNext LT Pro Regular"/>
      <family val="2"/>
    </font>
    <font>
      <sz val="14"/>
      <color theme="9" tint="-0.249977111117893"/>
      <name val="Calibri"/>
      <family val="2"/>
      <scheme val="minor"/>
    </font>
    <font>
      <b/>
      <sz val="8"/>
      <color rgb="FF0E0E0E"/>
      <name val="Helvetica Neue"/>
      <family val="2"/>
    </font>
    <font>
      <sz val="10"/>
      <color theme="1"/>
      <name val="Genev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7E9EC"/>
        <bgColor indexed="64"/>
      </patternFill>
    </fill>
    <fill>
      <patternFill patternType="solid">
        <fgColor rgb="FFF9CCAD"/>
        <bgColor indexed="64"/>
      </patternFill>
    </fill>
    <fill>
      <patternFill patternType="solid">
        <fgColor rgb="FF655DC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E7E9EC"/>
      </right>
      <top/>
      <bottom/>
      <diagonal/>
    </border>
    <border>
      <left style="thin">
        <color rgb="FFE7E9EC"/>
      </left>
      <right/>
      <top/>
      <bottom/>
      <diagonal/>
    </border>
    <border>
      <left/>
      <right/>
      <top style="thin">
        <color rgb="FF226AB1"/>
      </top>
      <bottom/>
      <diagonal/>
    </border>
    <border>
      <left/>
      <right style="thin">
        <color rgb="FFE7E9EC"/>
      </right>
      <top/>
      <bottom style="thin">
        <color rgb="FF226AB1"/>
      </bottom>
      <diagonal/>
    </border>
    <border>
      <left/>
      <right style="thin">
        <color rgb="FFE7E9EC"/>
      </right>
      <top style="thin">
        <color rgb="FF226AB1"/>
      </top>
      <bottom/>
      <diagonal/>
    </border>
    <border>
      <left/>
      <right/>
      <top style="medium">
        <color rgb="FF226AB1"/>
      </top>
      <bottom/>
      <diagonal/>
    </border>
    <border>
      <left/>
      <right/>
      <top/>
      <bottom style="thin">
        <color rgb="FF226AB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E7E9EC"/>
      </left>
      <right/>
      <top/>
      <bottom style="thin">
        <color indexed="64"/>
      </bottom>
      <diagonal/>
    </border>
  </borders>
  <cellStyleXfs count="10">
    <xf numFmtId="0" fontId="0" fillId="0" borderId="0"/>
    <xf numFmtId="9" fontId="10" fillId="0" borderId="0" applyFont="0" applyFill="0" applyBorder="0" applyAlignment="0" applyProtection="0"/>
    <xf numFmtId="0" fontId="14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86">
    <xf numFmtId="0" fontId="0" fillId="0" borderId="0" xfId="0"/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44" fontId="5" fillId="0" borderId="0" xfId="0" applyNumberFormat="1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 indent="1"/>
    </xf>
    <xf numFmtId="10" fontId="5" fillId="0" borderId="0" xfId="0" applyNumberFormat="1" applyFont="1"/>
    <xf numFmtId="44" fontId="0" fillId="0" borderId="0" xfId="0" applyNumberFormat="1"/>
    <xf numFmtId="0" fontId="7" fillId="0" borderId="0" xfId="0" applyFont="1"/>
    <xf numFmtId="44" fontId="7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9" fontId="5" fillId="0" borderId="0" xfId="1" applyFont="1"/>
    <xf numFmtId="10" fontId="5" fillId="0" borderId="0" xfId="1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0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right" wrapText="1"/>
    </xf>
    <xf numFmtId="0" fontId="17" fillId="2" borderId="1" xfId="2" applyFont="1" applyFill="1" applyBorder="1" applyAlignment="1">
      <alignment vertical="center"/>
    </xf>
    <xf numFmtId="0" fontId="17" fillId="2" borderId="2" xfId="2" applyFont="1" applyFill="1" applyBorder="1" applyAlignment="1">
      <alignment vertical="center"/>
    </xf>
    <xf numFmtId="0" fontId="17" fillId="2" borderId="3" xfId="2" applyFont="1" applyFill="1" applyBorder="1" applyAlignment="1">
      <alignment vertical="center"/>
    </xf>
    <xf numFmtId="0" fontId="14" fillId="0" borderId="0" xfId="2"/>
    <xf numFmtId="0" fontId="14" fillId="0" borderId="6" xfId="2" applyBorder="1"/>
    <xf numFmtId="0" fontId="14" fillId="0" borderId="7" xfId="2" applyBorder="1"/>
    <xf numFmtId="0" fontId="14" fillId="0" borderId="4" xfId="2" applyBorder="1" applyAlignment="1">
      <alignment wrapText="1"/>
    </xf>
    <xf numFmtId="10" fontId="14" fillId="0" borderId="5" xfId="4" applyNumberFormat="1" applyFont="1" applyBorder="1"/>
    <xf numFmtId="0" fontId="14" fillId="0" borderId="9" xfId="2" applyBorder="1" applyAlignment="1">
      <alignment horizontal="center"/>
    </xf>
    <xf numFmtId="10" fontId="14" fillId="0" borderId="9" xfId="2" applyNumberFormat="1" applyBorder="1" applyAlignment="1">
      <alignment horizontal="center"/>
    </xf>
    <xf numFmtId="0" fontId="14" fillId="0" borderId="4" xfId="2" applyBorder="1"/>
    <xf numFmtId="0" fontId="14" fillId="0" borderId="5" xfId="2" applyBorder="1"/>
    <xf numFmtId="0" fontId="14" fillId="0" borderId="10" xfId="2" applyBorder="1" applyAlignment="1">
      <alignment horizontal="center"/>
    </xf>
    <xf numFmtId="10" fontId="14" fillId="0" borderId="11" xfId="2" applyNumberFormat="1" applyBorder="1" applyAlignment="1">
      <alignment horizontal="center"/>
    </xf>
    <xf numFmtId="10" fontId="14" fillId="0" borderId="0" xfId="2" applyNumberFormat="1" applyAlignment="1">
      <alignment horizontal="center"/>
    </xf>
    <xf numFmtId="0" fontId="17" fillId="0" borderId="0" xfId="2" applyFont="1"/>
    <xf numFmtId="0" fontId="17" fillId="0" borderId="1" xfId="2" applyFont="1" applyBorder="1"/>
    <xf numFmtId="10" fontId="0" fillId="0" borderId="0" xfId="4" applyNumberFormat="1" applyFont="1" applyBorder="1"/>
    <xf numFmtId="6" fontId="14" fillId="0" borderId="0" xfId="2" applyNumberFormat="1"/>
    <xf numFmtId="8" fontId="14" fillId="0" borderId="11" xfId="2" applyNumberFormat="1" applyBorder="1"/>
    <xf numFmtId="1" fontId="14" fillId="0" borderId="11" xfId="2" applyNumberFormat="1" applyBorder="1"/>
    <xf numFmtId="6" fontId="14" fillId="0" borderId="11" xfId="2" applyNumberFormat="1" applyBorder="1"/>
    <xf numFmtId="0" fontId="14" fillId="0" borderId="10" xfId="2" applyBorder="1"/>
    <xf numFmtId="0" fontId="14" fillId="2" borderId="0" xfId="2" applyFill="1"/>
    <xf numFmtId="0" fontId="17" fillId="7" borderId="12" xfId="2" applyFont="1" applyFill="1" applyBorder="1"/>
    <xf numFmtId="44" fontId="0" fillId="0" borderId="0" xfId="3" applyFont="1"/>
    <xf numFmtId="8" fontId="14" fillId="0" borderId="7" xfId="2" applyNumberFormat="1" applyBorder="1"/>
    <xf numFmtId="165" fontId="0" fillId="0" borderId="0" xfId="3" applyNumberFormat="1" applyFont="1" applyBorder="1"/>
    <xf numFmtId="10" fontId="14" fillId="0" borderId="11" xfId="2" applyNumberFormat="1" applyBorder="1"/>
    <xf numFmtId="9" fontId="14" fillId="0" borderId="0" xfId="2" applyNumberFormat="1"/>
    <xf numFmtId="0" fontId="17" fillId="8" borderId="12" xfId="2" applyFont="1" applyFill="1" applyBorder="1"/>
    <xf numFmtId="6" fontId="14" fillId="0" borderId="7" xfId="2" applyNumberFormat="1" applyBorder="1"/>
    <xf numFmtId="6" fontId="14" fillId="0" borderId="14" xfId="2" applyNumberFormat="1" applyBorder="1"/>
    <xf numFmtId="0" fontId="17" fillId="4" borderId="15" xfId="2" applyFont="1" applyFill="1" applyBorder="1"/>
    <xf numFmtId="0" fontId="17" fillId="4" borderId="16" xfId="2" applyFont="1" applyFill="1" applyBorder="1"/>
    <xf numFmtId="0" fontId="17" fillId="4" borderId="17" xfId="2" applyFont="1" applyFill="1" applyBorder="1"/>
    <xf numFmtId="0" fontId="17" fillId="4" borderId="12" xfId="2" applyFont="1" applyFill="1" applyBorder="1"/>
    <xf numFmtId="1" fontId="17" fillId="0" borderId="13" xfId="2" applyNumberFormat="1" applyFont="1" applyBorder="1"/>
    <xf numFmtId="6" fontId="17" fillId="0" borderId="13" xfId="2" applyNumberFormat="1" applyFont="1" applyBorder="1"/>
    <xf numFmtId="10" fontId="0" fillId="0" borderId="5" xfId="4" applyNumberFormat="1" applyFont="1" applyBorder="1"/>
    <xf numFmtId="44" fontId="0" fillId="0" borderId="18" xfId="3" applyFont="1" applyBorder="1"/>
    <xf numFmtId="44" fontId="0" fillId="0" borderId="7" xfId="3" applyFont="1" applyBorder="1"/>
    <xf numFmtId="0" fontId="17" fillId="9" borderId="19" xfId="2" applyFont="1" applyFill="1" applyBorder="1" applyAlignment="1">
      <alignment horizontal="center"/>
    </xf>
    <xf numFmtId="0" fontId="14" fillId="0" borderId="3" xfId="2" applyBorder="1"/>
    <xf numFmtId="0" fontId="17" fillId="4" borderId="0" xfId="2" applyFont="1" applyFill="1"/>
    <xf numFmtId="44" fontId="14" fillId="0" borderId="0" xfId="5" applyFont="1"/>
    <xf numFmtId="6" fontId="14" fillId="2" borderId="0" xfId="2" applyNumberFormat="1" applyFill="1"/>
    <xf numFmtId="1" fontId="14" fillId="2" borderId="0" xfId="2" applyNumberFormat="1" applyFill="1"/>
    <xf numFmtId="0" fontId="10" fillId="0" borderId="0" xfId="6"/>
    <xf numFmtId="0" fontId="10" fillId="0" borderId="21" xfId="6" applyBorder="1"/>
    <xf numFmtId="0" fontId="1" fillId="6" borderId="19" xfId="6" applyFont="1" applyFill="1" applyBorder="1" applyAlignment="1">
      <alignment horizontal="center" vertical="center" wrapText="1"/>
    </xf>
    <xf numFmtId="0" fontId="10" fillId="0" borderId="21" xfId="6" applyBorder="1" applyAlignment="1">
      <alignment horizontal="center" vertical="center"/>
    </xf>
    <xf numFmtId="0" fontId="1" fillId="4" borderId="19" xfId="6" applyFont="1" applyFill="1" applyBorder="1" applyAlignment="1">
      <alignment horizontal="center" vertical="center" wrapText="1"/>
    </xf>
    <xf numFmtId="0" fontId="21" fillId="0" borderId="22" xfId="6" applyFont="1" applyBorder="1"/>
    <xf numFmtId="10" fontId="10" fillId="0" borderId="0" xfId="1" applyNumberFormat="1" applyFill="1"/>
    <xf numFmtId="44" fontId="10" fillId="0" borderId="0" xfId="5" applyFill="1"/>
    <xf numFmtId="44" fontId="10" fillId="0" borderId="0" xfId="6" applyNumberFormat="1"/>
    <xf numFmtId="0" fontId="10" fillId="2" borderId="0" xfId="6" applyFill="1"/>
    <xf numFmtId="0" fontId="21" fillId="0" borderId="22" xfId="0" applyFont="1" applyBorder="1" applyAlignment="1">
      <alignment vertical="center"/>
    </xf>
    <xf numFmtId="0" fontId="21" fillId="0" borderId="20" xfId="6" applyFont="1" applyBorder="1"/>
    <xf numFmtId="10" fontId="0" fillId="0" borderId="0" xfId="7" applyNumberFormat="1" applyFont="1" applyAlignment="1">
      <alignment horizontal="center"/>
    </xf>
    <xf numFmtId="43" fontId="0" fillId="0" borderId="0" xfId="8" applyFont="1"/>
    <xf numFmtId="1" fontId="14" fillId="0" borderId="0" xfId="2" applyNumberFormat="1"/>
    <xf numFmtId="10" fontId="14" fillId="0" borderId="0" xfId="2" applyNumberFormat="1"/>
    <xf numFmtId="8" fontId="14" fillId="0" borderId="0" xfId="2" applyNumberFormat="1"/>
    <xf numFmtId="0" fontId="17" fillId="7" borderId="16" xfId="2" applyFont="1" applyFill="1" applyBorder="1" applyAlignment="1">
      <alignment wrapText="1"/>
    </xf>
    <xf numFmtId="0" fontId="17" fillId="7" borderId="17" xfId="2" applyFont="1" applyFill="1" applyBorder="1"/>
    <xf numFmtId="0" fontId="17" fillId="7" borderId="16" xfId="2" applyFont="1" applyFill="1" applyBorder="1"/>
    <xf numFmtId="0" fontId="17" fillId="7" borderId="16" xfId="2" applyFont="1" applyFill="1" applyBorder="1" applyAlignment="1">
      <alignment horizontal="center" wrapText="1"/>
    </xf>
    <xf numFmtId="0" fontId="17" fillId="7" borderId="15" xfId="2" applyFont="1" applyFill="1" applyBorder="1" applyAlignment="1">
      <alignment wrapText="1"/>
    </xf>
    <xf numFmtId="0" fontId="17" fillId="11" borderId="0" xfId="2" applyFont="1" applyFill="1"/>
    <xf numFmtId="10" fontId="14" fillId="11" borderId="0" xfId="2" applyNumberFormat="1" applyFill="1"/>
    <xf numFmtId="0" fontId="17" fillId="8" borderId="9" xfId="2" applyFont="1" applyFill="1" applyBorder="1" applyAlignment="1">
      <alignment horizontal="center" wrapText="1"/>
    </xf>
    <xf numFmtId="6" fontId="17" fillId="0" borderId="2" xfId="2" applyNumberFormat="1" applyFont="1" applyBorder="1"/>
    <xf numFmtId="165" fontId="17" fillId="0" borderId="2" xfId="3" applyNumberFormat="1" applyFont="1" applyBorder="1"/>
    <xf numFmtId="1" fontId="17" fillId="0" borderId="2" xfId="2" applyNumberFormat="1" applyFont="1" applyBorder="1"/>
    <xf numFmtId="10" fontId="17" fillId="0" borderId="2" xfId="2" applyNumberFormat="1" applyFont="1" applyBorder="1"/>
    <xf numFmtId="44" fontId="17" fillId="0" borderId="2" xfId="2" applyNumberFormat="1" applyFont="1" applyBorder="1"/>
    <xf numFmtId="8" fontId="17" fillId="0" borderId="2" xfId="2" applyNumberFormat="1" applyFont="1" applyBorder="1"/>
    <xf numFmtId="44" fontId="17" fillId="0" borderId="3" xfId="2" applyNumberFormat="1" applyFont="1" applyBorder="1"/>
    <xf numFmtId="10" fontId="0" fillId="2" borderId="11" xfId="4" applyNumberFormat="1" applyFont="1" applyFill="1" applyBorder="1"/>
    <xf numFmtId="10" fontId="0" fillId="2" borderId="0" xfId="4" applyNumberFormat="1" applyFont="1" applyFill="1" applyBorder="1"/>
    <xf numFmtId="44" fontId="0" fillId="0" borderId="14" xfId="3" applyFont="1" applyBorder="1"/>
    <xf numFmtId="0" fontId="17" fillId="0" borderId="2" xfId="2" applyFont="1" applyBorder="1"/>
    <xf numFmtId="8" fontId="17" fillId="0" borderId="3" xfId="2" applyNumberFormat="1" applyFont="1" applyBorder="1"/>
    <xf numFmtId="0" fontId="17" fillId="8" borderId="24" xfId="2" applyFont="1" applyFill="1" applyBorder="1" applyAlignment="1">
      <alignment horizontal="center" wrapText="1"/>
    </xf>
    <xf numFmtId="0" fontId="17" fillId="8" borderId="25" xfId="2" applyFont="1" applyFill="1" applyBorder="1" applyAlignment="1">
      <alignment horizontal="center" wrapText="1"/>
    </xf>
    <xf numFmtId="0" fontId="17" fillId="8" borderId="26" xfId="2" applyFont="1" applyFill="1" applyBorder="1" applyAlignment="1">
      <alignment horizontal="center" wrapText="1"/>
    </xf>
    <xf numFmtId="0" fontId="17" fillId="8" borderId="27" xfId="2" applyFont="1" applyFill="1" applyBorder="1" applyAlignment="1">
      <alignment horizontal="center" wrapText="1"/>
    </xf>
    <xf numFmtId="0" fontId="17" fillId="8" borderId="28" xfId="2" applyFont="1" applyFill="1" applyBorder="1" applyAlignment="1">
      <alignment horizontal="center" wrapText="1"/>
    </xf>
    <xf numFmtId="8" fontId="17" fillId="0" borderId="0" xfId="2" applyNumberFormat="1" applyFont="1" applyAlignment="1">
      <alignment horizontal="right"/>
    </xf>
    <xf numFmtId="0" fontId="20" fillId="5" borderId="0" xfId="2" applyFont="1" applyFill="1" applyAlignment="1">
      <alignment horizontal="center" vertical="center"/>
    </xf>
    <xf numFmtId="0" fontId="20" fillId="5" borderId="0" xfId="2" applyFont="1" applyFill="1" applyAlignment="1">
      <alignment horizontal="center" vertical="center" wrapText="1"/>
    </xf>
    <xf numFmtId="0" fontId="20" fillId="5" borderId="29" xfId="2" applyFont="1" applyFill="1" applyBorder="1" applyAlignment="1">
      <alignment horizontal="center" vertical="center"/>
    </xf>
    <xf numFmtId="0" fontId="20" fillId="5" borderId="29" xfId="2" applyFont="1" applyFill="1" applyBorder="1" applyAlignment="1">
      <alignment horizontal="center" vertical="center" wrapText="1"/>
    </xf>
    <xf numFmtId="43" fontId="1" fillId="6" borderId="19" xfId="9" applyFont="1" applyFill="1" applyBorder="1"/>
    <xf numFmtId="43" fontId="0" fillId="0" borderId="0" xfId="9" applyFont="1"/>
    <xf numFmtId="164" fontId="0" fillId="0" borderId="0" xfId="0" applyNumberFormat="1"/>
    <xf numFmtId="0" fontId="1" fillId="0" borderId="0" xfId="0" applyFont="1" applyAlignment="1">
      <alignment wrapText="1"/>
    </xf>
    <xf numFmtId="43" fontId="0" fillId="2" borderId="0" xfId="9" applyFont="1" applyFill="1"/>
    <xf numFmtId="164" fontId="0" fillId="2" borderId="0" xfId="0" applyNumberFormat="1" applyFill="1"/>
    <xf numFmtId="0" fontId="1" fillId="0" borderId="0" xfId="0" applyFont="1"/>
    <xf numFmtId="0" fontId="0" fillId="0" borderId="0" xfId="0" applyAlignment="1">
      <alignment vertical="center"/>
    </xf>
    <xf numFmtId="0" fontId="1" fillId="6" borderId="20" xfId="0" applyFont="1" applyFill="1" applyBorder="1"/>
    <xf numFmtId="44" fontId="1" fillId="4" borderId="13" xfId="5" applyFont="1" applyFill="1" applyBorder="1"/>
    <xf numFmtId="44" fontId="1" fillId="2" borderId="13" xfId="5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22" xfId="0" applyBorder="1"/>
    <xf numFmtId="0" fontId="1" fillId="0" borderId="22" xfId="6" applyFont="1" applyBorder="1"/>
    <xf numFmtId="10" fontId="10" fillId="0" borderId="0" xfId="1" applyNumberFormat="1"/>
    <xf numFmtId="10" fontId="17" fillId="0" borderId="8" xfId="2" applyNumberFormat="1" applyFont="1" applyBorder="1"/>
    <xf numFmtId="6" fontId="17" fillId="0" borderId="8" xfId="2" applyNumberFormat="1" applyFont="1" applyBorder="1"/>
    <xf numFmtId="1" fontId="17" fillId="0" borderId="8" xfId="2" applyNumberFormat="1" applyFont="1" applyBorder="1"/>
    <xf numFmtId="0" fontId="17" fillId="0" borderId="8" xfId="2" applyFont="1" applyBorder="1"/>
    <xf numFmtId="6" fontId="17" fillId="0" borderId="5" xfId="2" applyNumberFormat="1" applyFont="1" applyBorder="1"/>
    <xf numFmtId="44" fontId="14" fillId="2" borderId="0" xfId="2" applyNumberFormat="1" applyFill="1"/>
    <xf numFmtId="6" fontId="14" fillId="0" borderId="8" xfId="2" applyNumberFormat="1" applyBorder="1"/>
    <xf numFmtId="1" fontId="14" fillId="0" borderId="8" xfId="2" applyNumberFormat="1" applyBorder="1"/>
    <xf numFmtId="10" fontId="14" fillId="0" borderId="8" xfId="2" applyNumberFormat="1" applyBorder="1"/>
    <xf numFmtId="44" fontId="14" fillId="2" borderId="8" xfId="2" applyNumberFormat="1" applyFill="1" applyBorder="1"/>
    <xf numFmtId="6" fontId="14" fillId="0" borderId="5" xfId="2" applyNumberFormat="1" applyBorder="1"/>
    <xf numFmtId="43" fontId="10" fillId="0" borderId="23" xfId="8" applyFont="1" applyFill="1" applyBorder="1"/>
    <xf numFmtId="43" fontId="10" fillId="0" borderId="22" xfId="8" applyFont="1" applyFill="1" applyBorder="1"/>
    <xf numFmtId="43" fontId="10" fillId="0" borderId="20" xfId="8" applyFont="1" applyFill="1" applyBorder="1"/>
    <xf numFmtId="10" fontId="21" fillId="0" borderId="30" xfId="7" applyNumberFormat="1" applyFont="1" applyFill="1" applyBorder="1" applyAlignment="1">
      <alignment horizontal="center"/>
    </xf>
    <xf numFmtId="10" fontId="21" fillId="0" borderId="31" xfId="7" applyNumberFormat="1" applyFont="1" applyFill="1" applyBorder="1" applyAlignment="1">
      <alignment horizontal="center"/>
    </xf>
    <xf numFmtId="10" fontId="21" fillId="0" borderId="32" xfId="7" applyNumberFormat="1" applyFont="1" applyFill="1" applyBorder="1" applyAlignment="1">
      <alignment horizontal="center"/>
    </xf>
    <xf numFmtId="43" fontId="10" fillId="0" borderId="33" xfId="8" applyFont="1" applyFill="1" applyBorder="1"/>
    <xf numFmtId="43" fontId="10" fillId="0" borderId="34" xfId="8" applyFont="1" applyFill="1" applyBorder="1"/>
    <xf numFmtId="43" fontId="10" fillId="0" borderId="35" xfId="8" applyFont="1" applyFill="1" applyBorder="1"/>
    <xf numFmtId="0" fontId="23" fillId="0" borderId="22" xfId="0" applyFont="1" applyBorder="1" applyAlignment="1">
      <alignment vertical="center"/>
    </xf>
    <xf numFmtId="0" fontId="1" fillId="0" borderId="20" xfId="6" applyFont="1" applyBorder="1"/>
    <xf numFmtId="10" fontId="10" fillId="0" borderId="19" xfId="6" applyNumberFormat="1" applyBorder="1"/>
    <xf numFmtId="0" fontId="10" fillId="0" borderId="19" xfId="6" applyBorder="1"/>
    <xf numFmtId="10" fontId="10" fillId="0" borderId="19" xfId="1" applyNumberFormat="1" applyBorder="1"/>
    <xf numFmtId="0" fontId="1" fillId="6" borderId="19" xfId="6" applyFont="1" applyFill="1" applyBorder="1" applyAlignment="1">
      <alignment horizontal="center" vertical="center"/>
    </xf>
    <xf numFmtId="10" fontId="10" fillId="2" borderId="19" xfId="1" applyNumberFormat="1" applyFill="1" applyBorder="1"/>
    <xf numFmtId="44" fontId="10" fillId="0" borderId="0" xfId="5"/>
    <xf numFmtId="44" fontId="1" fillId="6" borderId="19" xfId="5" applyFont="1" applyFill="1" applyBorder="1" applyAlignment="1">
      <alignment horizontal="center" vertical="center" wrapText="1"/>
    </xf>
    <xf numFmtId="44" fontId="10" fillId="0" borderId="19" xfId="5" applyBorder="1"/>
    <xf numFmtId="44" fontId="10" fillId="11" borderId="13" xfId="5" applyFill="1" applyBorder="1"/>
    <xf numFmtId="0" fontId="1" fillId="0" borderId="0" xfId="6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13" borderId="0" xfId="0" applyFill="1"/>
    <xf numFmtId="0" fontId="31" fillId="13" borderId="0" xfId="0" applyFont="1" applyFill="1" applyAlignment="1">
      <alignment horizontal="left" vertical="center" wrapText="1"/>
    </xf>
    <xf numFmtId="164" fontId="31" fillId="13" borderId="0" xfId="0" applyNumberFormat="1" applyFont="1" applyFill="1" applyAlignment="1">
      <alignment horizontal="right" vertical="center" wrapText="1"/>
    </xf>
    <xf numFmtId="0" fontId="32" fillId="13" borderId="0" xfId="0" applyFont="1" applyFill="1" applyAlignment="1">
      <alignment vertical="center"/>
    </xf>
    <xf numFmtId="0" fontId="33" fillId="0" borderId="0" xfId="0" applyFont="1"/>
    <xf numFmtId="0" fontId="34" fillId="0" borderId="0" xfId="0" applyFont="1"/>
    <xf numFmtId="0" fontId="37" fillId="0" borderId="0" xfId="0" applyFont="1" applyAlignment="1">
      <alignment vertical="center"/>
    </xf>
    <xf numFmtId="0" fontId="37" fillId="0" borderId="0" xfId="0" applyFont="1" applyAlignment="1">
      <alignment horizontal="left" vertical="center" wrapText="1"/>
    </xf>
    <xf numFmtId="44" fontId="37" fillId="0" borderId="0" xfId="0" applyNumberFormat="1" applyFont="1" applyAlignment="1">
      <alignment vertical="center"/>
    </xf>
    <xf numFmtId="164" fontId="38" fillId="0" borderId="0" xfId="0" applyNumberFormat="1" applyFont="1" applyAlignment="1">
      <alignment horizontal="right" vertical="center"/>
    </xf>
    <xf numFmtId="0" fontId="39" fillId="13" borderId="0" xfId="0" applyFont="1" applyFill="1"/>
    <xf numFmtId="0" fontId="31" fillId="13" borderId="0" xfId="0" applyFont="1" applyFill="1" applyAlignment="1">
      <alignment horizontal="left" wrapText="1"/>
    </xf>
    <xf numFmtId="164" fontId="31" fillId="13" borderId="0" xfId="0" applyNumberFormat="1" applyFont="1" applyFill="1" applyAlignment="1">
      <alignment horizontal="right" wrapText="1"/>
    </xf>
    <xf numFmtId="0" fontId="31" fillId="13" borderId="0" xfId="0" applyFont="1" applyFill="1" applyAlignment="1">
      <alignment wrapText="1"/>
    </xf>
    <xf numFmtId="0" fontId="3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 wrapText="1"/>
    </xf>
    <xf numFmtId="0" fontId="34" fillId="0" borderId="0" xfId="0" applyFont="1" applyAlignment="1">
      <alignment horizontal="left" vertical="center"/>
    </xf>
    <xf numFmtId="44" fontId="34" fillId="0" borderId="0" xfId="0" applyNumberFormat="1" applyFont="1" applyAlignment="1">
      <alignment vertical="center"/>
    </xf>
    <xf numFmtId="44" fontId="35" fillId="0" borderId="0" xfId="0" applyNumberFormat="1" applyFont="1" applyAlignment="1">
      <alignment vertical="center"/>
    </xf>
    <xf numFmtId="164" fontId="36" fillId="0" borderId="0" xfId="0" applyNumberFormat="1" applyFont="1" applyAlignment="1">
      <alignment horizontal="right" vertical="center"/>
    </xf>
    <xf numFmtId="0" fontId="31" fillId="13" borderId="0" xfId="0" applyFont="1" applyFill="1" applyAlignment="1">
      <alignment horizontal="left" vertical="center"/>
    </xf>
    <xf numFmtId="164" fontId="31" fillId="13" borderId="0" xfId="0" applyNumberFormat="1" applyFont="1" applyFill="1" applyAlignment="1">
      <alignment horizontal="right" vertical="center"/>
    </xf>
    <xf numFmtId="0" fontId="31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44" fontId="36" fillId="0" borderId="0" xfId="0" applyNumberFormat="1" applyFont="1" applyAlignment="1">
      <alignment vertical="center"/>
    </xf>
    <xf numFmtId="0" fontId="41" fillId="0" borderId="0" xfId="0" applyFont="1" applyAlignment="1">
      <alignment horizontal="left" vertical="center"/>
    </xf>
    <xf numFmtId="164" fontId="42" fillId="0" borderId="0" xfId="0" applyNumberFormat="1" applyFont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wrapText="1"/>
    </xf>
    <xf numFmtId="0" fontId="5" fillId="14" borderId="0" xfId="0" applyFont="1" applyFill="1" applyAlignment="1">
      <alignment horizontal="left" vertical="top" wrapText="1"/>
    </xf>
    <xf numFmtId="0" fontId="28" fillId="14" borderId="0" xfId="0" applyFont="1" applyFill="1" applyAlignment="1">
      <alignment wrapText="1"/>
    </xf>
    <xf numFmtId="0" fontId="39" fillId="0" borderId="0" xfId="0" applyFont="1"/>
    <xf numFmtId="44" fontId="4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horizontal="left" vertical="center"/>
    </xf>
    <xf numFmtId="164" fontId="46" fillId="0" borderId="0" xfId="0" applyNumberFormat="1" applyFont="1" applyAlignment="1">
      <alignment horizontal="right" vertical="center"/>
    </xf>
    <xf numFmtId="0" fontId="45" fillId="0" borderId="0" xfId="0" applyFont="1" applyAlignment="1">
      <alignment horizontal="left" vertical="center"/>
    </xf>
    <xf numFmtId="164" fontId="47" fillId="0" borderId="0" xfId="0" applyNumberFormat="1" applyFont="1" applyAlignment="1">
      <alignment horizontal="right" vertical="center"/>
    </xf>
    <xf numFmtId="0" fontId="48" fillId="14" borderId="0" xfId="0" applyFont="1" applyFill="1"/>
    <xf numFmtId="0" fontId="48" fillId="14" borderId="0" xfId="0" applyFont="1" applyFill="1" applyAlignment="1">
      <alignment wrapText="1"/>
    </xf>
    <xf numFmtId="0" fontId="49" fillId="14" borderId="0" xfId="0" applyFont="1" applyFill="1" applyAlignment="1">
      <alignment wrapText="1"/>
    </xf>
    <xf numFmtId="164" fontId="50" fillId="13" borderId="0" xfId="5" applyNumberFormat="1" applyFont="1" applyFill="1"/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44" fontId="36" fillId="0" borderId="0" xfId="0" applyNumberFormat="1" applyFont="1" applyAlignment="1">
      <alignment vertical="center" wrapText="1"/>
    </xf>
    <xf numFmtId="44" fontId="36" fillId="2" borderId="0" xfId="0" applyNumberFormat="1" applyFont="1" applyFill="1" applyAlignment="1">
      <alignment vertical="center"/>
    </xf>
    <xf numFmtId="44" fontId="54" fillId="0" borderId="0" xfId="0" applyNumberFormat="1" applyFont="1" applyAlignment="1">
      <alignment horizontal="right" vertical="center" wrapText="1"/>
    </xf>
    <xf numFmtId="44" fontId="12" fillId="0" borderId="0" xfId="0" applyNumberFormat="1" applyFont="1" applyAlignment="1">
      <alignment horizontal="right" vertical="center" wrapText="1"/>
    </xf>
    <xf numFmtId="0" fontId="49" fillId="14" borderId="0" xfId="0" applyFont="1" applyFill="1" applyAlignment="1">
      <alignment horizontal="left" vertical="center" wrapText="1"/>
    </xf>
    <xf numFmtId="1" fontId="49" fillId="14" borderId="0" xfId="0" applyNumberFormat="1" applyFont="1" applyFill="1" applyAlignment="1">
      <alignment horizontal="left" vertical="center" wrapText="1"/>
    </xf>
    <xf numFmtId="0" fontId="58" fillId="14" borderId="0" xfId="0" applyFont="1" applyFill="1" applyAlignment="1">
      <alignment vertical="center"/>
    </xf>
    <xf numFmtId="44" fontId="58" fillId="14" borderId="0" xfId="0" applyNumberFormat="1" applyFont="1" applyFill="1" applyAlignment="1">
      <alignment vertical="center"/>
    </xf>
    <xf numFmtId="0" fontId="58" fillId="14" borderId="0" xfId="0" applyFont="1" applyFill="1" applyAlignment="1">
      <alignment horizontal="right" vertical="center"/>
    </xf>
    <xf numFmtId="0" fontId="48" fillId="0" borderId="0" xfId="0" applyFont="1" applyAlignment="1">
      <alignment vertical="center"/>
    </xf>
    <xf numFmtId="8" fontId="49" fillId="14" borderId="0" xfId="0" applyNumberFormat="1" applyFont="1" applyFill="1" applyAlignment="1">
      <alignment horizontal="right" vertical="center" wrapText="1"/>
    </xf>
    <xf numFmtId="0" fontId="32" fillId="14" borderId="0" xfId="0" applyFont="1" applyFill="1" applyAlignment="1">
      <alignment horizontal="left" vertical="center" wrapText="1"/>
    </xf>
    <xf numFmtId="0" fontId="31" fillId="14" borderId="0" xfId="0" applyFont="1" applyFill="1" applyAlignment="1">
      <alignment horizontal="left" vertical="center" wrapText="1"/>
    </xf>
    <xf numFmtId="44" fontId="32" fillId="14" borderId="0" xfId="0" applyNumberFormat="1" applyFont="1" applyFill="1" applyAlignment="1">
      <alignment horizontal="left" vertical="center" wrapText="1"/>
    </xf>
    <xf numFmtId="0" fontId="32" fillId="14" borderId="0" xfId="0" applyFont="1" applyFill="1" applyAlignment="1">
      <alignment horizontal="right" vertical="center" wrapText="1"/>
    </xf>
    <xf numFmtId="0" fontId="31" fillId="14" borderId="0" xfId="0" applyFont="1" applyFill="1" applyAlignment="1">
      <alignment vertical="center" wrapText="1"/>
    </xf>
    <xf numFmtId="0" fontId="32" fillId="14" borderId="0" xfId="0" applyFont="1" applyFill="1" applyAlignment="1">
      <alignment horizontal="right" vertical="center"/>
    </xf>
    <xf numFmtId="0" fontId="31" fillId="14" borderId="0" xfId="0" applyFont="1" applyFill="1" applyAlignment="1">
      <alignment vertical="top" wrapText="1"/>
    </xf>
    <xf numFmtId="0" fontId="31" fillId="14" borderId="0" xfId="0" applyFont="1" applyFill="1" applyAlignment="1">
      <alignment horizontal="center" vertical="top" wrapText="1"/>
    </xf>
    <xf numFmtId="10" fontId="34" fillId="0" borderId="0" xfId="0" applyNumberFormat="1" applyFont="1" applyAlignment="1">
      <alignment vertical="center" wrapText="1"/>
    </xf>
    <xf numFmtId="6" fontId="34" fillId="0" borderId="0" xfId="0" applyNumberFormat="1" applyFont="1" applyAlignment="1">
      <alignment vertical="center"/>
    </xf>
    <xf numFmtId="44" fontId="36" fillId="0" borderId="0" xfId="0" applyNumberFormat="1" applyFont="1" applyAlignment="1">
      <alignment horizontal="right" vertical="center" wrapText="1"/>
    </xf>
    <xf numFmtId="44" fontId="34" fillId="0" borderId="0" xfId="0" applyNumberFormat="1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44" fontId="36" fillId="0" borderId="0" xfId="0" applyNumberFormat="1" applyFont="1" applyAlignment="1">
      <alignment horizontal="left" vertical="center" wrapText="1"/>
    </xf>
    <xf numFmtId="44" fontId="34" fillId="0" borderId="0" xfId="5" applyFont="1" applyFill="1" applyAlignment="1">
      <alignment vertical="center"/>
    </xf>
    <xf numFmtId="44" fontId="59" fillId="0" borderId="0" xfId="0" applyNumberFormat="1" applyFont="1" applyAlignment="1">
      <alignment vertical="center"/>
    </xf>
    <xf numFmtId="0" fontId="34" fillId="0" borderId="0" xfId="0" applyFont="1" applyAlignment="1">
      <alignment horizontal="right" vertical="center" wrapText="1"/>
    </xf>
    <xf numFmtId="1" fontId="34" fillId="15" borderId="0" xfId="0" applyNumberFormat="1" applyFont="1" applyFill="1" applyAlignment="1">
      <alignment vertical="center"/>
    </xf>
    <xf numFmtId="0" fontId="36" fillId="15" borderId="0" xfId="0" applyFont="1" applyFill="1" applyAlignment="1">
      <alignment horizontal="left" vertical="center" wrapText="1"/>
    </xf>
    <xf numFmtId="44" fontId="36" fillId="12" borderId="0" xfId="0" applyNumberFormat="1" applyFont="1" applyFill="1" applyAlignment="1">
      <alignment horizontal="left" vertical="center" wrapText="1"/>
    </xf>
    <xf numFmtId="0" fontId="40" fillId="0" borderId="0" xfId="0" applyFont="1" applyAlignment="1">
      <alignment vertical="center"/>
    </xf>
    <xf numFmtId="0" fontId="4" fillId="0" borderId="42" xfId="0" applyFont="1" applyBorder="1" applyAlignment="1">
      <alignment wrapText="1"/>
    </xf>
    <xf numFmtId="44" fontId="4" fillId="0" borderId="42" xfId="1" applyNumberFormat="1" applyFont="1" applyBorder="1"/>
    <xf numFmtId="44" fontId="4" fillId="0" borderId="42" xfId="0" applyNumberFormat="1" applyFont="1" applyBorder="1"/>
    <xf numFmtId="10" fontId="4" fillId="0" borderId="42" xfId="0" applyNumberFormat="1" applyFont="1" applyBorder="1" applyAlignment="1">
      <alignment horizontal="right"/>
    </xf>
    <xf numFmtId="44" fontId="28" fillId="13" borderId="42" xfId="0" applyNumberFormat="1" applyFont="1" applyFill="1" applyBorder="1" applyAlignment="1">
      <alignment horizontal="right" vertical="center" wrapText="1"/>
    </xf>
    <xf numFmtId="0" fontId="31" fillId="14" borderId="0" xfId="0" applyFont="1" applyFill="1" applyAlignment="1">
      <alignment horizontal="left" vertical="center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10" fontId="34" fillId="0" borderId="0" xfId="1" applyNumberFormat="1" applyFont="1" applyAlignment="1">
      <alignment horizontal="center" vertical="center"/>
    </xf>
    <xf numFmtId="10" fontId="3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0" fontId="5" fillId="0" borderId="0" xfId="1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9" fillId="14" borderId="21" xfId="0" applyFont="1" applyFill="1" applyBorder="1" applyAlignment="1">
      <alignment wrapText="1"/>
    </xf>
    <xf numFmtId="164" fontId="49" fillId="14" borderId="21" xfId="0" applyNumberFormat="1" applyFont="1" applyFill="1" applyBorder="1" applyAlignment="1">
      <alignment horizontal="right" wrapText="1"/>
    </xf>
    <xf numFmtId="10" fontId="0" fillId="0" borderId="0" xfId="1" applyNumberFormat="1" applyFont="1"/>
    <xf numFmtId="164" fontId="61" fillId="0" borderId="0" xfId="0" applyNumberFormat="1" applyFont="1" applyAlignment="1">
      <alignment horizontal="right" vertical="center"/>
    </xf>
    <xf numFmtId="10" fontId="10" fillId="0" borderId="19" xfId="1" applyNumberFormat="1" applyFill="1" applyBorder="1"/>
    <xf numFmtId="0" fontId="1" fillId="0" borderId="23" xfId="6" applyFont="1" applyBorder="1"/>
    <xf numFmtId="0" fontId="21" fillId="0" borderId="23" xfId="6" applyFont="1" applyBorder="1"/>
    <xf numFmtId="43" fontId="10" fillId="11" borderId="34" xfId="8" applyFont="1" applyFill="1" applyBorder="1"/>
    <xf numFmtId="10" fontId="14" fillId="0" borderId="0" xfId="1" applyNumberFormat="1" applyFont="1"/>
    <xf numFmtId="10" fontId="17" fillId="0" borderId="0" xfId="1" applyNumberFormat="1" applyFont="1"/>
    <xf numFmtId="10" fontId="14" fillId="0" borderId="0" xfId="1" applyNumberFormat="1" applyFont="1" applyAlignment="1">
      <alignment horizontal="center" vertical="center" wrapText="1"/>
    </xf>
    <xf numFmtId="1" fontId="10" fillId="0" borderId="0" xfId="9" applyNumberFormat="1" applyFill="1"/>
    <xf numFmtId="10" fontId="1" fillId="4" borderId="19" xfId="1" applyNumberFormat="1" applyFont="1" applyFill="1" applyBorder="1" applyAlignment="1">
      <alignment horizontal="center" vertical="center" wrapText="1"/>
    </xf>
    <xf numFmtId="0" fontId="17" fillId="4" borderId="44" xfId="2" applyFont="1" applyFill="1" applyBorder="1"/>
    <xf numFmtId="0" fontId="17" fillId="4" borderId="45" xfId="2" applyFont="1" applyFill="1" applyBorder="1"/>
    <xf numFmtId="0" fontId="17" fillId="4" borderId="9" xfId="2" applyFont="1" applyFill="1" applyBorder="1"/>
    <xf numFmtId="0" fontId="1" fillId="6" borderId="19" xfId="6" applyFont="1" applyFill="1" applyBorder="1" applyAlignment="1">
      <alignment horizontal="center"/>
    </xf>
    <xf numFmtId="10" fontId="1" fillId="6" borderId="19" xfId="7" applyNumberFormat="1" applyFont="1" applyFill="1" applyBorder="1" applyAlignment="1">
      <alignment horizontal="center" wrapText="1"/>
    </xf>
    <xf numFmtId="0" fontId="1" fillId="6" borderId="19" xfId="6" applyFont="1" applyFill="1" applyBorder="1"/>
    <xf numFmtId="44" fontId="10" fillId="0" borderId="0" xfId="5" applyFill="1" applyBorder="1"/>
    <xf numFmtId="43" fontId="1" fillId="2" borderId="0" xfId="9" applyFont="1" applyFill="1"/>
    <xf numFmtId="0" fontId="19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43" fontId="1" fillId="6" borderId="23" xfId="8" applyFont="1" applyFill="1" applyBorder="1"/>
    <xf numFmtId="0" fontId="0" fillId="16" borderId="0" xfId="0" applyFill="1"/>
    <xf numFmtId="0" fontId="24" fillId="16" borderId="0" xfId="0" applyFont="1" applyFill="1" applyAlignment="1">
      <alignment wrapText="1"/>
    </xf>
    <xf numFmtId="0" fontId="7" fillId="16" borderId="0" xfId="0" applyFont="1" applyFill="1"/>
    <xf numFmtId="164" fontId="27" fillId="16" borderId="0" xfId="0" applyNumberFormat="1" applyFont="1" applyFill="1" applyAlignment="1">
      <alignment vertical="top" wrapText="1"/>
    </xf>
    <xf numFmtId="0" fontId="25" fillId="16" borderId="0" xfId="0" applyFont="1" applyFill="1"/>
    <xf numFmtId="0" fontId="26" fillId="16" borderId="0" xfId="0" applyFont="1" applyFill="1"/>
    <xf numFmtId="164" fontId="25" fillId="16" borderId="0" xfId="0" applyNumberFormat="1" applyFont="1" applyFill="1" applyAlignment="1">
      <alignment horizontal="right"/>
    </xf>
    <xf numFmtId="0" fontId="3" fillId="16" borderId="0" xfId="0" applyFont="1" applyFill="1"/>
    <xf numFmtId="0" fontId="2" fillId="16" borderId="0" xfId="0" applyFont="1" applyFill="1" applyAlignment="1">
      <alignment horizontal="left" wrapText="1"/>
    </xf>
    <xf numFmtId="0" fontId="8" fillId="16" borderId="0" xfId="0" applyFont="1" applyFill="1"/>
    <xf numFmtId="164" fontId="3" fillId="16" borderId="0" xfId="0" applyNumberFormat="1" applyFont="1" applyFill="1" applyAlignment="1">
      <alignment horizontal="right"/>
    </xf>
    <xf numFmtId="0" fontId="29" fillId="16" borderId="0" xfId="0" applyFont="1" applyFill="1" applyAlignment="1">
      <alignment horizontal="left" wrapText="1"/>
    </xf>
    <xf numFmtId="0" fontId="30" fillId="16" borderId="0" xfId="0" applyFont="1" applyFill="1" applyAlignment="1">
      <alignment horizontal="left"/>
    </xf>
    <xf numFmtId="0" fontId="44" fillId="16" borderId="0" xfId="0" applyFont="1" applyFill="1"/>
    <xf numFmtId="164" fontId="29" fillId="16" borderId="0" xfId="0" applyNumberFormat="1" applyFont="1" applyFill="1" applyAlignment="1">
      <alignment horizontal="right" wrapText="1"/>
    </xf>
    <xf numFmtId="0" fontId="30" fillId="16" borderId="0" xfId="0" applyFont="1" applyFill="1"/>
    <xf numFmtId="0" fontId="62" fillId="14" borderId="21" xfId="0" applyFont="1" applyFill="1" applyBorder="1" applyAlignment="1">
      <alignment wrapText="1"/>
    </xf>
    <xf numFmtId="164" fontId="62" fillId="14" borderId="21" xfId="0" applyNumberFormat="1" applyFont="1" applyFill="1" applyBorder="1" applyAlignment="1">
      <alignment horizontal="right"/>
    </xf>
    <xf numFmtId="0" fontId="24" fillId="16" borderId="0" xfId="0" applyFont="1" applyFill="1" applyAlignment="1">
      <alignment horizontal="right" vertical="center" wrapText="1"/>
    </xf>
    <xf numFmtId="44" fontId="24" fillId="16" borderId="0" xfId="0" applyNumberFormat="1" applyFont="1" applyFill="1" applyAlignment="1">
      <alignment horizontal="right" vertical="center"/>
    </xf>
    <xf numFmtId="0" fontId="64" fillId="0" borderId="0" xfId="0" applyFont="1"/>
    <xf numFmtId="0" fontId="60" fillId="0" borderId="0" xfId="0" applyFont="1" applyAlignment="1">
      <alignment horizontal="left" vertical="top" wrapText="1"/>
    </xf>
    <xf numFmtId="0" fontId="33" fillId="16" borderId="0" xfId="0" applyFont="1" applyFill="1" applyAlignment="1">
      <alignment vertical="center"/>
    </xf>
    <xf numFmtId="0" fontId="43" fillId="0" borderId="0" xfId="0" applyFont="1"/>
    <xf numFmtId="44" fontId="68" fillId="0" borderId="0" xfId="0" applyNumberFormat="1" applyFont="1" applyAlignment="1">
      <alignment horizontal="right" vertical="center" wrapText="1"/>
    </xf>
    <xf numFmtId="0" fontId="69" fillId="0" borderId="0" xfId="0" applyFont="1" applyAlignment="1">
      <alignment horizontal="right" vertical="center"/>
    </xf>
    <xf numFmtId="44" fontId="24" fillId="0" borderId="0" xfId="0" applyNumberFormat="1" applyFont="1" applyAlignment="1">
      <alignment horizontal="right" vertical="center" wrapText="1"/>
    </xf>
    <xf numFmtId="0" fontId="68" fillId="0" borderId="0" xfId="0" applyFont="1" applyAlignment="1">
      <alignment vertical="center" wrapText="1"/>
    </xf>
    <xf numFmtId="0" fontId="67" fillId="0" borderId="0" xfId="0" applyFont="1" applyAlignment="1">
      <alignment vertical="center"/>
    </xf>
    <xf numFmtId="0" fontId="69" fillId="0" borderId="0" xfId="0" applyFont="1" applyAlignment="1">
      <alignment vertical="center" wrapText="1"/>
    </xf>
    <xf numFmtId="44" fontId="69" fillId="0" borderId="0" xfId="0" applyNumberFormat="1" applyFont="1" applyAlignment="1">
      <alignment vertical="center"/>
    </xf>
    <xf numFmtId="0" fontId="43" fillId="0" borderId="0" xfId="0" applyFont="1" applyAlignment="1">
      <alignment vertical="center"/>
    </xf>
    <xf numFmtId="0" fontId="34" fillId="0" borderId="0" xfId="0" applyFont="1" applyAlignment="1">
      <alignment wrapText="1"/>
    </xf>
    <xf numFmtId="44" fontId="34" fillId="0" borderId="0" xfId="0" applyNumberFormat="1" applyFont="1"/>
    <xf numFmtId="0" fontId="70" fillId="16" borderId="0" xfId="0" applyFont="1" applyFill="1" applyAlignment="1">
      <alignment vertical="center"/>
    </xf>
    <xf numFmtId="0" fontId="28" fillId="17" borderId="39" xfId="0" applyFont="1" applyFill="1" applyBorder="1" applyAlignment="1">
      <alignment vertical="center" wrapText="1"/>
    </xf>
    <xf numFmtId="44" fontId="62" fillId="17" borderId="39" xfId="0" applyNumberFormat="1" applyFont="1" applyFill="1" applyBorder="1" applyAlignment="1">
      <alignment horizontal="right" vertical="center"/>
    </xf>
    <xf numFmtId="0" fontId="34" fillId="17" borderId="38" xfId="0" applyFont="1" applyFill="1" applyBorder="1" applyAlignment="1">
      <alignment horizontal="left" vertical="center" wrapText="1"/>
    </xf>
    <xf numFmtId="44" fontId="36" fillId="17" borderId="0" xfId="5" applyFont="1" applyFill="1" applyBorder="1" applyAlignment="1">
      <alignment vertical="center"/>
    </xf>
    <xf numFmtId="0" fontId="34" fillId="17" borderId="38" xfId="0" applyFont="1" applyFill="1" applyBorder="1" applyAlignment="1">
      <alignment vertical="center" wrapText="1"/>
    </xf>
    <xf numFmtId="0" fontId="34" fillId="17" borderId="40" xfId="0" applyFont="1" applyFill="1" applyBorder="1" applyAlignment="1">
      <alignment horizontal="right" vertical="center"/>
    </xf>
    <xf numFmtId="44" fontId="62" fillId="17" borderId="41" xfId="0" applyNumberFormat="1" applyFont="1" applyFill="1" applyBorder="1" applyAlignment="1">
      <alignment horizontal="right" vertical="center"/>
    </xf>
    <xf numFmtId="0" fontId="34" fillId="17" borderId="37" xfId="0" applyFont="1" applyFill="1" applyBorder="1" applyAlignment="1">
      <alignment horizontal="right" vertical="center"/>
    </xf>
    <xf numFmtId="44" fontId="28" fillId="17" borderId="41" xfId="0" applyNumberFormat="1" applyFont="1" applyFill="1" applyBorder="1" applyAlignment="1">
      <alignment horizontal="right" vertical="center" wrapText="1"/>
    </xf>
    <xf numFmtId="0" fontId="5" fillId="17" borderId="38" xfId="0" applyFont="1" applyFill="1" applyBorder="1" applyAlignment="1">
      <alignment wrapText="1"/>
    </xf>
    <xf numFmtId="0" fontId="5" fillId="17" borderId="40" xfId="0" applyFont="1" applyFill="1" applyBorder="1" applyAlignment="1">
      <alignment horizontal="right"/>
    </xf>
    <xf numFmtId="0" fontId="0" fillId="16" borderId="46" xfId="0" applyFill="1" applyBorder="1"/>
    <xf numFmtId="0" fontId="9" fillId="16" borderId="0" xfId="0" applyFont="1" applyFill="1" applyAlignment="1">
      <alignment vertical="center" wrapText="1"/>
    </xf>
    <xf numFmtId="0" fontId="71" fillId="16" borderId="0" xfId="0" applyFont="1" applyFill="1" applyAlignment="1">
      <alignment vertical="center" wrapText="1"/>
    </xf>
    <xf numFmtId="0" fontId="0" fillId="17" borderId="0" xfId="0" applyFill="1"/>
    <xf numFmtId="8" fontId="51" fillId="17" borderId="0" xfId="0" applyNumberFormat="1" applyFont="1" applyFill="1" applyAlignment="1">
      <alignment horizontal="right" vertical="center" wrapText="1"/>
    </xf>
    <xf numFmtId="8" fontId="13" fillId="0" borderId="0" xfId="0" applyNumberFormat="1" applyFont="1" applyAlignment="1">
      <alignment horizontal="right" vertical="center" wrapText="1"/>
    </xf>
    <xf numFmtId="1" fontId="52" fillId="17" borderId="0" xfId="0" applyNumberFormat="1" applyFont="1" applyFill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wrapText="1"/>
    </xf>
    <xf numFmtId="44" fontId="62" fillId="17" borderId="0" xfId="0" applyNumberFormat="1" applyFont="1" applyFill="1" applyAlignment="1">
      <alignment horizontal="right"/>
    </xf>
    <xf numFmtId="44" fontId="28" fillId="0" borderId="0" xfId="0" applyNumberFormat="1" applyFont="1" applyAlignment="1">
      <alignment horizontal="right" wrapText="1"/>
    </xf>
    <xf numFmtId="0" fontId="33" fillId="17" borderId="0" xfId="0" applyFont="1" applyFill="1" applyAlignment="1">
      <alignment vertical="center"/>
    </xf>
    <xf numFmtId="10" fontId="34" fillId="0" borderId="0" xfId="0" applyNumberFormat="1" applyFont="1" applyAlignment="1">
      <alignment horizontal="right" vertical="center"/>
    </xf>
    <xf numFmtId="0" fontId="34" fillId="17" borderId="0" xfId="0" applyFont="1" applyFill="1" applyAlignment="1">
      <alignment horizontal="left" vertical="center" wrapText="1"/>
    </xf>
    <xf numFmtId="44" fontId="36" fillId="17" borderId="0" xfId="0" applyNumberFormat="1" applyFont="1" applyFill="1" applyAlignment="1">
      <alignment vertical="center"/>
    </xf>
    <xf numFmtId="44" fontId="28" fillId="0" borderId="0" xfId="0" applyNumberFormat="1" applyFont="1" applyAlignment="1">
      <alignment horizontal="right" vertical="center" wrapText="1"/>
    </xf>
    <xf numFmtId="0" fontId="34" fillId="17" borderId="0" xfId="0" applyFont="1" applyFill="1" applyAlignment="1">
      <alignment vertical="center" wrapText="1"/>
    </xf>
    <xf numFmtId="44" fontId="5" fillId="17" borderId="0" xfId="0" applyNumberFormat="1" applyFont="1" applyFill="1"/>
    <xf numFmtId="0" fontId="5" fillId="17" borderId="0" xfId="0" applyFont="1" applyFill="1" applyAlignment="1">
      <alignment wrapText="1"/>
    </xf>
    <xf numFmtId="0" fontId="0" fillId="17" borderId="0" xfId="0" applyFill="1" applyAlignment="1">
      <alignment vertical="center"/>
    </xf>
    <xf numFmtId="44" fontId="49" fillId="17" borderId="0" xfId="0" applyNumberFormat="1" applyFont="1" applyFill="1" applyAlignment="1">
      <alignment horizontal="right" vertical="center"/>
    </xf>
    <xf numFmtId="0" fontId="0" fillId="16" borderId="21" xfId="0" applyFill="1" applyBorder="1"/>
    <xf numFmtId="0" fontId="66" fillId="16" borderId="21" xfId="0" applyFont="1" applyFill="1" applyBorder="1" applyAlignment="1">
      <alignment horizontal="right"/>
    </xf>
    <xf numFmtId="8" fontId="24" fillId="16" borderId="0" xfId="0" applyNumberFormat="1" applyFont="1" applyFill="1" applyAlignment="1">
      <alignment horizontal="right" vertical="center"/>
    </xf>
    <xf numFmtId="10" fontId="34" fillId="17" borderId="0" xfId="0" applyNumberFormat="1" applyFont="1" applyFill="1" applyAlignment="1">
      <alignment horizontal="right" vertical="center"/>
    </xf>
    <xf numFmtId="0" fontId="34" fillId="17" borderId="0" xfId="0" applyFont="1" applyFill="1" applyAlignment="1">
      <alignment horizontal="right" vertical="center"/>
    </xf>
    <xf numFmtId="0" fontId="5" fillId="17" borderId="0" xfId="0" applyFont="1" applyFill="1" applyAlignment="1">
      <alignment horizontal="right"/>
    </xf>
    <xf numFmtId="10" fontId="66" fillId="16" borderId="21" xfId="0" applyNumberFormat="1" applyFont="1" applyFill="1" applyBorder="1"/>
    <xf numFmtId="0" fontId="0" fillId="18" borderId="21" xfId="0" applyFill="1" applyBorder="1"/>
    <xf numFmtId="0" fontId="1" fillId="18" borderId="21" xfId="0" applyFont="1" applyFill="1" applyBorder="1"/>
    <xf numFmtId="0" fontId="1" fillId="18" borderId="21" xfId="0" applyFont="1" applyFill="1" applyBorder="1" applyAlignment="1">
      <alignment horizontal="right"/>
    </xf>
    <xf numFmtId="10" fontId="1" fillId="18" borderId="21" xfId="0" applyNumberFormat="1" applyFont="1" applyFill="1" applyBorder="1"/>
    <xf numFmtId="44" fontId="72" fillId="17" borderId="0" xfId="0" applyNumberFormat="1" applyFont="1" applyFill="1" applyAlignment="1">
      <alignment horizontal="right" vertical="center"/>
    </xf>
    <xf numFmtId="0" fontId="0" fillId="17" borderId="46" xfId="0" applyFill="1" applyBorder="1"/>
    <xf numFmtId="44" fontId="0" fillId="17" borderId="46" xfId="0" applyNumberFormat="1" applyFill="1" applyBorder="1"/>
    <xf numFmtId="0" fontId="0" fillId="17" borderId="46" xfId="0" applyFill="1" applyBorder="1" applyAlignment="1">
      <alignment horizontal="right"/>
    </xf>
    <xf numFmtId="0" fontId="0" fillId="0" borderId="46" xfId="0" applyBorder="1"/>
    <xf numFmtId="0" fontId="9" fillId="0" borderId="0" xfId="0" applyFont="1" applyAlignment="1">
      <alignment vertical="center" wrapText="1"/>
    </xf>
    <xf numFmtId="1" fontId="24" fillId="16" borderId="0" xfId="0" applyNumberFormat="1" applyFont="1" applyFill="1" applyAlignment="1">
      <alignment horizontal="right" vertical="center" wrapText="1"/>
    </xf>
    <xf numFmtId="44" fontId="29" fillId="16" borderId="0" xfId="0" applyNumberFormat="1" applyFont="1" applyFill="1" applyAlignment="1">
      <alignment horizontal="right" vertical="center"/>
    </xf>
    <xf numFmtId="0" fontId="44" fillId="16" borderId="0" xfId="0" applyFont="1" applyFill="1" applyAlignment="1">
      <alignment vertical="center" wrapText="1"/>
    </xf>
    <xf numFmtId="0" fontId="44" fillId="16" borderId="0" xfId="0" applyFont="1" applyFill="1" applyAlignment="1">
      <alignment vertical="center"/>
    </xf>
    <xf numFmtId="44" fontId="62" fillId="13" borderId="42" xfId="0" applyNumberFormat="1" applyFont="1" applyFill="1" applyBorder="1" applyAlignment="1">
      <alignment horizontal="right" vertical="center" wrapText="1"/>
    </xf>
    <xf numFmtId="44" fontId="62" fillId="13" borderId="42" xfId="0" applyNumberFormat="1" applyFont="1" applyFill="1" applyBorder="1" applyAlignment="1">
      <alignment horizontal="right" wrapText="1"/>
    </xf>
    <xf numFmtId="44" fontId="75" fillId="13" borderId="0" xfId="0" applyNumberFormat="1" applyFont="1" applyFill="1" applyAlignment="1">
      <alignment horizontal="right" vertical="center"/>
    </xf>
    <xf numFmtId="0" fontId="43" fillId="16" borderId="0" xfId="0" applyFont="1" applyFill="1"/>
    <xf numFmtId="44" fontId="0" fillId="16" borderId="0" xfId="0" applyNumberFormat="1" applyFill="1"/>
    <xf numFmtId="0" fontId="0" fillId="16" borderId="0" xfId="0" applyFill="1" applyAlignment="1">
      <alignment horizontal="right"/>
    </xf>
    <xf numFmtId="44" fontId="62" fillId="13" borderId="42" xfId="0" applyNumberFormat="1" applyFont="1" applyFill="1" applyBorder="1" applyAlignment="1">
      <alignment horizontal="right" vertical="center"/>
    </xf>
    <xf numFmtId="1" fontId="34" fillId="0" borderId="0" xfId="0" applyNumberFormat="1" applyFont="1" applyAlignment="1">
      <alignment vertical="center"/>
    </xf>
    <xf numFmtId="0" fontId="31" fillId="14" borderId="0" xfId="0" applyFont="1" applyFill="1" applyAlignment="1">
      <alignment horizontal="right" vertical="center"/>
    </xf>
    <xf numFmtId="0" fontId="31" fillId="14" borderId="0" xfId="0" applyFont="1" applyFill="1" applyAlignment="1">
      <alignment horizontal="right" vertical="center" wrapText="1"/>
    </xf>
    <xf numFmtId="44" fontId="62" fillId="17" borderId="41" xfId="0" applyNumberFormat="1" applyFont="1" applyFill="1" applyBorder="1" applyAlignment="1">
      <alignment horizontal="right" vertical="center" wrapText="1"/>
    </xf>
    <xf numFmtId="8" fontId="62" fillId="17" borderId="39" xfId="0" applyNumberFormat="1" applyFont="1" applyFill="1" applyBorder="1" applyAlignment="1">
      <alignment horizontal="right" vertical="center" wrapText="1"/>
    </xf>
    <xf numFmtId="0" fontId="62" fillId="17" borderId="39" xfId="0" applyFont="1" applyFill="1" applyBorder="1" applyAlignment="1">
      <alignment vertical="center" wrapText="1"/>
    </xf>
    <xf numFmtId="0" fontId="63" fillId="17" borderId="0" xfId="0" applyFont="1" applyFill="1" applyAlignment="1">
      <alignment vertical="center" wrapText="1"/>
    </xf>
    <xf numFmtId="0" fontId="33" fillId="17" borderId="21" xfId="0" applyFont="1" applyFill="1" applyBorder="1" applyAlignment="1">
      <alignment vertical="center"/>
    </xf>
    <xf numFmtId="0" fontId="34" fillId="17" borderId="47" xfId="0" applyFont="1" applyFill="1" applyBorder="1" applyAlignment="1">
      <alignment horizontal="left" vertical="center" wrapText="1"/>
    </xf>
    <xf numFmtId="44" fontId="36" fillId="17" borderId="21" xfId="5" applyFont="1" applyFill="1" applyBorder="1" applyAlignment="1">
      <alignment vertical="center"/>
    </xf>
    <xf numFmtId="0" fontId="28" fillId="17" borderId="0" xfId="0" applyFont="1" applyFill="1" applyAlignment="1">
      <alignment vertical="center" wrapText="1"/>
    </xf>
    <xf numFmtId="10" fontId="42" fillId="17" borderId="0" xfId="0" applyNumberFormat="1" applyFont="1" applyFill="1" applyAlignment="1">
      <alignment vertical="center"/>
    </xf>
    <xf numFmtId="10" fontId="42" fillId="17" borderId="21" xfId="0" applyNumberFormat="1" applyFont="1" applyFill="1" applyBorder="1" applyAlignment="1">
      <alignment vertical="center"/>
    </xf>
    <xf numFmtId="10" fontId="59" fillId="17" borderId="21" xfId="0" applyNumberFormat="1" applyFont="1" applyFill="1" applyBorder="1" applyAlignment="1">
      <alignment horizontal="right" vertical="center"/>
    </xf>
    <xf numFmtId="10" fontId="36" fillId="17" borderId="39" xfId="0" applyNumberFormat="1" applyFont="1" applyFill="1" applyBorder="1" applyAlignment="1">
      <alignment vertical="center" wrapText="1"/>
    </xf>
    <xf numFmtId="0" fontId="73" fillId="0" borderId="19" xfId="0" applyFont="1" applyBorder="1" applyAlignment="1">
      <alignment horizontal="right" vertical="center"/>
    </xf>
    <xf numFmtId="44" fontId="76" fillId="19" borderId="19" xfId="0" applyNumberFormat="1" applyFont="1" applyFill="1" applyBorder="1" applyAlignment="1">
      <alignment horizontal="right" vertical="center"/>
    </xf>
    <xf numFmtId="0" fontId="40" fillId="16" borderId="0" xfId="0" applyFont="1" applyFill="1" applyAlignment="1">
      <alignment vertical="center"/>
    </xf>
    <xf numFmtId="10" fontId="36" fillId="14" borderId="0" xfId="0" applyNumberFormat="1" applyFont="1" applyFill="1" applyAlignment="1">
      <alignment vertical="center"/>
    </xf>
    <xf numFmtId="0" fontId="34" fillId="14" borderId="0" xfId="0" applyFont="1" applyFill="1" applyAlignment="1">
      <alignment horizontal="right" vertical="center"/>
    </xf>
    <xf numFmtId="44" fontId="36" fillId="14" borderId="0" xfId="0" applyNumberFormat="1" applyFont="1" applyFill="1" applyAlignment="1">
      <alignment vertical="center"/>
    </xf>
    <xf numFmtId="8" fontId="36" fillId="14" borderId="0" xfId="0" applyNumberFormat="1" applyFont="1" applyFill="1" applyAlignment="1">
      <alignment vertical="center"/>
    </xf>
    <xf numFmtId="44" fontId="36" fillId="14" borderId="0" xfId="0" applyNumberFormat="1" applyFont="1" applyFill="1"/>
    <xf numFmtId="44" fontId="34" fillId="14" borderId="0" xfId="0" applyNumberFormat="1" applyFont="1" applyFill="1" applyAlignment="1">
      <alignment horizontal="right"/>
    </xf>
    <xf numFmtId="0" fontId="40" fillId="14" borderId="0" xfId="0" applyFont="1" applyFill="1" applyAlignment="1">
      <alignment vertical="center"/>
    </xf>
    <xf numFmtId="0" fontId="33" fillId="14" borderId="0" xfId="0" applyFont="1" applyFill="1" applyAlignment="1">
      <alignment horizontal="right" vertical="center"/>
    </xf>
    <xf numFmtId="44" fontId="36" fillId="14" borderId="0" xfId="0" applyNumberFormat="1" applyFont="1" applyFill="1" applyAlignment="1">
      <alignment horizontal="right" vertical="center"/>
    </xf>
    <xf numFmtId="10" fontId="34" fillId="14" borderId="0" xfId="0" applyNumberFormat="1" applyFont="1" applyFill="1" applyAlignment="1">
      <alignment horizontal="right"/>
    </xf>
    <xf numFmtId="10" fontId="34" fillId="14" borderId="0" xfId="0" applyNumberFormat="1" applyFont="1" applyFill="1" applyAlignment="1">
      <alignment horizontal="right" vertical="center"/>
    </xf>
    <xf numFmtId="10" fontId="33" fillId="14" borderId="0" xfId="0" applyNumberFormat="1" applyFont="1" applyFill="1" applyAlignment="1">
      <alignment horizontal="right" vertical="center"/>
    </xf>
    <xf numFmtId="44" fontId="24" fillId="16" borderId="0" xfId="0" applyNumberFormat="1" applyFont="1" applyFill="1" applyAlignment="1">
      <alignment horizontal="right" vertical="center" wrapText="1"/>
    </xf>
    <xf numFmtId="10" fontId="43" fillId="16" borderId="0" xfId="0" applyNumberFormat="1" applyFont="1" applyFill="1"/>
    <xf numFmtId="44" fontId="36" fillId="16" borderId="0" xfId="0" applyNumberFormat="1" applyFont="1" applyFill="1" applyAlignment="1">
      <alignment vertical="center"/>
    </xf>
    <xf numFmtId="0" fontId="67" fillId="16" borderId="0" xfId="0" applyFont="1" applyFill="1" applyAlignment="1">
      <alignment horizontal="right" vertical="center" wrapText="1"/>
    </xf>
    <xf numFmtId="0" fontId="67" fillId="16" borderId="0" xfId="0" applyFont="1" applyFill="1" applyAlignment="1">
      <alignment horizontal="right"/>
    </xf>
    <xf numFmtId="0" fontId="77" fillId="0" borderId="0" xfId="0" applyFont="1"/>
    <xf numFmtId="0" fontId="40" fillId="0" borderId="0" xfId="0" applyFont="1"/>
    <xf numFmtId="10" fontId="78" fillId="2" borderId="0" xfId="2" applyNumberFormat="1" applyFont="1" applyFill="1"/>
    <xf numFmtId="0" fontId="14" fillId="0" borderId="11" xfId="2" applyBorder="1"/>
    <xf numFmtId="10" fontId="21" fillId="2" borderId="31" xfId="7" applyNumberFormat="1" applyFont="1" applyFill="1" applyBorder="1" applyAlignment="1">
      <alignment horizontal="center"/>
    </xf>
    <xf numFmtId="164" fontId="27" fillId="16" borderId="0" xfId="0" applyNumberFormat="1" applyFont="1" applyFill="1" applyAlignment="1">
      <alignment horizontal="right" vertical="top"/>
    </xf>
    <xf numFmtId="0" fontId="31" fillId="13" borderId="0" xfId="0" applyFont="1" applyFill="1" applyAlignment="1">
      <alignment horizontal="left" vertical="center" wrapText="1"/>
    </xf>
    <xf numFmtId="0" fontId="31" fillId="13" borderId="0" xfId="0" applyFont="1" applyFill="1" applyAlignment="1">
      <alignment horizontal="left" wrapText="1"/>
    </xf>
    <xf numFmtId="0" fontId="29" fillId="16" borderId="0" xfId="0" applyFont="1" applyFill="1" applyAlignment="1">
      <alignment horizontal="left" wrapText="1"/>
    </xf>
    <xf numFmtId="0" fontId="31" fillId="13" borderId="0" xfId="0" applyFont="1" applyFill="1" applyAlignment="1">
      <alignment horizontal="left" vertical="center"/>
    </xf>
    <xf numFmtId="0" fontId="74" fillId="17" borderId="0" xfId="0" applyFont="1" applyFill="1" applyAlignment="1">
      <alignment horizontal="left" vertical="center" wrapText="1"/>
    </xf>
    <xf numFmtId="0" fontId="62" fillId="17" borderId="0" xfId="0" applyFont="1" applyFill="1" applyAlignment="1">
      <alignment horizontal="left" vertical="center" wrapText="1"/>
    </xf>
    <xf numFmtId="0" fontId="62" fillId="17" borderId="21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62" fillId="17" borderId="39" xfId="0" applyFont="1" applyFill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72" fillId="17" borderId="0" xfId="0" applyFont="1" applyFill="1" applyAlignment="1">
      <alignment horizontal="right" vertical="center" wrapText="1"/>
    </xf>
    <xf numFmtId="0" fontId="49" fillId="17" borderId="38" xfId="0" applyFont="1" applyFill="1" applyBorder="1" applyAlignment="1">
      <alignment horizontal="right" vertical="center" wrapText="1"/>
    </xf>
    <xf numFmtId="0" fontId="49" fillId="17" borderId="0" xfId="0" applyFont="1" applyFill="1" applyAlignment="1">
      <alignment horizontal="right" vertical="center" wrapText="1"/>
    </xf>
    <xf numFmtId="0" fontId="24" fillId="16" borderId="0" xfId="0" applyFont="1" applyFill="1" applyAlignment="1">
      <alignment horizontal="center" wrapText="1"/>
    </xf>
    <xf numFmtId="0" fontId="24" fillId="16" borderId="34" xfId="0" applyFont="1" applyFill="1" applyBorder="1" applyAlignment="1">
      <alignment horizontal="center" wrapText="1"/>
    </xf>
    <xf numFmtId="0" fontId="55" fillId="17" borderId="43" xfId="0" applyFont="1" applyFill="1" applyBorder="1" applyAlignment="1">
      <alignment horizontal="center" wrapText="1"/>
    </xf>
    <xf numFmtId="0" fontId="24" fillId="16" borderId="0" xfId="0" applyFont="1" applyFill="1" applyAlignment="1">
      <alignment horizontal="left" vertical="center" wrapText="1"/>
    </xf>
    <xf numFmtId="0" fontId="51" fillId="17" borderId="0" xfId="0" applyFont="1" applyFill="1" applyAlignment="1">
      <alignment horizontal="left" vertical="center" wrapText="1"/>
    </xf>
    <xf numFmtId="0" fontId="52" fillId="17" borderId="0" xfId="0" applyFont="1" applyFill="1" applyAlignment="1">
      <alignment horizontal="left" vertical="center" wrapText="1"/>
    </xf>
    <xf numFmtId="0" fontId="62" fillId="13" borderId="42" xfId="0" applyFont="1" applyFill="1" applyBorder="1" applyAlignment="1">
      <alignment horizontal="left" vertical="center" wrapText="1"/>
    </xf>
    <xf numFmtId="44" fontId="29" fillId="16" borderId="0" xfId="0" applyNumberFormat="1" applyFont="1" applyFill="1" applyAlignment="1">
      <alignment horizontal="right" vertical="center"/>
    </xf>
    <xf numFmtId="0" fontId="56" fillId="16" borderId="0" xfId="0" applyFont="1" applyFill="1" applyAlignment="1">
      <alignment horizontal="left" wrapText="1"/>
    </xf>
    <xf numFmtId="0" fontId="57" fillId="16" borderId="0" xfId="0" applyFont="1" applyFill="1" applyAlignment="1">
      <alignment horizontal="right" wrapText="1"/>
    </xf>
    <xf numFmtId="0" fontId="34" fillId="0" borderId="0" xfId="0" applyFont="1" applyAlignment="1">
      <alignment horizontal="left" vertical="center" wrapText="1"/>
    </xf>
    <xf numFmtId="0" fontId="29" fillId="16" borderId="0" xfId="0" applyFont="1" applyFill="1" applyAlignment="1">
      <alignment horizontal="right" vertical="center" wrapText="1"/>
    </xf>
    <xf numFmtId="0" fontId="29" fillId="16" borderId="0" xfId="0" applyFont="1" applyFill="1" applyAlignment="1">
      <alignment horizontal="center" wrapText="1"/>
    </xf>
    <xf numFmtId="0" fontId="49" fillId="14" borderId="0" xfId="0" applyFont="1" applyFill="1" applyAlignment="1">
      <alignment horizontal="left" vertical="center" wrapText="1"/>
    </xf>
    <xf numFmtId="0" fontId="53" fillId="0" borderId="0" xfId="0" applyFont="1" applyAlignment="1">
      <alignment horizontal="left" vertical="top" wrapText="1"/>
    </xf>
    <xf numFmtId="0" fontId="62" fillId="13" borderId="0" xfId="0" applyFont="1" applyFill="1" applyAlignment="1">
      <alignment horizontal="left" vertical="center" wrapText="1"/>
    </xf>
    <xf numFmtId="0" fontId="62" fillId="13" borderId="42" xfId="0" applyFont="1" applyFill="1" applyBorder="1" applyAlignment="1">
      <alignment horizontal="left" wrapText="1"/>
    </xf>
    <xf numFmtId="0" fontId="17" fillId="2" borderId="0" xfId="2" applyFont="1" applyFill="1" applyAlignment="1">
      <alignment horizontal="center" vertical="center"/>
    </xf>
    <xf numFmtId="0" fontId="17" fillId="10" borderId="19" xfId="2" applyFont="1" applyFill="1" applyBorder="1" applyAlignment="1">
      <alignment horizontal="center" vertical="center"/>
    </xf>
    <xf numFmtId="0" fontId="17" fillId="2" borderId="19" xfId="2" applyFont="1" applyFill="1" applyBorder="1" applyAlignment="1">
      <alignment horizontal="center" vertical="center"/>
    </xf>
    <xf numFmtId="0" fontId="14" fillId="2" borderId="0" xfId="2" applyFill="1" applyAlignment="1">
      <alignment horizontal="center"/>
    </xf>
    <xf numFmtId="0" fontId="1" fillId="4" borderId="6" xfId="6" applyFont="1" applyFill="1" applyBorder="1" applyAlignment="1">
      <alignment horizontal="center"/>
    </xf>
    <xf numFmtId="0" fontId="1" fillId="4" borderId="0" xfId="6" applyFont="1" applyFill="1" applyAlignment="1">
      <alignment horizontal="center"/>
    </xf>
    <xf numFmtId="0" fontId="1" fillId="4" borderId="36" xfId="6" applyFont="1" applyFill="1" applyBorder="1" applyAlignment="1">
      <alignment horizontal="center"/>
    </xf>
    <xf numFmtId="0" fontId="1" fillId="4" borderId="21" xfId="6" applyFont="1" applyFill="1" applyBorder="1" applyAlignment="1">
      <alignment horizontal="center"/>
    </xf>
    <xf numFmtId="0" fontId="14" fillId="11" borderId="1" xfId="2" applyFill="1" applyBorder="1" applyAlignment="1">
      <alignment horizontal="left"/>
    </xf>
    <xf numFmtId="0" fontId="14" fillId="11" borderId="2" xfId="2" applyFill="1" applyBorder="1" applyAlignment="1">
      <alignment horizontal="left"/>
    </xf>
    <xf numFmtId="0" fontId="14" fillId="11" borderId="3" xfId="2" applyFill="1" applyBorder="1" applyAlignment="1">
      <alignment horizontal="left"/>
    </xf>
    <xf numFmtId="44" fontId="17" fillId="11" borderId="1" xfId="2" applyNumberFormat="1" applyFont="1" applyFill="1" applyBorder="1" applyAlignment="1">
      <alignment horizontal="right"/>
    </xf>
    <xf numFmtId="8" fontId="17" fillId="11" borderId="3" xfId="2" applyNumberFormat="1" applyFont="1" applyFill="1" applyBorder="1" applyAlignment="1">
      <alignment horizontal="right"/>
    </xf>
    <xf numFmtId="14" fontId="16" fillId="0" borderId="0" xfId="2" applyNumberFormat="1" applyFont="1" applyAlignment="1">
      <alignment horizontal="right"/>
    </xf>
    <xf numFmtId="14" fontId="14" fillId="0" borderId="0" xfId="2" applyNumberFormat="1" applyAlignment="1">
      <alignment horizontal="right"/>
    </xf>
    <xf numFmtId="0" fontId="17" fillId="4" borderId="4" xfId="2" applyFont="1" applyFill="1" applyBorder="1" applyAlignment="1">
      <alignment horizontal="center"/>
    </xf>
    <xf numFmtId="0" fontId="17" fillId="4" borderId="5" xfId="2" applyFont="1" applyFill="1" applyBorder="1" applyAlignment="1">
      <alignment horizontal="center"/>
    </xf>
    <xf numFmtId="0" fontId="17" fillId="6" borderId="1" xfId="2" applyFont="1" applyFill="1" applyBorder="1" applyAlignment="1">
      <alignment horizontal="center"/>
    </xf>
    <xf numFmtId="0" fontId="17" fillId="6" borderId="3" xfId="2" applyFont="1" applyFill="1" applyBorder="1" applyAlignment="1">
      <alignment horizontal="center"/>
    </xf>
    <xf numFmtId="0" fontId="18" fillId="3" borderId="1" xfId="2" applyFont="1" applyFill="1" applyBorder="1" applyAlignment="1">
      <alignment horizontal="center" vertical="center"/>
    </xf>
    <xf numFmtId="0" fontId="18" fillId="3" borderId="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</cellXfs>
  <cellStyles count="10">
    <cellStyle name="Comma" xfId="9" builtinId="3"/>
    <cellStyle name="Comma 4" xfId="8" xr:uid="{BEFB0A71-C02A-4C78-951F-269854A0011B}"/>
    <cellStyle name="Currency" xfId="5" builtinId="4"/>
    <cellStyle name="Currency 2" xfId="3" xr:uid="{A2CC92C6-CA62-48AE-8CB0-AE046E72D015}"/>
    <cellStyle name="Normal" xfId="0" builtinId="0"/>
    <cellStyle name="Normal 2" xfId="2" xr:uid="{E22B6BAD-DAF3-4406-A40F-A208312629C6}"/>
    <cellStyle name="Normal 9" xfId="6" xr:uid="{D8E9559B-F1AA-4B8F-8E47-4CCE3E465232}"/>
    <cellStyle name="Percent" xfId="1" builtinId="5"/>
    <cellStyle name="Percent 2" xfId="4" xr:uid="{851294B6-8B11-4F91-A5D6-47366053D03D}"/>
    <cellStyle name="Percent 6" xfId="7" xr:uid="{B07BA664-A8DD-4BF6-BA24-01E919F6622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55DC6"/>
      <color rgb="FFE7E9EC"/>
      <color rgb="FFF0FFFF"/>
      <color rgb="FFFFC000"/>
      <color rgb="FFF9CCAD"/>
      <color rgb="FF226AB1"/>
      <color rgb="FF20252B"/>
      <color rgb="FFF8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</xdr:row>
          <xdr:rowOff>228600</xdr:rowOff>
        </xdr:from>
        <xdr:to>
          <xdr:col>12</xdr:col>
          <xdr:colOff>495300</xdr:colOff>
          <xdr:row>3</xdr:row>
          <xdr:rowOff>25400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2</xdr:row>
          <xdr:rowOff>228600</xdr:rowOff>
        </xdr:from>
        <xdr:to>
          <xdr:col>12</xdr:col>
          <xdr:colOff>495300</xdr:colOff>
          <xdr:row>4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762000</xdr:colOff>
          <xdr:row>7</xdr:row>
          <xdr:rowOff>25400</xdr:rowOff>
        </xdr:from>
        <xdr:to>
          <xdr:col>12</xdr:col>
          <xdr:colOff>114300</xdr:colOff>
          <xdr:row>8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6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762000</xdr:colOff>
          <xdr:row>8</xdr:row>
          <xdr:rowOff>0</xdr:rowOff>
        </xdr:from>
        <xdr:to>
          <xdr:col>12</xdr:col>
          <xdr:colOff>139700</xdr:colOff>
          <xdr:row>9</xdr:row>
          <xdr:rowOff>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6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stcocompanies-my.sharepoint.com/personal/angela_casteel_questco_net/Documents/Pricing%20Quotes/SandsRX%20McKinney,%20LLC.%20-%20Quo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C Descriptions"/>
      <sheetName val="Composite WC"/>
      <sheetName val="Proposal"/>
      <sheetName val="Profitability WC"/>
      <sheetName val="2020 SUTA"/>
      <sheetName val="Allocation"/>
      <sheetName val="comparison"/>
      <sheetName val="SandsRX McKinney, LLC. - Qu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64D-596B-4E63-96D9-7F7208196966}">
  <sheetPr>
    <pageSetUpPr fitToPage="1"/>
  </sheetPr>
  <dimension ref="A1:G33"/>
  <sheetViews>
    <sheetView showGridLines="0" topLeftCell="A6" zoomScale="137" zoomScaleNormal="100" workbookViewId="0">
      <selection activeCell="B1" sqref="B1"/>
    </sheetView>
  </sheetViews>
  <sheetFormatPr baseColWidth="10" defaultColWidth="8.6640625" defaultRowHeight="15"/>
  <cols>
    <col min="1" max="1" width="4.6640625" customWidth="1"/>
    <col min="2" max="2" width="46.33203125" customWidth="1"/>
    <col min="3" max="3" width="10.5" customWidth="1"/>
    <col min="4" max="4" width="22.6640625" style="9" customWidth="1"/>
    <col min="5" max="5" width="6.33203125" style="9" customWidth="1"/>
    <col min="6" max="6" width="17" style="12" customWidth="1"/>
    <col min="7" max="7" width="15.5" customWidth="1"/>
  </cols>
  <sheetData>
    <row r="1" spans="1:7" ht="20.25" customHeight="1">
      <c r="A1" s="292"/>
      <c r="B1" s="293" t="str">
        <f>Profitabilty!A1</f>
        <v>Enter Company Name</v>
      </c>
      <c r="C1" s="293"/>
      <c r="D1" s="294"/>
      <c r="E1" s="295"/>
      <c r="F1" s="427" t="s">
        <v>0</v>
      </c>
      <c r="G1" s="427"/>
    </row>
    <row r="2" spans="1:7" ht="23.25" customHeight="1">
      <c r="A2" s="292"/>
      <c r="B2" s="293" t="s">
        <v>1</v>
      </c>
      <c r="C2" s="296">
        <f>'Detailed View'!B3</f>
        <v>1</v>
      </c>
      <c r="D2" s="297"/>
      <c r="E2" s="297"/>
      <c r="F2" s="298"/>
      <c r="G2" s="299"/>
    </row>
    <row r="3" spans="1:7" ht="10.5" customHeight="1">
      <c r="A3" s="300"/>
      <c r="B3" s="300"/>
      <c r="C3" s="299"/>
      <c r="D3" s="301"/>
      <c r="E3" s="301"/>
      <c r="F3" s="302"/>
      <c r="G3" s="299"/>
    </row>
    <row r="4" spans="1:7" s="126" customFormat="1" ht="21">
      <c r="A4" s="167"/>
      <c r="B4" s="168" t="s">
        <v>2</v>
      </c>
      <c r="C4" s="169"/>
      <c r="D4" s="169"/>
      <c r="E4" s="170"/>
      <c r="F4" s="213">
        <f>'Detailed View'!E4</f>
        <v>1</v>
      </c>
      <c r="G4" s="171"/>
    </row>
    <row r="5" spans="1:7" ht="9" customHeight="1">
      <c r="A5" s="21"/>
      <c r="B5" s="13"/>
      <c r="C5" s="13"/>
      <c r="D5" s="13"/>
      <c r="E5" s="22"/>
      <c r="F5" s="23"/>
      <c r="G5" s="1"/>
    </row>
    <row r="6" spans="1:7" ht="21.75" customHeight="1">
      <c r="A6" s="430" t="s">
        <v>3</v>
      </c>
      <c r="B6" s="430"/>
      <c r="C6" s="430"/>
      <c r="D6" s="430"/>
      <c r="E6" s="430"/>
      <c r="F6" s="430"/>
      <c r="G6" s="304"/>
    </row>
    <row r="7" spans="1:7" ht="22.25" customHeight="1">
      <c r="A7" s="172"/>
      <c r="B7" s="428" t="s">
        <v>4</v>
      </c>
      <c r="C7" s="428"/>
      <c r="D7" s="428"/>
      <c r="E7" s="173"/>
      <c r="F7" s="174">
        <f>'Detailed View'!E6</f>
        <v>15615</v>
      </c>
      <c r="G7" s="175"/>
    </row>
    <row r="8" spans="1:7">
      <c r="A8" s="178"/>
      <c r="B8" s="179" t="s">
        <v>5</v>
      </c>
      <c r="C8" s="178"/>
      <c r="D8" s="180">
        <f>'Detailed View'!D40</f>
        <v>210</v>
      </c>
      <c r="E8" s="178"/>
      <c r="F8" s="181"/>
      <c r="G8" s="3"/>
    </row>
    <row r="9" spans="1:7">
      <c r="A9" s="178"/>
      <c r="B9" s="179" t="s">
        <v>6</v>
      </c>
      <c r="C9" s="178"/>
      <c r="D9" s="180">
        <f>'Detailed View'!C40</f>
        <v>105</v>
      </c>
      <c r="E9" s="178"/>
      <c r="F9" s="181"/>
      <c r="G9" s="3"/>
    </row>
    <row r="10" spans="1:7">
      <c r="A10" s="178"/>
      <c r="B10" s="179" t="s">
        <v>7</v>
      </c>
      <c r="C10" s="178"/>
      <c r="D10" s="180">
        <f>'Detailed View'!B40</f>
        <v>15300</v>
      </c>
      <c r="E10" s="178"/>
      <c r="F10" s="181"/>
      <c r="G10" s="3"/>
    </row>
    <row r="11" spans="1:7" ht="19.5" customHeight="1">
      <c r="A11" s="186"/>
      <c r="B11" s="428" t="s">
        <v>8</v>
      </c>
      <c r="C11" s="428"/>
      <c r="D11" s="428"/>
      <c r="E11" s="173"/>
      <c r="F11" s="174">
        <f>'Detailed View'!E43</f>
        <v>900</v>
      </c>
      <c r="G11" s="187"/>
    </row>
    <row r="12" spans="1:7" s="178" customFormat="1" ht="16.5" customHeight="1">
      <c r="B12" s="179" t="s">
        <v>9</v>
      </c>
      <c r="C12" s="180">
        <f>'Detailed View'!B46</f>
        <v>75</v>
      </c>
      <c r="D12" s="180">
        <f>'Detailed View'!D46</f>
        <v>900</v>
      </c>
      <c r="E12" s="180"/>
      <c r="F12" s="181"/>
    </row>
    <row r="13" spans="1:7" s="207" customFormat="1" ht="22.25" customHeight="1">
      <c r="A13" s="182"/>
      <c r="B13" s="429" t="s">
        <v>10</v>
      </c>
      <c r="C13" s="429"/>
      <c r="D13" s="429"/>
      <c r="E13" s="183"/>
      <c r="F13" s="184">
        <f>'Detailed View'!E47</f>
        <v>0</v>
      </c>
      <c r="G13" s="185"/>
    </row>
    <row r="14" spans="1:7" ht="17.25" customHeight="1">
      <c r="B14" s="188" t="s">
        <v>11</v>
      </c>
      <c r="C14" s="189"/>
      <c r="D14" s="190">
        <f>'Detailed View'!D50</f>
        <v>0</v>
      </c>
      <c r="E14" s="190"/>
      <c r="F14" s="191"/>
      <c r="G14" s="177"/>
    </row>
    <row r="15" spans="1:7" ht="17.25" customHeight="1">
      <c r="B15" s="188" t="s">
        <v>12</v>
      </c>
      <c r="C15" s="189"/>
      <c r="D15" s="190">
        <f>'Detailed View'!D51</f>
        <v>0</v>
      </c>
      <c r="E15" s="190"/>
      <c r="F15" s="191"/>
      <c r="G15" s="177"/>
    </row>
    <row r="16" spans="1:7" ht="17.25" customHeight="1">
      <c r="B16" s="188" t="s">
        <v>13</v>
      </c>
      <c r="C16" s="189"/>
      <c r="D16" s="190">
        <f>'Detailed View'!D52</f>
        <v>0</v>
      </c>
      <c r="E16" s="190"/>
      <c r="F16" s="191"/>
      <c r="G16" s="177"/>
    </row>
    <row r="17" spans="1:7" ht="17.25" customHeight="1">
      <c r="B17" s="188" t="s">
        <v>14</v>
      </c>
      <c r="C17" s="189"/>
      <c r="D17" s="190">
        <f>'Detailed View'!D53</f>
        <v>0</v>
      </c>
      <c r="E17" s="190"/>
      <c r="F17" s="191"/>
      <c r="G17" s="177"/>
    </row>
    <row r="18" spans="1:7" ht="17.25" customHeight="1">
      <c r="B18" s="188" t="s">
        <v>15</v>
      </c>
      <c r="C18" s="189"/>
      <c r="D18" s="190">
        <f>'Detailed View'!D54</f>
        <v>0</v>
      </c>
      <c r="E18" s="190"/>
      <c r="F18" s="191"/>
      <c r="G18" s="177"/>
    </row>
    <row r="19" spans="1:7" ht="17.25" customHeight="1">
      <c r="A19" s="172"/>
      <c r="B19" s="431" t="s">
        <v>16</v>
      </c>
      <c r="C19" s="431"/>
      <c r="D19" s="431"/>
      <c r="E19" s="192"/>
      <c r="F19" s="193">
        <f>'Detailed View'!E55</f>
        <v>1.2500000000000001E-2</v>
      </c>
      <c r="G19" s="194"/>
    </row>
    <row r="20" spans="1:7" ht="21.75" customHeight="1">
      <c r="B20" s="6" t="s">
        <v>17</v>
      </c>
      <c r="C20" s="5"/>
      <c r="D20" s="10">
        <f>SUM('Detailed View'!D58:D87)</f>
        <v>1.2500000000000001E-2</v>
      </c>
      <c r="E20" s="10"/>
      <c r="F20" s="11"/>
      <c r="G20" s="5"/>
    </row>
    <row r="21" spans="1:7" ht="17.25" customHeight="1">
      <c r="A21" s="186"/>
      <c r="B21" s="431" t="s">
        <v>18</v>
      </c>
      <c r="C21" s="431"/>
      <c r="D21" s="431"/>
      <c r="E21" s="192"/>
      <c r="F21" s="217">
        <f>SUM(D22:D24)</f>
        <v>1191</v>
      </c>
      <c r="G21" s="195"/>
    </row>
    <row r="22" spans="1:7" ht="22.5" customHeight="1">
      <c r="B22" s="199" t="s">
        <v>183</v>
      </c>
      <c r="C22" s="188"/>
      <c r="D22" s="190">
        <f>'Detailed View'!D90</f>
        <v>432</v>
      </c>
      <c r="E22" s="190"/>
      <c r="F22" s="198"/>
      <c r="G22" s="188"/>
    </row>
    <row r="23" spans="1:7" ht="26.25" customHeight="1">
      <c r="B23" s="199" t="s">
        <v>184</v>
      </c>
      <c r="C23" s="188"/>
      <c r="D23" s="190">
        <f>'Detailed View'!D91</f>
        <v>495</v>
      </c>
      <c r="E23" s="190"/>
      <c r="F23" s="198"/>
      <c r="G23" s="188"/>
    </row>
    <row r="24" spans="1:7" ht="24.75" customHeight="1">
      <c r="B24" s="188" t="s">
        <v>19</v>
      </c>
      <c r="C24" s="201"/>
      <c r="D24" s="189">
        <f>'Detailed View'!D93</f>
        <v>264</v>
      </c>
      <c r="E24" s="201"/>
      <c r="F24" s="202"/>
      <c r="G24" s="199"/>
    </row>
    <row r="25" spans="1:7" ht="18" customHeight="1">
      <c r="A25" s="203"/>
      <c r="B25" s="204"/>
      <c r="C25" s="203"/>
      <c r="D25" s="308" t="s">
        <v>20</v>
      </c>
      <c r="E25" s="206"/>
      <c r="F25" s="309">
        <f>F7+F11+F13+F19+F21</f>
        <v>17706.012500000001</v>
      </c>
      <c r="G25" s="205"/>
    </row>
    <row r="26" spans="1:7" ht="9" customHeight="1">
      <c r="B26" s="6"/>
      <c r="C26" s="5"/>
      <c r="D26" s="10"/>
      <c r="E26" s="10"/>
      <c r="F26" s="11"/>
      <c r="G26" s="5"/>
    </row>
    <row r="27" spans="1:7" ht="19">
      <c r="A27" s="305"/>
      <c r="B27" s="430" t="s">
        <v>21</v>
      </c>
      <c r="C27" s="430"/>
      <c r="D27" s="430"/>
      <c r="E27" s="303"/>
      <c r="F27" s="306">
        <f>SUM(D28:D32)</f>
        <v>770</v>
      </c>
      <c r="G27" s="307"/>
    </row>
    <row r="28" spans="1:7" ht="18" customHeight="1">
      <c r="B28" s="209" t="s">
        <v>22</v>
      </c>
      <c r="C28" s="210"/>
      <c r="D28" s="208">
        <f>'Detailed View'!D98</f>
        <v>50</v>
      </c>
      <c r="E28" s="210"/>
      <c r="F28" s="211"/>
      <c r="G28" s="209"/>
    </row>
    <row r="29" spans="1:7" ht="26.75" customHeight="1">
      <c r="B29" s="212" t="s">
        <v>214</v>
      </c>
      <c r="C29" s="210"/>
      <c r="D29" s="208">
        <f>'Detailed View'!D99</f>
        <v>495</v>
      </c>
      <c r="E29" s="210"/>
      <c r="F29" s="211"/>
      <c r="G29" s="209"/>
    </row>
    <row r="30" spans="1:7" ht="24" customHeight="1">
      <c r="B30" s="212" t="s">
        <v>212</v>
      </c>
      <c r="C30" s="210"/>
      <c r="D30" s="208">
        <v>0</v>
      </c>
      <c r="E30" s="210"/>
      <c r="F30" s="271" t="s">
        <v>175</v>
      </c>
      <c r="G30" s="209"/>
    </row>
    <row r="31" spans="1:7" ht="28.25" customHeight="1">
      <c r="B31" s="212" t="s">
        <v>213</v>
      </c>
      <c r="C31" s="210"/>
      <c r="D31" s="208">
        <v>0</v>
      </c>
      <c r="E31" s="210"/>
      <c r="F31" s="211"/>
      <c r="G31" s="209"/>
    </row>
    <row r="32" spans="1:7" ht="28.5" customHeight="1">
      <c r="B32" s="212" t="s">
        <v>23</v>
      </c>
      <c r="C32" s="210"/>
      <c r="D32" s="208">
        <v>225</v>
      </c>
      <c r="E32" s="210"/>
      <c r="F32" s="211"/>
      <c r="G32" s="209"/>
    </row>
    <row r="33" spans="1:7" ht="17">
      <c r="A33" s="214"/>
      <c r="B33" s="215"/>
      <c r="C33" s="214"/>
      <c r="D33" s="268" t="s">
        <v>24</v>
      </c>
      <c r="E33" s="216"/>
      <c r="F33" s="269">
        <f>F25+F27</f>
        <v>18476.012500000001</v>
      </c>
      <c r="G33" s="214"/>
    </row>
  </sheetData>
  <mergeCells count="8">
    <mergeCell ref="F1:G1"/>
    <mergeCell ref="B11:D11"/>
    <mergeCell ref="B13:D13"/>
    <mergeCell ref="B27:D27"/>
    <mergeCell ref="B7:D7"/>
    <mergeCell ref="A6:F6"/>
    <mergeCell ref="B19:D19"/>
    <mergeCell ref="B21:D21"/>
  </mergeCells>
  <pageMargins left="0.25" right="0.25" top="0.25" bottom="0.25" header="0.3" footer="0.3"/>
  <pageSetup scale="84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2071-EB9A-4B2A-B746-3D3E1D754183}">
  <sheetPr>
    <pageSetUpPr fitToPage="1"/>
  </sheetPr>
  <dimension ref="A1:O53"/>
  <sheetViews>
    <sheetView showGridLines="0" tabSelected="1" zoomScale="119" zoomScaleNormal="100" zoomScaleSheetLayoutView="75" zoomScalePageLayoutView="90" workbookViewId="0">
      <selection activeCell="A3" sqref="A3:E3"/>
    </sheetView>
  </sheetViews>
  <sheetFormatPr baseColWidth="10" defaultColWidth="8.6640625" defaultRowHeight="15"/>
  <cols>
    <col min="1" max="1" width="6.6640625" customWidth="1"/>
    <col min="2" max="2" width="2.5" customWidth="1"/>
    <col min="3" max="3" width="22.33203125" customWidth="1"/>
    <col min="4" max="4" width="21.5" customWidth="1"/>
    <col min="5" max="5" width="24.6640625" customWidth="1"/>
    <col min="6" max="6" width="2" customWidth="1"/>
    <col min="7" max="7" width="48.33203125" customWidth="1"/>
    <col min="8" max="8" width="23.6640625" customWidth="1"/>
    <col min="9" max="9" width="18.5" customWidth="1"/>
    <col min="10" max="10" width="1.6640625" customWidth="1"/>
    <col min="11" max="11" width="53.6640625" customWidth="1"/>
    <col min="12" max="13" width="12.5" bestFit="1" customWidth="1"/>
  </cols>
  <sheetData>
    <row r="1" spans="1:9" ht="9" customHeight="1">
      <c r="A1" s="371"/>
      <c r="B1" s="371"/>
      <c r="C1" s="372"/>
      <c r="D1" s="373"/>
      <c r="E1" s="371"/>
      <c r="F1" s="374"/>
      <c r="G1" s="338"/>
      <c r="H1" s="338"/>
      <c r="I1" s="338"/>
    </row>
    <row r="2" spans="1:9" ht="20.25" customHeight="1">
      <c r="A2" s="432" t="s">
        <v>25</v>
      </c>
      <c r="B2" s="432"/>
      <c r="C2" s="432"/>
      <c r="D2" s="432"/>
      <c r="E2" s="432"/>
      <c r="F2" s="375"/>
      <c r="G2" s="339"/>
      <c r="H2" s="339"/>
      <c r="I2" s="339"/>
    </row>
    <row r="3" spans="1:9" ht="26">
      <c r="A3" s="432" t="str">
        <f>Profitabilty!A1</f>
        <v>Enter Company Name</v>
      </c>
      <c r="B3" s="432"/>
      <c r="C3" s="432"/>
      <c r="D3" s="432"/>
      <c r="E3" s="432"/>
      <c r="F3" s="375"/>
      <c r="G3" s="340" t="s">
        <v>201</v>
      </c>
      <c r="H3" s="339"/>
      <c r="I3" s="339"/>
    </row>
    <row r="4" spans="1:9" ht="23.25" customHeight="1">
      <c r="A4" s="341"/>
      <c r="B4" s="341"/>
      <c r="C4" s="445" t="s">
        <v>26</v>
      </c>
      <c r="D4" s="445"/>
      <c r="E4" s="342">
        <f>Profitabilty!C37</f>
        <v>1</v>
      </c>
      <c r="F4" s="343"/>
      <c r="G4" s="444" t="s">
        <v>26</v>
      </c>
      <c r="H4" s="444"/>
      <c r="I4" s="361">
        <f>E4</f>
        <v>1</v>
      </c>
    </row>
    <row r="5" spans="1:9" ht="21">
      <c r="A5" s="341"/>
      <c r="B5" s="341"/>
      <c r="C5" s="446" t="s">
        <v>27</v>
      </c>
      <c r="D5" s="446"/>
      <c r="E5" s="344">
        <f>Profitabilty!D37</f>
        <v>1</v>
      </c>
      <c r="F5" s="345"/>
      <c r="G5" s="444" t="s">
        <v>27</v>
      </c>
      <c r="H5" s="444"/>
      <c r="I5" s="376">
        <f>Profitabilty!D37</f>
        <v>1</v>
      </c>
    </row>
    <row r="6" spans="1:9" ht="23.25" customHeight="1">
      <c r="A6" s="341"/>
      <c r="B6" s="341"/>
      <c r="C6" s="443"/>
      <c r="D6" s="443"/>
      <c r="E6" s="443"/>
      <c r="F6" s="346"/>
      <c r="G6" s="441"/>
      <c r="H6" s="441"/>
      <c r="I6" s="442"/>
    </row>
    <row r="7" spans="1:9" ht="22.25" customHeight="1">
      <c r="A7" s="436" t="s">
        <v>4</v>
      </c>
      <c r="B7" s="436"/>
      <c r="C7" s="433"/>
      <c r="D7" s="347">
        <f>SUM(E8:E10)</f>
        <v>15685</v>
      </c>
      <c r="E7" s="352"/>
      <c r="F7" s="348"/>
      <c r="G7" s="436" t="s">
        <v>4</v>
      </c>
      <c r="H7" s="436"/>
      <c r="I7" s="433"/>
    </row>
    <row r="8" spans="1:9" s="219" customFormat="1" ht="19.25" customHeight="1">
      <c r="A8" s="349"/>
      <c r="B8" s="349"/>
      <c r="C8" s="329" t="s">
        <v>5</v>
      </c>
      <c r="D8" s="398">
        <v>0.04</v>
      </c>
      <c r="E8" s="330">
        <f>D8*7000*E5</f>
        <v>280</v>
      </c>
      <c r="F8" s="350"/>
      <c r="G8" s="351" t="s">
        <v>5</v>
      </c>
      <c r="H8" s="362">
        <v>0.04</v>
      </c>
      <c r="I8" s="352">
        <f>H8*7000*I5</f>
        <v>280</v>
      </c>
    </row>
    <row r="9" spans="1:9" s="219" customFormat="1" ht="19.25" customHeight="1">
      <c r="A9" s="349"/>
      <c r="B9" s="349"/>
      <c r="C9" s="329" t="s">
        <v>6</v>
      </c>
      <c r="D9" s="398">
        <f>'2024 SUTA - FUTA'!M4</f>
        <v>1.4999999999999999E-2</v>
      </c>
      <c r="E9" s="330">
        <f>I9</f>
        <v>105</v>
      </c>
      <c r="F9" s="350"/>
      <c r="G9" s="351" t="s">
        <v>6</v>
      </c>
      <c r="H9" s="362">
        <f>D9</f>
        <v>1.4999999999999999E-2</v>
      </c>
      <c r="I9" s="352">
        <f>'Detailed View'!C40</f>
        <v>105</v>
      </c>
    </row>
    <row r="10" spans="1:9" s="219" customFormat="1" ht="19.25" customHeight="1">
      <c r="A10" s="394"/>
      <c r="B10" s="394"/>
      <c r="C10" s="395" t="s">
        <v>7</v>
      </c>
      <c r="D10" s="399">
        <f>'Detailed View'!B8</f>
        <v>7.6499999999999999E-2</v>
      </c>
      <c r="E10" s="396">
        <f>I10</f>
        <v>15300</v>
      </c>
      <c r="F10" s="350"/>
      <c r="G10" s="351" t="s">
        <v>7</v>
      </c>
      <c r="H10" s="362">
        <f>D10</f>
        <v>7.6499999999999999E-2</v>
      </c>
      <c r="I10" s="352">
        <f>'Detailed View'!B40</f>
        <v>15300</v>
      </c>
    </row>
    <row r="11" spans="1:9" ht="21" customHeight="1">
      <c r="A11" s="352"/>
      <c r="B11" s="352"/>
      <c r="C11" s="352"/>
      <c r="D11" s="352"/>
      <c r="E11" s="352"/>
      <c r="F11" s="353"/>
      <c r="G11" s="436"/>
      <c r="H11" s="436"/>
      <c r="I11" s="436"/>
    </row>
    <row r="12" spans="1:9" s="219" customFormat="1" ht="18" customHeight="1">
      <c r="A12" s="434" t="s">
        <v>245</v>
      </c>
      <c r="B12" s="434"/>
      <c r="C12" s="434"/>
      <c r="D12" s="400">
        <f>E12/E4</f>
        <v>9.9999999999999992E-2</v>
      </c>
      <c r="E12" s="330">
        <f>M43</f>
        <v>9.9999999999999992E-2</v>
      </c>
      <c r="F12" s="220"/>
      <c r="G12" s="393" t="s">
        <v>8</v>
      </c>
      <c r="H12" s="362">
        <f>I12/I4</f>
        <v>900</v>
      </c>
      <c r="I12" s="352">
        <f>'Detailed View'!D46</f>
        <v>900</v>
      </c>
    </row>
    <row r="13" spans="1:9" ht="22.25" customHeight="1">
      <c r="A13" s="433" t="s">
        <v>10</v>
      </c>
      <c r="B13" s="433"/>
      <c r="C13" s="433"/>
      <c r="D13" s="397"/>
      <c r="E13" s="333">
        <f>D14+D15+D16+D17</f>
        <v>0</v>
      </c>
      <c r="F13" s="353"/>
      <c r="G13" s="436" t="s">
        <v>10</v>
      </c>
      <c r="H13" s="436"/>
      <c r="I13" s="436"/>
    </row>
    <row r="14" spans="1:9" s="219" customFormat="1" ht="18" customHeight="1">
      <c r="A14" s="349"/>
      <c r="B14" s="349"/>
      <c r="C14" s="331" t="s">
        <v>11</v>
      </c>
      <c r="D14" s="352"/>
      <c r="E14" s="334"/>
      <c r="F14" s="220"/>
      <c r="G14" s="354" t="s">
        <v>11</v>
      </c>
      <c r="H14" s="352">
        <v>0</v>
      </c>
      <c r="I14" s="363"/>
    </row>
    <row r="15" spans="1:9" s="219" customFormat="1" ht="18" customHeight="1">
      <c r="A15" s="349"/>
      <c r="B15" s="349"/>
      <c r="C15" s="331" t="s">
        <v>12</v>
      </c>
      <c r="D15" s="352"/>
      <c r="E15" s="334"/>
      <c r="F15" s="220"/>
      <c r="G15" s="354" t="s">
        <v>12</v>
      </c>
      <c r="H15" s="352">
        <v>0</v>
      </c>
      <c r="I15" s="363"/>
    </row>
    <row r="16" spans="1:9" s="219" customFormat="1" ht="18" customHeight="1">
      <c r="A16" s="349"/>
      <c r="B16" s="349"/>
      <c r="C16" s="331" t="s">
        <v>13</v>
      </c>
      <c r="D16" s="352"/>
      <c r="E16" s="334"/>
      <c r="F16" s="220"/>
      <c r="G16" s="354" t="s">
        <v>13</v>
      </c>
      <c r="H16" s="352">
        <v>0</v>
      </c>
      <c r="I16" s="363"/>
    </row>
    <row r="17" spans="1:15" s="219" customFormat="1" ht="18" customHeight="1">
      <c r="A17" s="349"/>
      <c r="B17" s="349"/>
      <c r="C17" s="331" t="s">
        <v>14</v>
      </c>
      <c r="D17" s="352"/>
      <c r="E17" s="334"/>
      <c r="F17" s="220"/>
      <c r="G17" s="354" t="s">
        <v>29</v>
      </c>
      <c r="H17" s="352">
        <v>0</v>
      </c>
      <c r="I17" s="363"/>
    </row>
    <row r="18" spans="1:15" s="219" customFormat="1" ht="18" customHeight="1">
      <c r="A18" s="349"/>
      <c r="B18" s="349"/>
      <c r="C18" s="331"/>
      <c r="D18" s="352"/>
      <c r="E18" s="332"/>
      <c r="F18" s="220"/>
      <c r="G18" s="354"/>
      <c r="H18" s="352"/>
      <c r="I18" s="363"/>
    </row>
    <row r="19" spans="1:15" ht="22.25" customHeight="1">
      <c r="A19" s="436" t="s">
        <v>16</v>
      </c>
      <c r="B19" s="436"/>
      <c r="C19" s="436"/>
      <c r="D19" s="401">
        <f>E19/E4</f>
        <v>1.2500000000000001E-2</v>
      </c>
      <c r="E19" s="390">
        <f>'Detailed View'!D58+'Detailed View'!D59+'Detailed View'!D60+'Detailed View'!D61+'Detailed View'!D62+'Detailed View'!D63+'Detailed View'!D64</f>
        <v>1.2500000000000001E-2</v>
      </c>
      <c r="F19" s="353"/>
      <c r="G19" s="392" t="s">
        <v>16</v>
      </c>
      <c r="H19" s="401">
        <f>I19/I4</f>
        <v>1.2500000000000001E-2</v>
      </c>
      <c r="I19" s="391">
        <f>Profitabilty!F145</f>
        <v>1.2500000000000001E-2</v>
      </c>
    </row>
    <row r="20" spans="1:15" ht="18" customHeight="1">
      <c r="A20" s="341"/>
      <c r="B20" s="341"/>
      <c r="C20" s="336"/>
      <c r="D20" s="355"/>
      <c r="E20" s="337"/>
      <c r="F20" s="17"/>
      <c r="G20" s="356"/>
      <c r="H20" s="355"/>
      <c r="I20" s="364"/>
    </row>
    <row r="21" spans="1:15" ht="22.25" customHeight="1">
      <c r="A21" s="436"/>
      <c r="B21" s="436"/>
      <c r="C21" s="436"/>
      <c r="D21" s="327"/>
      <c r="E21" s="335"/>
      <c r="F21" s="353"/>
      <c r="G21" s="392"/>
      <c r="H21" s="327"/>
      <c r="I21" s="328"/>
    </row>
    <row r="22" spans="1:15" s="176" customFormat="1" ht="19.25" customHeight="1">
      <c r="A22" s="357"/>
      <c r="B22" s="357"/>
      <c r="C22" s="439" t="s">
        <v>20</v>
      </c>
      <c r="D22" s="440"/>
      <c r="E22" s="358">
        <f>E8+E9+E10+E12+E19</f>
        <v>15685.112500000001</v>
      </c>
      <c r="F22" s="224"/>
      <c r="G22" s="438" t="s">
        <v>20</v>
      </c>
      <c r="H22" s="438"/>
      <c r="I22" s="370">
        <f>I8+I9+I10+I12+I19</f>
        <v>16585.012500000001</v>
      </c>
    </row>
    <row r="23" spans="1:15" s="176" customFormat="1" ht="19.25" customHeight="1">
      <c r="A23" s="366"/>
      <c r="B23" s="366"/>
      <c r="C23" s="367"/>
      <c r="D23" s="368" t="s">
        <v>202</v>
      </c>
      <c r="E23" s="369">
        <f>D8+D9+D10+D12+D19</f>
        <v>0.24399999999999999</v>
      </c>
      <c r="F23"/>
      <c r="G23" s="359"/>
      <c r="H23" s="360" t="s">
        <v>203</v>
      </c>
      <c r="I23" s="365">
        <f>H8+H9+H10+H12+H19</f>
        <v>900.14400000000001</v>
      </c>
    </row>
    <row r="24" spans="1:15" s="176" customFormat="1" ht="19">
      <c r="C24" s="324"/>
      <c r="D24" s="325"/>
      <c r="E24" s="218"/>
      <c r="F24" s="218"/>
      <c r="H24" s="402" t="str">
        <f>IF(I24&gt;0, "Cost", IF(I24&lt;0, "Savings", TEXT(I24, "$#,##0.00")))</f>
        <v>Cost</v>
      </c>
      <c r="I24" s="403">
        <f>I22-E22</f>
        <v>899.89999999999964</v>
      </c>
    </row>
    <row r="25" spans="1:15" s="176" customFormat="1" ht="16.5" customHeight="1">
      <c r="C25" s="324"/>
      <c r="D25" s="325"/>
      <c r="E25" s="218"/>
      <c r="F25" s="218"/>
    </row>
    <row r="26" spans="1:15" s="176" customFormat="1" ht="19.25" customHeight="1">
      <c r="A26" s="176" t="s">
        <v>255</v>
      </c>
      <c r="C26" s="324"/>
      <c r="D26" s="325"/>
      <c r="E26" s="218"/>
      <c r="F26" s="218"/>
    </row>
    <row r="27" spans="1:15" s="176" customFormat="1" ht="19.25" customHeight="1">
      <c r="A27" s="176" t="s">
        <v>254</v>
      </c>
      <c r="C27" s="324"/>
      <c r="D27" s="325"/>
      <c r="E27" s="218"/>
      <c r="F27" s="218"/>
      <c r="G27" s="326" t="s">
        <v>28</v>
      </c>
      <c r="H27" s="314"/>
      <c r="I27" s="314"/>
      <c r="K27" s="326" t="s">
        <v>231</v>
      </c>
      <c r="L27" s="404"/>
      <c r="M27" s="314"/>
    </row>
    <row r="28" spans="1:15" s="176" customFormat="1" ht="19.25" customHeight="1">
      <c r="C28" s="324"/>
      <c r="D28" s="325"/>
      <c r="E28" s="218"/>
      <c r="F28" s="218"/>
      <c r="G28" s="196" t="s">
        <v>219</v>
      </c>
      <c r="H28" s="405">
        <f>I12/I4</f>
        <v>900</v>
      </c>
      <c r="I28" s="406"/>
      <c r="K28" s="196" t="s">
        <v>53</v>
      </c>
      <c r="L28" s="409">
        <v>0</v>
      </c>
      <c r="M28" s="415">
        <f>L28/I4</f>
        <v>0</v>
      </c>
      <c r="O28" s="423" t="s">
        <v>250</v>
      </c>
    </row>
    <row r="29" spans="1:15" s="126" customFormat="1" ht="22.25" customHeight="1">
      <c r="G29" s="326" t="s">
        <v>208</v>
      </c>
      <c r="H29" s="404"/>
      <c r="I29" s="314"/>
      <c r="K29" s="196" t="s">
        <v>244</v>
      </c>
      <c r="L29" s="409">
        <v>0</v>
      </c>
      <c r="M29" s="415">
        <f>L29/I4</f>
        <v>0</v>
      </c>
    </row>
    <row r="30" spans="1:15">
      <c r="G30" s="196" t="s">
        <v>186</v>
      </c>
      <c r="H30" s="407">
        <v>2950</v>
      </c>
      <c r="I30" s="406" t="s">
        <v>224</v>
      </c>
      <c r="K30" s="196" t="s">
        <v>233</v>
      </c>
      <c r="L30" s="409">
        <v>0</v>
      </c>
      <c r="M30" s="415">
        <f>L30/I4</f>
        <v>0</v>
      </c>
    </row>
    <row r="31" spans="1:15" ht="16">
      <c r="A31" s="437"/>
      <c r="B31" s="437"/>
      <c r="C31" s="437"/>
      <c r="D31" s="319"/>
      <c r="E31" s="316"/>
      <c r="F31" s="223"/>
      <c r="G31" s="196" t="s">
        <v>190</v>
      </c>
      <c r="H31" s="407">
        <v>999</v>
      </c>
      <c r="I31" s="406" t="s">
        <v>229</v>
      </c>
      <c r="K31" s="196" t="s">
        <v>240</v>
      </c>
      <c r="L31" s="409">
        <v>0</v>
      </c>
      <c r="M31" s="415">
        <f>L31/I4</f>
        <v>0</v>
      </c>
    </row>
    <row r="32" spans="1:15" s="219" customFormat="1" ht="14">
      <c r="A32" s="320"/>
      <c r="B32" s="320"/>
      <c r="C32" s="321"/>
      <c r="D32" s="322"/>
      <c r="G32" s="196" t="s">
        <v>193</v>
      </c>
      <c r="H32" s="407">
        <f>'Detailed View'!D101</f>
        <v>50</v>
      </c>
      <c r="I32" s="406" t="s">
        <v>225</v>
      </c>
      <c r="K32" s="196" t="s">
        <v>241</v>
      </c>
      <c r="L32" s="407">
        <v>0</v>
      </c>
      <c r="M32" s="415">
        <f>L32/I4</f>
        <v>0</v>
      </c>
    </row>
    <row r="33" spans="1:15" s="219" customFormat="1" ht="14">
      <c r="A33" s="320"/>
      <c r="B33" s="320"/>
      <c r="C33" s="321"/>
      <c r="D33" s="322"/>
      <c r="G33" s="196" t="s">
        <v>228</v>
      </c>
      <c r="H33" s="408">
        <v>75</v>
      </c>
      <c r="I33" s="406" t="s">
        <v>224</v>
      </c>
      <c r="K33" s="219" t="s">
        <v>242</v>
      </c>
      <c r="L33" s="409">
        <v>0</v>
      </c>
      <c r="M33" s="414">
        <f>L33/I4</f>
        <v>0</v>
      </c>
    </row>
    <row r="34" spans="1:15" s="219" customFormat="1" ht="14">
      <c r="A34" s="320"/>
      <c r="B34" s="320"/>
      <c r="C34" s="321"/>
      <c r="D34" s="322"/>
      <c r="G34" s="196" t="s">
        <v>227</v>
      </c>
      <c r="H34" s="407">
        <v>75</v>
      </c>
      <c r="I34" s="406" t="s">
        <v>224</v>
      </c>
      <c r="K34" s="197" t="s">
        <v>243</v>
      </c>
      <c r="L34" s="409">
        <v>0</v>
      </c>
      <c r="M34" s="416">
        <f>L34/I4</f>
        <v>0</v>
      </c>
    </row>
    <row r="35" spans="1:15" s="219" customFormat="1" ht="14">
      <c r="A35" s="320"/>
      <c r="B35" s="320"/>
      <c r="C35" s="321"/>
      <c r="D35" s="322"/>
      <c r="E35" s="317"/>
      <c r="F35" s="220"/>
      <c r="G35" s="219" t="s">
        <v>218</v>
      </c>
      <c r="H35" s="409">
        <v>22</v>
      </c>
      <c r="I35" s="410" t="s">
        <v>225</v>
      </c>
      <c r="K35" s="326" t="s">
        <v>232</v>
      </c>
      <c r="L35" s="404"/>
      <c r="M35" s="314"/>
    </row>
    <row r="36" spans="1:15" s="219" customFormat="1">
      <c r="A36" s="320"/>
      <c r="B36" s="320"/>
      <c r="C36" s="321"/>
      <c r="D36" s="322"/>
      <c r="E36" s="317"/>
      <c r="F36" s="220"/>
      <c r="G36" s="197" t="s">
        <v>210</v>
      </c>
      <c r="H36" s="411"/>
      <c r="I36" s="412" t="s">
        <v>217</v>
      </c>
      <c r="K36" t="s">
        <v>234</v>
      </c>
      <c r="L36" s="409">
        <f>M36*I4</f>
        <v>2.5000000000000001E-2</v>
      </c>
      <c r="M36" s="414">
        <v>2.5000000000000001E-2</v>
      </c>
      <c r="O36" s="252" t="s">
        <v>249</v>
      </c>
    </row>
    <row r="37" spans="1:15" s="219" customFormat="1">
      <c r="A37" s="320"/>
      <c r="B37" s="320"/>
      <c r="C37" s="321"/>
      <c r="D37" s="322"/>
      <c r="E37" s="317"/>
      <c r="F37" s="220"/>
      <c r="G37" s="326" t="s">
        <v>207</v>
      </c>
      <c r="H37" s="404"/>
      <c r="I37" s="314"/>
      <c r="K37" t="s">
        <v>235</v>
      </c>
      <c r="L37" s="409">
        <f>M37*I4</f>
        <v>1.4999999999999999E-2</v>
      </c>
      <c r="M37" s="414">
        <v>1.4999999999999999E-2</v>
      </c>
    </row>
    <row r="38" spans="1:15" s="219" customFormat="1">
      <c r="A38" s="320"/>
      <c r="B38" s="320"/>
      <c r="C38" s="321"/>
      <c r="D38" s="322"/>
      <c r="E38" s="317"/>
      <c r="F38" s="220"/>
      <c r="G38" s="197" t="s">
        <v>191</v>
      </c>
      <c r="H38" s="409">
        <v>4</v>
      </c>
      <c r="I38" s="410" t="s">
        <v>222</v>
      </c>
      <c r="K38" t="s">
        <v>236</v>
      </c>
      <c r="L38" s="409">
        <f>M38*I4</f>
        <v>0.02</v>
      </c>
      <c r="M38" s="414">
        <v>0.02</v>
      </c>
    </row>
    <row r="39" spans="1:15" s="219" customFormat="1">
      <c r="A39" s="320"/>
      <c r="B39" s="320"/>
      <c r="C39" s="321"/>
      <c r="D39" s="322"/>
      <c r="E39" s="317"/>
      <c r="F39" s="220"/>
      <c r="G39" s="197" t="s">
        <v>230</v>
      </c>
      <c r="H39" s="409">
        <v>65</v>
      </c>
      <c r="I39" s="410" t="s">
        <v>226</v>
      </c>
      <c r="K39" t="s">
        <v>237</v>
      </c>
      <c r="L39" s="413">
        <f>M39*I4</f>
        <v>0.01</v>
      </c>
      <c r="M39" s="415">
        <v>0.01</v>
      </c>
    </row>
    <row r="40" spans="1:15" s="219" customFormat="1">
      <c r="A40" s="320"/>
      <c r="B40" s="320"/>
      <c r="C40" s="321"/>
      <c r="D40" s="322"/>
      <c r="E40" s="317"/>
      <c r="F40" s="220"/>
      <c r="G40" s="197" t="s">
        <v>189</v>
      </c>
      <c r="H40" s="409">
        <f>'Detailed View'!D91</f>
        <v>495</v>
      </c>
      <c r="I40" s="410" t="s">
        <v>223</v>
      </c>
      <c r="K40" t="s">
        <v>238</v>
      </c>
      <c r="L40" s="407">
        <f>M40*I4</f>
        <v>0.03</v>
      </c>
      <c r="M40" s="415">
        <v>0.03</v>
      </c>
    </row>
    <row r="41" spans="1:15" s="219" customFormat="1">
      <c r="A41" s="320"/>
      <c r="B41" s="320"/>
      <c r="C41" s="321"/>
      <c r="D41" s="322"/>
      <c r="E41" s="317"/>
      <c r="F41" s="220"/>
      <c r="G41" s="196" t="s">
        <v>204</v>
      </c>
      <c r="H41" s="413">
        <f>'Detailed View'!D99</f>
        <v>495</v>
      </c>
      <c r="I41" s="406" t="s">
        <v>224</v>
      </c>
      <c r="K41" t="s">
        <v>239</v>
      </c>
      <c r="L41" s="407"/>
      <c r="M41" s="415"/>
    </row>
    <row r="42" spans="1:15" s="126" customFormat="1" ht="15" customHeight="1">
      <c r="A42" s="323"/>
      <c r="B42" s="323"/>
      <c r="C42" s="435"/>
      <c r="D42" s="435"/>
      <c r="E42" s="318"/>
      <c r="F42" s="224"/>
      <c r="G42" s="196" t="s">
        <v>200</v>
      </c>
      <c r="H42" s="407">
        <f>'Detailed View'!D102</f>
        <v>150</v>
      </c>
      <c r="I42" s="406" t="s">
        <v>197</v>
      </c>
      <c r="K42" s="196"/>
      <c r="L42" s="407"/>
      <c r="M42" s="415"/>
    </row>
    <row r="43" spans="1:15" ht="16">
      <c r="A43" s="315"/>
      <c r="B43" s="315"/>
      <c r="C43" s="315"/>
      <c r="D43" s="315"/>
      <c r="E43" s="315"/>
      <c r="G43" s="196" t="s">
        <v>205</v>
      </c>
      <c r="H43" s="407">
        <f>'Detailed View'!D103</f>
        <v>70</v>
      </c>
      <c r="I43" s="406" t="s">
        <v>195</v>
      </c>
      <c r="K43" s="420" t="s">
        <v>246</v>
      </c>
      <c r="L43" s="419"/>
      <c r="M43" s="417">
        <f>SUM(L28:L42)</f>
        <v>9.9999999999999992E-2</v>
      </c>
    </row>
    <row r="44" spans="1:15">
      <c r="A44" s="312"/>
      <c r="B44" s="312"/>
      <c r="C44" s="312"/>
      <c r="G44" s="196" t="s">
        <v>206</v>
      </c>
      <c r="H44" s="407">
        <f>'Detailed View'!D104</f>
        <v>95</v>
      </c>
      <c r="I44" s="406" t="s">
        <v>195</v>
      </c>
      <c r="K44" s="422" t="s">
        <v>248</v>
      </c>
    </row>
    <row r="45" spans="1:15" ht="16">
      <c r="G45" s="310"/>
      <c r="H45" s="310"/>
      <c r="I45" s="311"/>
      <c r="K45" s="421" t="s">
        <v>247</v>
      </c>
      <c r="L45" s="383"/>
      <c r="M45" s="418">
        <f>M28+M29+M30+M31+M32+M33+M34+M36+M37+M38+M39+M40</f>
        <v>9.9999999999999992E-2</v>
      </c>
    </row>
    <row r="46" spans="1:15">
      <c r="A46" s="313"/>
      <c r="B46" s="313"/>
      <c r="C46" s="313"/>
      <c r="D46" s="313"/>
      <c r="E46" s="313"/>
      <c r="F46" s="313"/>
    </row>
    <row r="47" spans="1:15">
      <c r="A47" s="122"/>
      <c r="B47" s="122"/>
    </row>
    <row r="48" spans="1:15">
      <c r="A48" s="313"/>
      <c r="B48" s="313"/>
      <c r="C48" s="313"/>
      <c r="D48" s="313"/>
      <c r="E48" s="313"/>
      <c r="F48" s="313"/>
    </row>
    <row r="49" spans="1:6" ht="9" customHeight="1"/>
    <row r="50" spans="1:6" ht="14.75" customHeight="1">
      <c r="A50" s="313"/>
      <c r="B50" s="313"/>
      <c r="C50" s="313"/>
      <c r="D50" s="313"/>
      <c r="E50" s="313"/>
      <c r="F50" s="313"/>
    </row>
    <row r="51" spans="1:6" ht="15" customHeight="1">
      <c r="A51" s="122"/>
      <c r="B51" s="122"/>
      <c r="C51" s="122"/>
    </row>
    <row r="53" spans="1:6">
      <c r="A53" s="166"/>
      <c r="B53" s="166"/>
      <c r="C53" s="166"/>
    </row>
  </sheetData>
  <mergeCells count="20">
    <mergeCell ref="G22:H22"/>
    <mergeCell ref="C22:D22"/>
    <mergeCell ref="G6:I6"/>
    <mergeCell ref="C6:E6"/>
    <mergeCell ref="G4:H4"/>
    <mergeCell ref="C4:D4"/>
    <mergeCell ref="G5:H5"/>
    <mergeCell ref="C5:D5"/>
    <mergeCell ref="G7:I7"/>
    <mergeCell ref="G11:I11"/>
    <mergeCell ref="G13:I13"/>
    <mergeCell ref="A2:E2"/>
    <mergeCell ref="A3:E3"/>
    <mergeCell ref="A13:C13"/>
    <mergeCell ref="A12:C12"/>
    <mergeCell ref="C42:D42"/>
    <mergeCell ref="A7:C7"/>
    <mergeCell ref="A19:C19"/>
    <mergeCell ref="A21:C21"/>
    <mergeCell ref="A31:C31"/>
  </mergeCells>
  <conditionalFormatting sqref="H24">
    <cfRule type="containsText" dxfId="10" priority="1" operator="containsText" text="Savings">
      <formula>NOT(ISERROR(SEARCH("Savings",H24)))</formula>
    </cfRule>
    <cfRule type="containsText" dxfId="9" priority="2" operator="containsText" text="Cost">
      <formula>NOT(ISERROR(SEARCH("Cost",H24)))</formula>
    </cfRule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H24:I24">
    <cfRule type="cellIs" dxfId="6" priority="8" operator="lessThan">
      <formula>0</formula>
    </cfRule>
    <cfRule type="cellIs" dxfId="5" priority="9" operator="greaterThan">
      <formula>0</formula>
    </cfRule>
    <cfRule type="cellIs" dxfId="4" priority="15" operator="lessThan">
      <formula>0</formula>
    </cfRule>
    <cfRule type="cellIs" dxfId="3" priority="17" operator="greaterThan">
      <formula>0</formula>
    </cfRule>
  </conditionalFormatting>
  <conditionalFormatting sqref="I24">
    <cfRule type="cellIs" dxfId="2" priority="14" operator="greaterThan">
      <formula>0</formula>
    </cfRule>
  </conditionalFormatting>
  <pageMargins left="0.25" right="0.25" top="0.16361111111111112" bottom="0.35458333333333331" header="0.3" footer="0.3"/>
  <pageSetup scale="60" orientation="landscape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ABC0-767E-4257-91C3-36AC94CAE1C6}">
  <sheetPr>
    <pageSetUpPr fitToPage="1"/>
  </sheetPr>
  <dimension ref="A1:N107"/>
  <sheetViews>
    <sheetView showGridLines="0" topLeftCell="A7" zoomScale="130" zoomScaleNormal="130" zoomScalePageLayoutView="90" workbookViewId="0">
      <selection activeCell="C40" sqref="C40"/>
    </sheetView>
  </sheetViews>
  <sheetFormatPr baseColWidth="10" defaultColWidth="8.6640625" defaultRowHeight="15"/>
  <cols>
    <col min="1" max="1" width="44.5" customWidth="1"/>
    <col min="2" max="2" width="22.6640625" customWidth="1"/>
    <col min="3" max="3" width="27.33203125" customWidth="1"/>
    <col min="4" max="4" width="30.33203125" style="8" customWidth="1"/>
    <col min="5" max="5" width="23.33203125" style="20" customWidth="1"/>
    <col min="6" max="6" width="9.6640625" customWidth="1"/>
  </cols>
  <sheetData>
    <row r="1" spans="1:9" ht="36" customHeight="1">
      <c r="A1" s="449" t="s">
        <v>0</v>
      </c>
      <c r="B1" s="449"/>
      <c r="C1" s="383"/>
      <c r="D1" s="384"/>
      <c r="E1" s="385"/>
    </row>
    <row r="2" spans="1:9" ht="36.75" customHeight="1">
      <c r="A2" s="444" t="str">
        <f>Profitabilty!A1</f>
        <v>Enter Company Name</v>
      </c>
      <c r="B2" s="444"/>
      <c r="C2" s="444"/>
      <c r="D2" s="450"/>
      <c r="E2" s="450"/>
    </row>
    <row r="3" spans="1:9" s="230" customFormat="1" ht="21.75" customHeight="1">
      <c r="A3" s="225" t="s">
        <v>30</v>
      </c>
      <c r="B3" s="226">
        <f>Profitabilty!D37</f>
        <v>1</v>
      </c>
      <c r="C3" s="227"/>
      <c r="D3" s="228"/>
      <c r="E3" s="229"/>
    </row>
    <row r="4" spans="1:9" s="230" customFormat="1" ht="26.25" customHeight="1">
      <c r="A4" s="454" t="s">
        <v>26</v>
      </c>
      <c r="B4" s="454"/>
      <c r="C4" s="454"/>
      <c r="D4" s="454"/>
      <c r="E4" s="231">
        <f>Profitabilty!C37</f>
        <v>1</v>
      </c>
    </row>
    <row r="5" spans="1:9" ht="18">
      <c r="A5" s="453" t="s">
        <v>3</v>
      </c>
      <c r="B5" s="453"/>
      <c r="C5" s="453"/>
      <c r="D5" s="453"/>
      <c r="E5" s="453"/>
    </row>
    <row r="6" spans="1:9" s="126" customFormat="1" ht="21" customHeight="1">
      <c r="A6" s="456" t="s">
        <v>4</v>
      </c>
      <c r="B6" s="456"/>
      <c r="C6" s="456"/>
      <c r="D6" s="456"/>
      <c r="E6" s="382">
        <f>SUM(B40:D40)</f>
        <v>15615</v>
      </c>
    </row>
    <row r="7" spans="1:9" ht="33" customHeight="1">
      <c r="A7" s="259" t="s">
        <v>31</v>
      </c>
      <c r="B7" s="260" t="s">
        <v>32</v>
      </c>
      <c r="C7" s="260" t="s">
        <v>6</v>
      </c>
      <c r="D7" s="259" t="s">
        <v>33</v>
      </c>
      <c r="E7" s="260" t="s">
        <v>34</v>
      </c>
      <c r="F7" s="126"/>
    </row>
    <row r="8" spans="1:9">
      <c r="A8" s="261" t="str">
        <f>Profitabilty!A79</f>
        <v>CA</v>
      </c>
      <c r="B8" s="262">
        <v>7.6499999999999999E-2</v>
      </c>
      <c r="C8" s="263">
        <f>IFERROR(VLOOKUP($A8,'2024 SUTA - FUTA'!$L$3:$M$56,2,FALSE),"")</f>
        <v>1.4999999999999999E-2</v>
      </c>
      <c r="D8" s="263">
        <f>Profitabilty!E79</f>
        <v>0.03</v>
      </c>
      <c r="E8" s="263">
        <f>SUM(B8:D8)</f>
        <v>0.1215</v>
      </c>
      <c r="F8" t="str">
        <f>Profitabilty!J79</f>
        <v>PEO</v>
      </c>
      <c r="I8" s="270"/>
    </row>
    <row r="9" spans="1:9">
      <c r="A9" s="261">
        <f>Profitabilty!A80</f>
        <v>0</v>
      </c>
      <c r="B9" s="262">
        <v>7.6499999999999999E-2</v>
      </c>
      <c r="C9" s="263" t="str">
        <f>IFERROR(VLOOKUP($A9,'2024 SUTA - FUTA'!$L$3:$M$56,2,FALSE),"")</f>
        <v/>
      </c>
      <c r="D9" s="263" t="str">
        <f>Profitabilty!E80</f>
        <v/>
      </c>
      <c r="E9" s="263">
        <f t="shared" ref="E9" si="0">SUM(B9:D9)</f>
        <v>7.6499999999999999E-2</v>
      </c>
      <c r="F9" t="str">
        <f>Profitabilty!J80</f>
        <v/>
      </c>
    </row>
    <row r="10" spans="1:9">
      <c r="A10" s="261">
        <f>Profitabilty!A81</f>
        <v>0</v>
      </c>
      <c r="B10" s="262">
        <v>7.6499999999999999E-2</v>
      </c>
      <c r="C10" s="263" t="str">
        <f>IFERROR(VLOOKUP($A10,'2024 SUTA - FUTA'!$L$3:$M$56,2,FALSE),"")</f>
        <v/>
      </c>
      <c r="D10" s="263" t="str">
        <f>Profitabilty!E81</f>
        <v/>
      </c>
      <c r="E10" s="263">
        <f t="shared" ref="E10:E38" si="1">SUM(B10:D10)</f>
        <v>7.6499999999999999E-2</v>
      </c>
      <c r="F10" t="str">
        <f>Profitabilty!J81</f>
        <v/>
      </c>
    </row>
    <row r="11" spans="1:9">
      <c r="A11" s="261">
        <f>Profitabilty!A82</f>
        <v>0</v>
      </c>
      <c r="B11" s="262">
        <v>7.6499999999999999E-2</v>
      </c>
      <c r="C11" s="263" t="str">
        <f>IFERROR(VLOOKUP($A11,'2024 SUTA - FUTA'!$L$3:$M$56,2,FALSE),"")</f>
        <v/>
      </c>
      <c r="D11" s="263" t="str">
        <f>Profitabilty!E82</f>
        <v/>
      </c>
      <c r="E11" s="263">
        <f t="shared" si="1"/>
        <v>7.6499999999999999E-2</v>
      </c>
      <c r="F11" t="str">
        <f>Profitabilty!J82</f>
        <v/>
      </c>
    </row>
    <row r="12" spans="1:9">
      <c r="A12" s="261">
        <f>Profitabilty!A83</f>
        <v>0</v>
      </c>
      <c r="B12" s="262">
        <v>7.6499999999999999E-2</v>
      </c>
      <c r="C12" s="263" t="str">
        <f>IFERROR(VLOOKUP($A12,'2024 SUTA - FUTA'!$L$3:$M$56,2,FALSE),"")</f>
        <v/>
      </c>
      <c r="D12" s="263" t="str">
        <f>Profitabilty!E83</f>
        <v/>
      </c>
      <c r="E12" s="263">
        <f t="shared" si="1"/>
        <v>7.6499999999999999E-2</v>
      </c>
      <c r="F12" t="str">
        <f>Profitabilty!J83</f>
        <v/>
      </c>
    </row>
    <row r="13" spans="1:9">
      <c r="A13" s="261">
        <f>Profitabilty!A84</f>
        <v>0</v>
      </c>
      <c r="B13" s="262"/>
      <c r="C13" s="263" t="str">
        <f>IFERROR(VLOOKUP($A13,'2024 SUTA - FUTA'!$L$3:$M$56,2,FALSE),"")</f>
        <v/>
      </c>
      <c r="D13" s="263" t="str">
        <f>Profitabilty!E84</f>
        <v/>
      </c>
      <c r="E13" s="263">
        <f t="shared" si="1"/>
        <v>0</v>
      </c>
      <c r="F13" t="str">
        <f>Profitabilty!J84</f>
        <v/>
      </c>
    </row>
    <row r="14" spans="1:9">
      <c r="A14" s="261">
        <f>Profitabilty!A85</f>
        <v>0</v>
      </c>
      <c r="B14" s="262"/>
      <c r="C14" s="263" t="str">
        <f>IFERROR(VLOOKUP($A14,'2024 SUTA - FUTA'!$L$3:$M$56,2,FALSE),"")</f>
        <v/>
      </c>
      <c r="D14" s="263" t="str">
        <f>Profitabilty!E85</f>
        <v/>
      </c>
      <c r="E14" s="263">
        <f t="shared" si="1"/>
        <v>0</v>
      </c>
      <c r="F14" t="str">
        <f>Profitabilty!J85</f>
        <v/>
      </c>
    </row>
    <row r="15" spans="1:9">
      <c r="A15" s="261">
        <f>Profitabilty!A86</f>
        <v>0</v>
      </c>
      <c r="B15" s="262"/>
      <c r="C15" s="263" t="str">
        <f>IFERROR(VLOOKUP($A15,'2024 SUTA - FUTA'!$L$3:$M$56,2,FALSE),"")</f>
        <v/>
      </c>
      <c r="D15" s="263" t="str">
        <f>Profitabilty!E86</f>
        <v/>
      </c>
      <c r="E15" s="263">
        <f t="shared" si="1"/>
        <v>0</v>
      </c>
      <c r="F15" t="str">
        <f>Profitabilty!J86</f>
        <v/>
      </c>
    </row>
    <row r="16" spans="1:9">
      <c r="A16" s="261">
        <f>Profitabilty!A87</f>
        <v>0</v>
      </c>
      <c r="B16" s="262"/>
      <c r="C16" s="263" t="str">
        <f>IFERROR(VLOOKUP($A16,'2024 SUTA - FUTA'!$L$3:$M$56,2,FALSE),"")</f>
        <v/>
      </c>
      <c r="D16" s="263" t="str">
        <f>Profitabilty!E87</f>
        <v/>
      </c>
      <c r="E16" s="263">
        <f t="shared" si="1"/>
        <v>0</v>
      </c>
      <c r="F16" t="str">
        <f>Profitabilty!J87</f>
        <v/>
      </c>
    </row>
    <row r="17" spans="1:6">
      <c r="A17" s="261">
        <f>Profitabilty!A88</f>
        <v>0</v>
      </c>
      <c r="B17" s="262"/>
      <c r="C17" s="263" t="str">
        <f>IFERROR(VLOOKUP($A17,'2024 SUTA - FUTA'!$L$3:$M$56,2,FALSE),"")</f>
        <v/>
      </c>
      <c r="D17" s="263" t="str">
        <f>Profitabilty!E88</f>
        <v/>
      </c>
      <c r="E17" s="263">
        <f t="shared" si="1"/>
        <v>0</v>
      </c>
      <c r="F17" t="str">
        <f>Profitabilty!J88</f>
        <v/>
      </c>
    </row>
    <row r="18" spans="1:6">
      <c r="A18" s="261">
        <f>Profitabilty!A89</f>
        <v>0</v>
      </c>
      <c r="B18" s="262"/>
      <c r="C18" s="263" t="str">
        <f>IFERROR(VLOOKUP($A18,'2024 SUTA - FUTA'!$L$3:$M$56,2,FALSE),"")</f>
        <v/>
      </c>
      <c r="D18" s="263" t="str">
        <f>Profitabilty!E89</f>
        <v/>
      </c>
      <c r="E18" s="263">
        <f t="shared" si="1"/>
        <v>0</v>
      </c>
      <c r="F18" t="str">
        <f>Profitabilty!J89</f>
        <v/>
      </c>
    </row>
    <row r="19" spans="1:6">
      <c r="A19" s="261">
        <f>Profitabilty!A90</f>
        <v>0</v>
      </c>
      <c r="B19" s="262"/>
      <c r="C19" s="263" t="str">
        <f>IFERROR(VLOOKUP($A19,'2024 SUTA - FUTA'!$L$3:$M$56,2,FALSE),"")</f>
        <v/>
      </c>
      <c r="D19" s="263" t="str">
        <f>Profitabilty!E90</f>
        <v/>
      </c>
      <c r="E19" s="263">
        <f t="shared" si="1"/>
        <v>0</v>
      </c>
      <c r="F19" t="str">
        <f>Profitabilty!J90</f>
        <v/>
      </c>
    </row>
    <row r="20" spans="1:6">
      <c r="A20" s="261">
        <f>Profitabilty!A91</f>
        <v>0</v>
      </c>
      <c r="B20" s="262"/>
      <c r="C20" s="263" t="str">
        <f>IFERROR(VLOOKUP($A20,'2024 SUTA - FUTA'!$L$3:$M$56,2,FALSE),"")</f>
        <v/>
      </c>
      <c r="D20" s="263" t="str">
        <f>Profitabilty!E91</f>
        <v/>
      </c>
      <c r="E20" s="263">
        <f t="shared" si="1"/>
        <v>0</v>
      </c>
      <c r="F20" t="str">
        <f>Profitabilty!J91</f>
        <v/>
      </c>
    </row>
    <row r="21" spans="1:6">
      <c r="A21" s="261">
        <f>Profitabilty!A92</f>
        <v>0</v>
      </c>
      <c r="B21" s="262"/>
      <c r="C21" s="263" t="str">
        <f>IFERROR(VLOOKUP($A21,'2024 SUTA - FUTA'!$L$3:$M$56,2,FALSE),"")</f>
        <v/>
      </c>
      <c r="D21" s="263" t="str">
        <f>Profitabilty!E92</f>
        <v/>
      </c>
      <c r="E21" s="263">
        <f t="shared" si="1"/>
        <v>0</v>
      </c>
      <c r="F21" t="str">
        <f>Profitabilty!J92</f>
        <v/>
      </c>
    </row>
    <row r="22" spans="1:6">
      <c r="A22" s="261">
        <f>Profitabilty!A93</f>
        <v>0</v>
      </c>
      <c r="B22" s="262"/>
      <c r="C22" s="263" t="str">
        <f>IFERROR(VLOOKUP($A22,'2024 SUTA - FUTA'!$L$3:$M$56,2,FALSE),"")</f>
        <v/>
      </c>
      <c r="D22" s="263" t="str">
        <f>Profitabilty!E93</f>
        <v/>
      </c>
      <c r="E22" s="263">
        <f t="shared" si="1"/>
        <v>0</v>
      </c>
      <c r="F22" t="str">
        <f>Profitabilty!J93</f>
        <v/>
      </c>
    </row>
    <row r="23" spans="1:6">
      <c r="A23" s="261">
        <f>Profitabilty!A94</f>
        <v>0</v>
      </c>
      <c r="B23" s="262"/>
      <c r="C23" s="263" t="str">
        <f>IFERROR(VLOOKUP($A23,'2024 SUTA - FUTA'!$L$3:$M$56,2,FALSE),"")</f>
        <v/>
      </c>
      <c r="D23" s="263" t="str">
        <f>Profitabilty!E94</f>
        <v/>
      </c>
      <c r="E23" s="263">
        <f t="shared" si="1"/>
        <v>0</v>
      </c>
      <c r="F23" t="str">
        <f>Profitabilty!J94</f>
        <v/>
      </c>
    </row>
    <row r="24" spans="1:6">
      <c r="A24" s="261">
        <f>Profitabilty!A95</f>
        <v>0</v>
      </c>
      <c r="B24" s="262"/>
      <c r="C24" s="263" t="str">
        <f>IFERROR(VLOOKUP($A24,'2024 SUTA - FUTA'!$L$3:$M$56,2,FALSE),"")</f>
        <v/>
      </c>
      <c r="D24" s="263" t="str">
        <f>Profitabilty!E95</f>
        <v/>
      </c>
      <c r="E24" s="263">
        <f t="shared" si="1"/>
        <v>0</v>
      </c>
      <c r="F24" t="str">
        <f>Profitabilty!J95</f>
        <v/>
      </c>
    </row>
    <row r="25" spans="1:6" ht="15.75" customHeight="1">
      <c r="A25" s="261">
        <f>Profitabilty!A96</f>
        <v>0</v>
      </c>
      <c r="B25" s="262"/>
      <c r="C25" s="263" t="str">
        <f>IFERROR(VLOOKUP($A25,'2024 SUTA - FUTA'!$L$3:$M$56,2,FALSE),"")</f>
        <v/>
      </c>
      <c r="D25" s="263" t="str">
        <f>Profitabilty!E96</f>
        <v/>
      </c>
      <c r="E25" s="263">
        <f t="shared" si="1"/>
        <v>0</v>
      </c>
      <c r="F25" t="str">
        <f>Profitabilty!J96</f>
        <v/>
      </c>
    </row>
    <row r="26" spans="1:6" ht="15.75" customHeight="1">
      <c r="A26" s="261">
        <f>Profitabilty!A97</f>
        <v>0</v>
      </c>
      <c r="B26" s="262"/>
      <c r="C26" s="263" t="str">
        <f>IFERROR(VLOOKUP($A26,'2024 SUTA - FUTA'!$L$3:$M$56,2,FALSE),"")</f>
        <v/>
      </c>
      <c r="D26" s="263" t="str">
        <f>Profitabilty!E97</f>
        <v/>
      </c>
      <c r="E26" s="263">
        <f t="shared" si="1"/>
        <v>0</v>
      </c>
      <c r="F26" t="str">
        <f>Profitabilty!J97</f>
        <v/>
      </c>
    </row>
    <row r="27" spans="1:6" ht="15.75" customHeight="1">
      <c r="A27" s="261">
        <f>Profitabilty!A98</f>
        <v>0</v>
      </c>
      <c r="B27" s="262"/>
      <c r="C27" s="263" t="str">
        <f>IFERROR(VLOOKUP($A27,'2024 SUTA - FUTA'!$L$3:$M$56,2,FALSE),"")</f>
        <v/>
      </c>
      <c r="D27" s="263" t="str">
        <f>Profitabilty!E98</f>
        <v/>
      </c>
      <c r="E27" s="263">
        <f t="shared" si="1"/>
        <v>0</v>
      </c>
      <c r="F27" t="str">
        <f>Profitabilty!J98</f>
        <v/>
      </c>
    </row>
    <row r="28" spans="1:6" ht="15.75" customHeight="1">
      <c r="A28" s="261">
        <f>Profitabilty!A99</f>
        <v>0</v>
      </c>
      <c r="B28" s="262"/>
      <c r="C28" s="263" t="str">
        <f>IFERROR(VLOOKUP($A28,'2024 SUTA - FUTA'!$L$3:$M$56,2,FALSE),"")</f>
        <v/>
      </c>
      <c r="D28" s="263" t="str">
        <f>Profitabilty!E99</f>
        <v/>
      </c>
      <c r="E28" s="263">
        <f t="shared" si="1"/>
        <v>0</v>
      </c>
      <c r="F28" t="str">
        <f>Profitabilty!J99</f>
        <v/>
      </c>
    </row>
    <row r="29" spans="1:6" ht="15.75" customHeight="1">
      <c r="A29" s="261">
        <f>Profitabilty!A100</f>
        <v>0</v>
      </c>
      <c r="B29" s="262"/>
      <c r="C29" s="263" t="str">
        <f>IFERROR(VLOOKUP($A29,'2024 SUTA - FUTA'!$L$3:$M$56,2,FALSE),"")</f>
        <v/>
      </c>
      <c r="D29" s="263" t="str">
        <f>Profitabilty!E100</f>
        <v/>
      </c>
      <c r="E29" s="263">
        <f t="shared" si="1"/>
        <v>0</v>
      </c>
      <c r="F29" t="str">
        <f>Profitabilty!J100</f>
        <v/>
      </c>
    </row>
    <row r="30" spans="1:6" ht="15.75" customHeight="1">
      <c r="A30" s="261">
        <f>Profitabilty!A101</f>
        <v>0</v>
      </c>
      <c r="B30" s="262"/>
      <c r="C30" s="263" t="str">
        <f>IFERROR(VLOOKUP($A30,'2024 SUTA - FUTA'!$L$3:$M$56,2,FALSE),"")</f>
        <v/>
      </c>
      <c r="D30" s="263" t="str">
        <f>Profitabilty!E101</f>
        <v/>
      </c>
      <c r="E30" s="263">
        <f t="shared" si="1"/>
        <v>0</v>
      </c>
      <c r="F30" t="str">
        <f>Profitabilty!J101</f>
        <v/>
      </c>
    </row>
    <row r="31" spans="1:6" ht="15.75" customHeight="1">
      <c r="A31" s="261">
        <f>Profitabilty!A102</f>
        <v>0</v>
      </c>
      <c r="B31" s="262"/>
      <c r="C31" s="263" t="str">
        <f>IFERROR(VLOOKUP($A31,'2024 SUTA - FUTA'!$L$3:$M$56,2,FALSE),"")</f>
        <v/>
      </c>
      <c r="D31" s="263" t="str">
        <f>Profitabilty!E102</f>
        <v/>
      </c>
      <c r="E31" s="263">
        <f t="shared" si="1"/>
        <v>0</v>
      </c>
      <c r="F31" t="str">
        <f>Profitabilty!J102</f>
        <v/>
      </c>
    </row>
    <row r="32" spans="1:6" ht="15.75" customHeight="1">
      <c r="A32" s="261">
        <f>Profitabilty!A103</f>
        <v>0</v>
      </c>
      <c r="B32" s="262"/>
      <c r="C32" s="263" t="str">
        <f>IFERROR(VLOOKUP($A32,'2024 SUTA - FUTA'!$L$3:$M$56,2,FALSE),"")</f>
        <v/>
      </c>
      <c r="D32" s="263" t="str">
        <f>Profitabilty!E103</f>
        <v/>
      </c>
      <c r="E32" s="263">
        <f t="shared" si="1"/>
        <v>0</v>
      </c>
      <c r="F32" t="str">
        <f>Profitabilty!J103</f>
        <v/>
      </c>
    </row>
    <row r="33" spans="1:6" ht="15.75" customHeight="1">
      <c r="A33" s="261">
        <f>Profitabilty!A104</f>
        <v>0</v>
      </c>
      <c r="B33" s="262"/>
      <c r="C33" s="263" t="str">
        <f>IFERROR(VLOOKUP($A33,'2024 SUTA - FUTA'!$L$3:$M$56,2,FALSE),"")</f>
        <v/>
      </c>
      <c r="D33" s="263" t="str">
        <f>Profitabilty!E104</f>
        <v/>
      </c>
      <c r="E33" s="263">
        <f t="shared" si="1"/>
        <v>0</v>
      </c>
      <c r="F33" t="str">
        <f>Profitabilty!J104</f>
        <v/>
      </c>
    </row>
    <row r="34" spans="1:6" ht="15.75" customHeight="1">
      <c r="A34" s="261">
        <f>Profitabilty!A105</f>
        <v>0</v>
      </c>
      <c r="B34" s="262"/>
      <c r="C34" s="263" t="str">
        <f>IFERROR(VLOOKUP($A34,'2024 SUTA - FUTA'!$L$3:$M$56,2,FALSE),"")</f>
        <v/>
      </c>
      <c r="D34" s="263" t="str">
        <f>Profitabilty!E105</f>
        <v/>
      </c>
      <c r="E34" s="263">
        <f t="shared" si="1"/>
        <v>0</v>
      </c>
      <c r="F34" t="str">
        <f>Profitabilty!J105</f>
        <v/>
      </c>
    </row>
    <row r="35" spans="1:6" ht="15.75" customHeight="1">
      <c r="A35" s="261">
        <f>Profitabilty!A106</f>
        <v>0</v>
      </c>
      <c r="B35" s="262"/>
      <c r="C35" s="263" t="str">
        <f>IFERROR(VLOOKUP($A35,'2024 SUTA - FUTA'!$L$3:$M$56,2,FALSE),"")</f>
        <v/>
      </c>
      <c r="D35" s="263" t="str">
        <f>Profitabilty!E106</f>
        <v/>
      </c>
      <c r="E35" s="263">
        <f t="shared" si="1"/>
        <v>0</v>
      </c>
      <c r="F35" t="str">
        <f>Profitabilty!J106</f>
        <v/>
      </c>
    </row>
    <row r="36" spans="1:6" ht="15.75" customHeight="1">
      <c r="A36" s="261">
        <f>Profitabilty!A107</f>
        <v>0</v>
      </c>
      <c r="B36" s="262"/>
      <c r="C36" s="263" t="str">
        <f>IFERROR(VLOOKUP($A36,'2024 SUTA - FUTA'!$L$3:$M$56,2,FALSE),"")</f>
        <v/>
      </c>
      <c r="D36" s="263" t="str">
        <f>Profitabilty!E107</f>
        <v/>
      </c>
      <c r="E36" s="263">
        <f t="shared" si="1"/>
        <v>0</v>
      </c>
      <c r="F36" t="str">
        <f>Profitabilty!J107</f>
        <v/>
      </c>
    </row>
    <row r="37" spans="1:6">
      <c r="A37" s="261">
        <f>Profitabilty!A108</f>
        <v>0</v>
      </c>
      <c r="B37" s="262"/>
      <c r="C37" s="263" t="str">
        <f>IFERROR(VLOOKUP($A37,'2024 SUTA - FUTA'!$L$3:$M$56,2,FALSE),"")</f>
        <v/>
      </c>
      <c r="D37" s="263" t="str">
        <f>Profitabilty!E108</f>
        <v/>
      </c>
      <c r="E37" s="263">
        <f t="shared" si="1"/>
        <v>0</v>
      </c>
      <c r="F37" t="str">
        <f>Profitabilty!J108</f>
        <v/>
      </c>
    </row>
    <row r="38" spans="1:6">
      <c r="A38" s="261">
        <f>Profitabilty!A109</f>
        <v>0</v>
      </c>
      <c r="B38" s="262"/>
      <c r="C38" s="263" t="str">
        <f>IFERROR(VLOOKUP($A38,'2024 SUTA - FUTA'!$L$3:$M$56,2,FALSE),"")</f>
        <v/>
      </c>
      <c r="D38" s="263" t="str">
        <f>Profitabilty!E109</f>
        <v/>
      </c>
      <c r="E38" s="263">
        <f t="shared" si="1"/>
        <v>0</v>
      </c>
      <c r="F38" t="str">
        <f>Profitabilty!J109</f>
        <v/>
      </c>
    </row>
    <row r="39" spans="1:6" ht="16" thickBot="1">
      <c r="A39" s="264"/>
      <c r="B39" s="265"/>
      <c r="C39" s="266"/>
      <c r="D39" s="266"/>
      <c r="E39" s="267"/>
    </row>
    <row r="40" spans="1:6">
      <c r="A40" s="253"/>
      <c r="B40" s="254">
        <f>'FICA Calculation Sheet'!E2</f>
        <v>15300</v>
      </c>
      <c r="C40" s="255">
        <f>'2024 SUTA - FUTA'!O57</f>
        <v>105</v>
      </c>
      <c r="D40" s="255">
        <f>Profitabilty!F110</f>
        <v>210</v>
      </c>
      <c r="E40" s="256"/>
      <c r="F40" s="125"/>
    </row>
    <row r="41" spans="1:6" ht="15.75" customHeight="1">
      <c r="A41" s="2"/>
      <c r="B41" s="16"/>
      <c r="C41" s="7"/>
      <c r="D41" s="7"/>
      <c r="E41" s="19"/>
    </row>
    <row r="42" spans="1:6" ht="1.5" customHeight="1" thickBot="1">
      <c r="A42" s="14"/>
      <c r="B42" s="14"/>
      <c r="C42" s="14"/>
      <c r="D42" s="14"/>
      <c r="E42" s="18"/>
    </row>
    <row r="43" spans="1:6" ht="20.25" customHeight="1">
      <c r="A43" s="447" t="s">
        <v>8</v>
      </c>
      <c r="B43" s="447"/>
      <c r="C43" s="447"/>
      <c r="D43" s="447"/>
      <c r="E43" s="380">
        <f>D46</f>
        <v>900</v>
      </c>
    </row>
    <row r="44" spans="1:6" ht="47.75" customHeight="1">
      <c r="A44" s="451" t="s">
        <v>181</v>
      </c>
      <c r="B44" s="451"/>
      <c r="C44" s="451"/>
      <c r="D44" s="451"/>
      <c r="E44" s="451"/>
    </row>
    <row r="45" spans="1:6" ht="18" customHeight="1">
      <c r="A45" s="232"/>
      <c r="B45" s="389" t="s">
        <v>35</v>
      </c>
      <c r="C45" s="388" t="s">
        <v>36</v>
      </c>
      <c r="D45" s="234"/>
      <c r="E45" s="235"/>
    </row>
    <row r="46" spans="1:6" ht="16" thickBot="1">
      <c r="A46" s="197" t="s">
        <v>28</v>
      </c>
      <c r="B46" s="189">
        <v>75</v>
      </c>
      <c r="C46" s="387">
        <f>Profitabilty!D37</f>
        <v>1</v>
      </c>
      <c r="D46" s="200">
        <f>B46*C46*12</f>
        <v>900</v>
      </c>
      <c r="E46" s="220"/>
    </row>
    <row r="47" spans="1:6" ht="21" customHeight="1">
      <c r="A47" s="457" t="s">
        <v>220</v>
      </c>
      <c r="B47" s="457"/>
      <c r="C47" s="457"/>
      <c r="D47" s="457"/>
      <c r="E47" s="381">
        <f>D50+D51+D52+D53+D54</f>
        <v>0</v>
      </c>
    </row>
    <row r="48" spans="1:6" ht="32.25" customHeight="1">
      <c r="A48" s="455" t="s">
        <v>37</v>
      </c>
      <c r="B48" s="455"/>
      <c r="C48" s="455"/>
      <c r="D48" s="455"/>
      <c r="E48" s="455"/>
    </row>
    <row r="49" spans="1:5" ht="21" customHeight="1">
      <c r="A49" s="236"/>
      <c r="B49" s="233" t="s">
        <v>38</v>
      </c>
      <c r="C49" s="258" t="s">
        <v>39</v>
      </c>
      <c r="D49" s="236" t="s">
        <v>40</v>
      </c>
      <c r="E49" s="237"/>
    </row>
    <row r="50" spans="1:5">
      <c r="A50" s="196" t="s">
        <v>41</v>
      </c>
      <c r="B50" s="189"/>
      <c r="C50" s="189"/>
      <c r="D50" s="222">
        <f>B50+C50</f>
        <v>0</v>
      </c>
      <c r="E50" s="220"/>
    </row>
    <row r="51" spans="1:5">
      <c r="A51" s="197" t="s">
        <v>42</v>
      </c>
      <c r="B51" s="189"/>
      <c r="C51" s="189"/>
      <c r="D51" s="222">
        <f>B51+C51</f>
        <v>0</v>
      </c>
      <c r="E51" s="220"/>
    </row>
    <row r="52" spans="1:5">
      <c r="A52" s="197" t="s">
        <v>43</v>
      </c>
      <c r="B52" s="189"/>
      <c r="C52" s="189"/>
      <c r="D52" s="222">
        <f>B52+C52</f>
        <v>0</v>
      </c>
      <c r="E52" s="220"/>
    </row>
    <row r="53" spans="1:5">
      <c r="A53" s="197" t="s">
        <v>14</v>
      </c>
      <c r="B53" s="189"/>
      <c r="C53" s="189"/>
      <c r="D53" s="222">
        <f>B53+C53</f>
        <v>0</v>
      </c>
      <c r="E53" s="220"/>
    </row>
    <row r="54" spans="1:5" ht="16" thickBot="1">
      <c r="A54" s="197" t="s">
        <v>15</v>
      </c>
      <c r="B54" s="189"/>
      <c r="C54" s="189"/>
      <c r="D54" s="222">
        <f>B54+C54</f>
        <v>0</v>
      </c>
      <c r="E54" s="220"/>
    </row>
    <row r="55" spans="1:5" ht="22.25" customHeight="1">
      <c r="A55" s="447" t="s">
        <v>16</v>
      </c>
      <c r="B55" s="447"/>
      <c r="C55" s="447"/>
      <c r="D55" s="447"/>
      <c r="E55" s="380">
        <f>SUM(D58:D87)</f>
        <v>1.2500000000000001E-2</v>
      </c>
    </row>
    <row r="56" spans="1:5">
      <c r="A56" s="451" t="s">
        <v>182</v>
      </c>
      <c r="B56" s="451"/>
      <c r="C56" s="451"/>
      <c r="D56" s="451"/>
      <c r="E56" s="451"/>
    </row>
    <row r="57" spans="1:5" ht="16">
      <c r="A57" s="238" t="s">
        <v>44</v>
      </c>
      <c r="B57" s="239" t="s">
        <v>45</v>
      </c>
      <c r="C57" s="239" t="s">
        <v>46</v>
      </c>
      <c r="D57" s="239" t="s">
        <v>17</v>
      </c>
      <c r="E57" s="239"/>
    </row>
    <row r="58" spans="1:5" s="219" customFormat="1" ht="14">
      <c r="A58" s="196" t="str">
        <f>Profitabilty!J114</f>
        <v>CA.8810</v>
      </c>
      <c r="B58" s="240">
        <f>Profitabilty!E114</f>
        <v>1.2500000000000001E-2</v>
      </c>
      <c r="C58" s="241">
        <f>Profitabilty!C6</f>
        <v>1</v>
      </c>
      <c r="D58" s="221">
        <f>C58*B58</f>
        <v>1.2500000000000001E-2</v>
      </c>
      <c r="E58" s="242"/>
    </row>
    <row r="59" spans="1:5" s="219" customFormat="1" ht="14">
      <c r="A59" s="196" t="str">
        <f>Profitabilty!J115</f>
        <v>0.0</v>
      </c>
      <c r="B59" s="240">
        <f>Profitabilty!E115</f>
        <v>0.02</v>
      </c>
      <c r="C59" s="241">
        <f>Profitabilty!C7</f>
        <v>0</v>
      </c>
      <c r="D59" s="221">
        <f t="shared" ref="D59" si="2">C59*B59</f>
        <v>0</v>
      </c>
      <c r="E59" s="242"/>
    </row>
    <row r="60" spans="1:5" s="219" customFormat="1" ht="14">
      <c r="A60" s="196" t="str">
        <f>Profitabilty!J116</f>
        <v>0.0</v>
      </c>
      <c r="B60" s="240">
        <f>Profitabilty!E116</f>
        <v>0.03</v>
      </c>
      <c r="C60" s="241">
        <f>Profitabilty!C8</f>
        <v>0</v>
      </c>
      <c r="D60" s="221">
        <f t="shared" ref="D60:D87" si="3">C60*B60</f>
        <v>0</v>
      </c>
      <c r="E60" s="242"/>
    </row>
    <row r="61" spans="1:5" s="219" customFormat="1" ht="14">
      <c r="A61" s="196" t="str">
        <f>Profitabilty!J117</f>
        <v>0.0</v>
      </c>
      <c r="B61" s="240">
        <f>Profitabilty!E117</f>
        <v>0.04</v>
      </c>
      <c r="C61" s="241">
        <f>Profitabilty!B117</f>
        <v>0</v>
      </c>
      <c r="D61" s="221">
        <f t="shared" si="3"/>
        <v>0</v>
      </c>
      <c r="E61" s="242"/>
    </row>
    <row r="62" spans="1:5" s="219" customFormat="1" ht="14">
      <c r="A62" s="196" t="str">
        <f>Profitabilty!J118</f>
        <v>0.0</v>
      </c>
      <c r="B62" s="240">
        <f>Profitabilty!E118</f>
        <v>0.05</v>
      </c>
      <c r="C62" s="241">
        <f>Profitabilty!C10</f>
        <v>0</v>
      </c>
      <c r="D62" s="221">
        <f t="shared" si="3"/>
        <v>0</v>
      </c>
      <c r="E62" s="242"/>
    </row>
    <row r="63" spans="1:5" s="219" customFormat="1" ht="14">
      <c r="A63" s="196" t="str">
        <f>Profitabilty!J119</f>
        <v>0.0</v>
      </c>
      <c r="B63" s="240">
        <f>Profitabilty!E119</f>
        <v>0</v>
      </c>
      <c r="C63" s="241">
        <f>Profitabilty!B119</f>
        <v>0</v>
      </c>
      <c r="D63" s="221">
        <f t="shared" si="3"/>
        <v>0</v>
      </c>
      <c r="E63" s="242"/>
    </row>
    <row r="64" spans="1:5" s="219" customFormat="1" ht="14">
      <c r="A64" s="196" t="str">
        <f>Profitabilty!J120</f>
        <v>0.0</v>
      </c>
      <c r="B64" s="240">
        <f>Profitabilty!E120</f>
        <v>0</v>
      </c>
      <c r="C64" s="241">
        <f>Profitabilty!B120</f>
        <v>0</v>
      </c>
      <c r="D64" s="221">
        <f t="shared" si="3"/>
        <v>0</v>
      </c>
      <c r="E64" s="242"/>
    </row>
    <row r="65" spans="1:5" s="219" customFormat="1" ht="14">
      <c r="A65" s="196" t="str">
        <f>Profitabilty!J121</f>
        <v>0.0</v>
      </c>
      <c r="B65" s="240">
        <f>Profitabilty!E121</f>
        <v>0</v>
      </c>
      <c r="C65" s="241">
        <f>Profitabilty!B121</f>
        <v>0</v>
      </c>
      <c r="D65" s="221">
        <f t="shared" si="3"/>
        <v>0</v>
      </c>
      <c r="E65" s="242"/>
    </row>
    <row r="66" spans="1:5" s="219" customFormat="1" ht="14">
      <c r="A66" s="196" t="str">
        <f>Profitabilty!J122</f>
        <v>0.0</v>
      </c>
      <c r="B66" s="240">
        <f>Profitabilty!E122</f>
        <v>0</v>
      </c>
      <c r="C66" s="241">
        <f>Profitabilty!B122</f>
        <v>0</v>
      </c>
      <c r="D66" s="221">
        <f t="shared" si="3"/>
        <v>0</v>
      </c>
      <c r="E66" s="242"/>
    </row>
    <row r="67" spans="1:5" s="219" customFormat="1" ht="14">
      <c r="A67" s="196" t="str">
        <f>Profitabilty!J123</f>
        <v>0.0</v>
      </c>
      <c r="B67" s="240">
        <f>Profitabilty!E123</f>
        <v>0</v>
      </c>
      <c r="C67" s="241">
        <f>Profitabilty!B123</f>
        <v>0</v>
      </c>
      <c r="D67" s="221">
        <f t="shared" si="3"/>
        <v>0</v>
      </c>
      <c r="E67" s="242"/>
    </row>
    <row r="68" spans="1:5" s="219" customFormat="1" ht="14">
      <c r="A68" s="196" t="str">
        <f>Profitabilty!J124</f>
        <v>0.0</v>
      </c>
      <c r="B68" s="240">
        <f>Profitabilty!E124</f>
        <v>0</v>
      </c>
      <c r="C68" s="241">
        <f>Profitabilty!B124</f>
        <v>0</v>
      </c>
      <c r="D68" s="221">
        <f t="shared" si="3"/>
        <v>0</v>
      </c>
      <c r="E68" s="242"/>
    </row>
    <row r="69" spans="1:5" s="219" customFormat="1" ht="14">
      <c r="A69" s="196" t="str">
        <f>Profitabilty!J125</f>
        <v>0.0</v>
      </c>
      <c r="B69" s="240">
        <f>Profitabilty!E125</f>
        <v>0</v>
      </c>
      <c r="C69" s="241">
        <f>Profitabilty!B125</f>
        <v>0</v>
      </c>
      <c r="D69" s="221">
        <f t="shared" si="3"/>
        <v>0</v>
      </c>
      <c r="E69" s="242"/>
    </row>
    <row r="70" spans="1:5" s="219" customFormat="1" ht="14">
      <c r="A70" s="196" t="str">
        <f>Profitabilty!J126</f>
        <v>0.0</v>
      </c>
      <c r="B70" s="240">
        <f>Profitabilty!E126</f>
        <v>0</v>
      </c>
      <c r="C70" s="241">
        <f>Profitabilty!B126</f>
        <v>0</v>
      </c>
      <c r="D70" s="221">
        <f t="shared" si="3"/>
        <v>0</v>
      </c>
      <c r="E70" s="242"/>
    </row>
    <row r="71" spans="1:5" s="219" customFormat="1" ht="14">
      <c r="A71" s="196" t="str">
        <f>Profitabilty!J127</f>
        <v>0.0</v>
      </c>
      <c r="B71" s="240">
        <f>Profitabilty!E127</f>
        <v>0</v>
      </c>
      <c r="C71" s="241">
        <f>Profitabilty!B127</f>
        <v>0</v>
      </c>
      <c r="D71" s="221">
        <f t="shared" si="3"/>
        <v>0</v>
      </c>
      <c r="E71" s="242"/>
    </row>
    <row r="72" spans="1:5" s="219" customFormat="1" ht="14">
      <c r="A72" s="196" t="str">
        <f>Profitabilty!J128</f>
        <v>0.0</v>
      </c>
      <c r="B72" s="240">
        <f>Profitabilty!E128</f>
        <v>0</v>
      </c>
      <c r="C72" s="241">
        <f>Profitabilty!B128</f>
        <v>0</v>
      </c>
      <c r="D72" s="221">
        <f t="shared" si="3"/>
        <v>0</v>
      </c>
      <c r="E72" s="242"/>
    </row>
    <row r="73" spans="1:5" s="219" customFormat="1" ht="14">
      <c r="A73" s="196" t="str">
        <f>Profitabilty!J129</f>
        <v>0.0</v>
      </c>
      <c r="B73" s="240">
        <f>Profitabilty!E129</f>
        <v>0</v>
      </c>
      <c r="C73" s="241">
        <f>Profitabilty!B129</f>
        <v>0</v>
      </c>
      <c r="D73" s="221">
        <f t="shared" si="3"/>
        <v>0</v>
      </c>
      <c r="E73" s="242"/>
    </row>
    <row r="74" spans="1:5" s="219" customFormat="1" ht="14">
      <c r="A74" s="196" t="str">
        <f>Profitabilty!J130</f>
        <v>0.0</v>
      </c>
      <c r="B74" s="240">
        <f>Profitabilty!E130</f>
        <v>0</v>
      </c>
      <c r="C74" s="241">
        <f>Profitabilty!B130</f>
        <v>0</v>
      </c>
      <c r="D74" s="221">
        <f t="shared" si="3"/>
        <v>0</v>
      </c>
      <c r="E74" s="242"/>
    </row>
    <row r="75" spans="1:5" s="219" customFormat="1" ht="14">
      <c r="A75" s="196" t="str">
        <f>Profitabilty!J131</f>
        <v>0.0</v>
      </c>
      <c r="B75" s="240">
        <f>Profitabilty!E131</f>
        <v>0</v>
      </c>
      <c r="C75" s="241">
        <f>Profitabilty!B131</f>
        <v>0</v>
      </c>
      <c r="D75" s="221">
        <f t="shared" si="3"/>
        <v>0</v>
      </c>
      <c r="E75" s="242"/>
    </row>
    <row r="76" spans="1:5" s="219" customFormat="1" ht="14">
      <c r="A76" s="196" t="str">
        <f>Profitabilty!J132</f>
        <v>0.0</v>
      </c>
      <c r="B76" s="240">
        <f>Profitabilty!E132</f>
        <v>0</v>
      </c>
      <c r="C76" s="241">
        <f>Profitabilty!B132</f>
        <v>0</v>
      </c>
      <c r="D76" s="221">
        <f t="shared" si="3"/>
        <v>0</v>
      </c>
      <c r="E76" s="242"/>
    </row>
    <row r="77" spans="1:5" s="219" customFormat="1" ht="14">
      <c r="A77" s="196" t="str">
        <f>Profitabilty!J133</f>
        <v>0.0</v>
      </c>
      <c r="B77" s="240">
        <f>Profitabilty!E133</f>
        <v>0</v>
      </c>
      <c r="C77" s="241">
        <f>Profitabilty!B133</f>
        <v>0</v>
      </c>
      <c r="D77" s="221">
        <f t="shared" si="3"/>
        <v>0</v>
      </c>
      <c r="E77" s="242"/>
    </row>
    <row r="78" spans="1:5" s="219" customFormat="1" ht="14">
      <c r="A78" s="196" t="str">
        <f>Profitabilty!J134</f>
        <v>0.0</v>
      </c>
      <c r="B78" s="240">
        <f>Profitabilty!E134</f>
        <v>0</v>
      </c>
      <c r="C78" s="241">
        <f>Profitabilty!B134</f>
        <v>0</v>
      </c>
      <c r="D78" s="221">
        <f t="shared" si="3"/>
        <v>0</v>
      </c>
      <c r="E78" s="242"/>
    </row>
    <row r="79" spans="1:5" s="219" customFormat="1" ht="14">
      <c r="A79" s="196" t="str">
        <f>Profitabilty!J135</f>
        <v>0.0</v>
      </c>
      <c r="B79" s="240">
        <f>Profitabilty!E135</f>
        <v>0</v>
      </c>
      <c r="C79" s="241">
        <f>Profitabilty!B135</f>
        <v>0</v>
      </c>
      <c r="D79" s="221">
        <f t="shared" si="3"/>
        <v>0</v>
      </c>
      <c r="E79" s="242"/>
    </row>
    <row r="80" spans="1:5" s="219" customFormat="1" ht="14">
      <c r="A80" s="196" t="str">
        <f>Profitabilty!J136</f>
        <v>0.0</v>
      </c>
      <c r="B80" s="240">
        <f>Profitabilty!E136</f>
        <v>0</v>
      </c>
      <c r="C80" s="241">
        <f>Profitabilty!B136</f>
        <v>0</v>
      </c>
      <c r="D80" s="221">
        <f t="shared" si="3"/>
        <v>0</v>
      </c>
      <c r="E80" s="242"/>
    </row>
    <row r="81" spans="1:14" s="219" customFormat="1" ht="14">
      <c r="A81" s="196" t="str">
        <f>Profitabilty!J137</f>
        <v>0.0</v>
      </c>
      <c r="B81" s="240">
        <f>Profitabilty!E137</f>
        <v>0</v>
      </c>
      <c r="C81" s="241">
        <f>Profitabilty!B137</f>
        <v>0</v>
      </c>
      <c r="D81" s="221">
        <f t="shared" si="3"/>
        <v>0</v>
      </c>
      <c r="E81" s="242"/>
    </row>
    <row r="82" spans="1:14" s="219" customFormat="1" ht="14">
      <c r="A82" s="196" t="str">
        <f>Profitabilty!J138</f>
        <v>0.0</v>
      </c>
      <c r="B82" s="240">
        <f>Profitabilty!E138</f>
        <v>0</v>
      </c>
      <c r="C82" s="241">
        <f>Profitabilty!B138</f>
        <v>0</v>
      </c>
      <c r="D82" s="221">
        <f t="shared" si="3"/>
        <v>0</v>
      </c>
      <c r="E82" s="242"/>
    </row>
    <row r="83" spans="1:14" s="219" customFormat="1" ht="14">
      <c r="A83" s="196" t="str">
        <f>Profitabilty!J139</f>
        <v>0.0</v>
      </c>
      <c r="B83" s="240">
        <f>Profitabilty!E139</f>
        <v>0</v>
      </c>
      <c r="C83" s="241">
        <f>Profitabilty!B139</f>
        <v>0</v>
      </c>
      <c r="D83" s="221">
        <f t="shared" si="3"/>
        <v>0</v>
      </c>
      <c r="E83" s="242"/>
    </row>
    <row r="84" spans="1:14" s="219" customFormat="1" ht="14">
      <c r="A84" s="196" t="str">
        <f>Profitabilty!J140</f>
        <v>0.0</v>
      </c>
      <c r="B84" s="240">
        <f>Profitabilty!E140</f>
        <v>0</v>
      </c>
      <c r="C84" s="241">
        <f>Profitabilty!B140</f>
        <v>0</v>
      </c>
      <c r="D84" s="221">
        <f t="shared" si="3"/>
        <v>0</v>
      </c>
      <c r="E84" s="242"/>
    </row>
    <row r="85" spans="1:14" s="219" customFormat="1" ht="14">
      <c r="A85" s="196" t="str">
        <f>Profitabilty!J141</f>
        <v>0.0</v>
      </c>
      <c r="B85" s="240">
        <f>Profitabilty!E141</f>
        <v>0</v>
      </c>
      <c r="C85" s="241">
        <f>Profitabilty!B141</f>
        <v>0</v>
      </c>
      <c r="D85" s="221">
        <f t="shared" si="3"/>
        <v>0</v>
      </c>
      <c r="E85" s="242"/>
    </row>
    <row r="86" spans="1:14" s="219" customFormat="1" ht="14">
      <c r="A86" s="196" t="str">
        <f>Profitabilty!J142</f>
        <v>0.0</v>
      </c>
      <c r="B86" s="240">
        <f>Profitabilty!E142</f>
        <v>0</v>
      </c>
      <c r="C86" s="241">
        <f>Profitabilty!B142</f>
        <v>0</v>
      </c>
      <c r="D86" s="221">
        <f t="shared" si="3"/>
        <v>0</v>
      </c>
      <c r="E86" s="242"/>
    </row>
    <row r="87" spans="1:14" s="219" customFormat="1" ht="14">
      <c r="A87" s="196" t="str">
        <f>Profitabilty!J143</f>
        <v>0.0</v>
      </c>
      <c r="B87" s="240">
        <f>Profitabilty!E143</f>
        <v>0</v>
      </c>
      <c r="C87" s="241">
        <f>Profitabilty!B143</f>
        <v>0</v>
      </c>
      <c r="D87" s="221">
        <f t="shared" si="3"/>
        <v>0</v>
      </c>
      <c r="E87" s="242"/>
    </row>
    <row r="88" spans="1:14" ht="16" thickBot="1">
      <c r="A88" s="2"/>
      <c r="B88" s="15"/>
      <c r="C88" s="3"/>
      <c r="D88" s="4"/>
      <c r="E88" s="17"/>
    </row>
    <row r="89" spans="1:14" ht="21" customHeight="1">
      <c r="A89" s="447" t="s">
        <v>18</v>
      </c>
      <c r="B89" s="447"/>
      <c r="C89" s="447"/>
      <c r="D89" s="447"/>
      <c r="E89" s="257">
        <f>SUM(D90:D94)</f>
        <v>1191</v>
      </c>
    </row>
    <row r="90" spans="1:14" s="219" customFormat="1" ht="33.75" customHeight="1">
      <c r="A90" s="197" t="s">
        <v>215</v>
      </c>
      <c r="B90" s="189">
        <v>4</v>
      </c>
      <c r="C90" s="249">
        <v>9</v>
      </c>
      <c r="D90" s="200">
        <f>B90*C90*12</f>
        <v>432</v>
      </c>
      <c r="E90" s="220"/>
      <c r="F90" s="252"/>
      <c r="G90" s="252"/>
      <c r="H90" s="252"/>
      <c r="I90" s="252"/>
      <c r="J90" s="252"/>
      <c r="K90" s="252"/>
      <c r="L90" s="252"/>
      <c r="M90" s="252"/>
      <c r="N90" s="252"/>
    </row>
    <row r="91" spans="1:14" s="219" customFormat="1" ht="56.25" customHeight="1">
      <c r="A91" s="197" t="s">
        <v>189</v>
      </c>
      <c r="B91" s="189">
        <v>41.25</v>
      </c>
      <c r="C91" s="249">
        <v>1</v>
      </c>
      <c r="D91" s="200">
        <f t="shared" ref="D91:D92" si="4">B91*C91*12</f>
        <v>495</v>
      </c>
      <c r="E91" s="220"/>
      <c r="F91" s="252"/>
      <c r="G91" s="252"/>
      <c r="H91" s="252"/>
      <c r="I91" s="252"/>
      <c r="J91" s="252"/>
      <c r="K91" s="252"/>
      <c r="L91" s="252"/>
      <c r="M91" s="252"/>
      <c r="N91" s="252"/>
    </row>
    <row r="92" spans="1:14" s="219" customFormat="1" ht="35.75" customHeight="1">
      <c r="A92" s="197" t="s">
        <v>216</v>
      </c>
      <c r="B92" s="189">
        <v>0</v>
      </c>
      <c r="C92" s="249"/>
      <c r="D92" s="200">
        <f t="shared" si="4"/>
        <v>0</v>
      </c>
      <c r="E92" s="220"/>
      <c r="F92" s="252"/>
      <c r="G92" s="252"/>
      <c r="H92" s="252"/>
      <c r="I92" s="252"/>
      <c r="J92" s="252"/>
      <c r="K92" s="252"/>
      <c r="L92" s="252"/>
      <c r="M92" s="252"/>
      <c r="N92" s="252"/>
    </row>
    <row r="93" spans="1:14" s="219" customFormat="1" ht="29.75" customHeight="1">
      <c r="A93" s="196" t="s">
        <v>188</v>
      </c>
      <c r="B93" s="243">
        <v>22</v>
      </c>
      <c r="C93" s="250"/>
      <c r="D93" s="245">
        <f>B93*12</f>
        <v>264</v>
      </c>
      <c r="E93" s="196"/>
      <c r="F93" s="252"/>
    </row>
    <row r="94" spans="1:14" s="219" customFormat="1" ht="41.75" customHeight="1">
      <c r="A94" s="197" t="s">
        <v>47</v>
      </c>
      <c r="B94" s="246">
        <v>6</v>
      </c>
      <c r="C94" s="249">
        <v>0</v>
      </c>
      <c r="D94" s="247">
        <f>B94*C94*12</f>
        <v>0</v>
      </c>
      <c r="E94" s="220"/>
    </row>
    <row r="95" spans="1:14" ht="24" customHeight="1">
      <c r="A95" s="452" t="s">
        <v>20</v>
      </c>
      <c r="B95" s="452"/>
      <c r="C95" s="452"/>
      <c r="D95" s="452"/>
      <c r="E95" s="377">
        <f>E6+E43+E47+E55+E89</f>
        <v>17706.012500000001</v>
      </c>
    </row>
    <row r="96" spans="1:14" ht="7.25" customHeight="1" thickBot="1">
      <c r="A96" s="2"/>
      <c r="B96" s="3"/>
      <c r="C96" s="3"/>
      <c r="D96" s="4"/>
      <c r="E96" s="17"/>
    </row>
    <row r="97" spans="1:6" ht="22.25" customHeight="1">
      <c r="A97" s="447" t="s">
        <v>21</v>
      </c>
      <c r="B97" s="447"/>
      <c r="C97" s="447"/>
      <c r="D97" s="447"/>
      <c r="E97" s="386">
        <f>SUM(D98:D104)</f>
        <v>1909</v>
      </c>
    </row>
    <row r="98" spans="1:6" s="219" customFormat="1" ht="20.25" customHeight="1">
      <c r="A98" s="197" t="s">
        <v>186</v>
      </c>
      <c r="B98" s="199"/>
      <c r="C98" s="199"/>
      <c r="D98" s="200">
        <f>Profitabilty!I43</f>
        <v>50</v>
      </c>
      <c r="E98" s="220"/>
    </row>
    <row r="99" spans="1:6" s="219" customFormat="1" ht="20.25" customHeight="1">
      <c r="A99" s="196" t="s">
        <v>192</v>
      </c>
      <c r="B99" s="243"/>
      <c r="C99" s="244"/>
      <c r="D99" s="251">
        <v>495</v>
      </c>
      <c r="E99" s="248"/>
      <c r="F99" s="252"/>
    </row>
    <row r="100" spans="1:6" s="219" customFormat="1" ht="20.25" customHeight="1">
      <c r="A100" s="196" t="s">
        <v>187</v>
      </c>
      <c r="B100" s="243"/>
      <c r="C100" s="244"/>
      <c r="D100" s="251">
        <v>999</v>
      </c>
      <c r="E100" s="196"/>
      <c r="F100" s="252"/>
    </row>
    <row r="101" spans="1:6" s="219" customFormat="1" ht="20.25" customHeight="1">
      <c r="A101" s="196" t="s">
        <v>194</v>
      </c>
      <c r="B101" s="243"/>
      <c r="C101" s="244"/>
      <c r="D101" s="251">
        <v>50</v>
      </c>
      <c r="E101" s="248"/>
      <c r="F101" s="252"/>
    </row>
    <row r="102" spans="1:6" s="219" customFormat="1" ht="20.25" customHeight="1">
      <c r="A102" s="196" t="s">
        <v>196</v>
      </c>
      <c r="B102" s="243"/>
      <c r="C102" s="244"/>
      <c r="D102" s="251">
        <v>150</v>
      </c>
      <c r="E102" s="248" t="s">
        <v>197</v>
      </c>
      <c r="F102" s="252"/>
    </row>
    <row r="103" spans="1:6" s="219" customFormat="1" ht="20.25" customHeight="1">
      <c r="A103" s="196" t="s">
        <v>198</v>
      </c>
      <c r="B103" s="243"/>
      <c r="C103" s="244"/>
      <c r="D103" s="251">
        <v>70</v>
      </c>
      <c r="E103" s="248" t="s">
        <v>195</v>
      </c>
      <c r="F103" s="252"/>
    </row>
    <row r="104" spans="1:6" s="219" customFormat="1" ht="20.25" customHeight="1">
      <c r="A104" s="196" t="s">
        <v>199</v>
      </c>
      <c r="B104" s="243"/>
      <c r="C104" s="244"/>
      <c r="D104" s="251">
        <v>95</v>
      </c>
      <c r="E104" s="248" t="s">
        <v>195</v>
      </c>
      <c r="F104" s="252"/>
    </row>
    <row r="105" spans="1:6" ht="24" customHeight="1">
      <c r="A105" s="378"/>
      <c r="B105" s="379"/>
      <c r="C105" s="448" t="s">
        <v>24</v>
      </c>
      <c r="D105" s="448"/>
      <c r="E105" s="377">
        <f>E95+E97</f>
        <v>19615.012500000001</v>
      </c>
    </row>
    <row r="106" spans="1:6">
      <c r="A106" s="125"/>
    </row>
    <row r="107" spans="1:6">
      <c r="A107" s="125"/>
    </row>
  </sheetData>
  <mergeCells count="16">
    <mergeCell ref="A97:D97"/>
    <mergeCell ref="C105:D105"/>
    <mergeCell ref="A1:B1"/>
    <mergeCell ref="A2:C2"/>
    <mergeCell ref="D2:E2"/>
    <mergeCell ref="A55:D55"/>
    <mergeCell ref="A44:E44"/>
    <mergeCell ref="A89:D89"/>
    <mergeCell ref="A95:D95"/>
    <mergeCell ref="A56:E56"/>
    <mergeCell ref="A5:E5"/>
    <mergeCell ref="A4:D4"/>
    <mergeCell ref="A43:D43"/>
    <mergeCell ref="A48:E48"/>
    <mergeCell ref="A6:D6"/>
    <mergeCell ref="A47:D47"/>
  </mergeCells>
  <pageMargins left="0.25" right="0.25" top="0.21388888888888888" bottom="0.27805555555555556" header="0.3" footer="0.3"/>
  <pageSetup scale="69" fitToHeight="0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CF8-4C5A-4676-B99D-8A6B0AF4A3DE}">
  <sheetPr>
    <tabColor rgb="FF92D050"/>
    <pageSetUpPr fitToPage="1"/>
  </sheetPr>
  <dimension ref="A1:Q145"/>
  <sheetViews>
    <sheetView topLeftCell="A6" zoomScale="90" zoomScaleNormal="90" workbookViewId="0">
      <selection activeCell="B6" sqref="B6"/>
    </sheetView>
  </sheetViews>
  <sheetFormatPr baseColWidth="10" defaultColWidth="8.6640625" defaultRowHeight="14"/>
  <cols>
    <col min="1" max="1" width="8.6640625" style="27"/>
    <col min="2" max="2" width="20.33203125" style="27" bestFit="1" customWidth="1"/>
    <col min="3" max="3" width="12.83203125" style="27" bestFit="1" customWidth="1"/>
    <col min="4" max="4" width="8.6640625" style="27"/>
    <col min="5" max="6" width="16.33203125" style="27" bestFit="1" customWidth="1"/>
    <col min="7" max="7" width="12.5" style="27" bestFit="1" customWidth="1"/>
    <col min="8" max="8" width="12.6640625" style="27" customWidth="1"/>
    <col min="9" max="9" width="15.5" style="27" bestFit="1" customWidth="1"/>
    <col min="10" max="10" width="12.33203125" style="27" bestFit="1" customWidth="1"/>
    <col min="11" max="11" width="11.5" style="27" bestFit="1" customWidth="1"/>
    <col min="12" max="12" width="11.6640625" style="276" customWidth="1"/>
    <col min="13" max="16384" width="8.6640625" style="27"/>
  </cols>
  <sheetData>
    <row r="1" spans="1:17">
      <c r="A1" s="458" t="s">
        <v>221</v>
      </c>
      <c r="B1" s="458"/>
      <c r="C1" s="458"/>
      <c r="D1" s="458"/>
      <c r="H1" s="459" t="s">
        <v>48</v>
      </c>
      <c r="I1" s="460"/>
      <c r="J1" s="460"/>
      <c r="N1" s="461" t="s">
        <v>49</v>
      </c>
      <c r="O1" s="461"/>
      <c r="P1" s="461"/>
      <c r="Q1" s="461"/>
    </row>
    <row r="2" spans="1:17">
      <c r="A2" s="458"/>
      <c r="B2" s="458"/>
      <c r="C2" s="458"/>
      <c r="D2" s="458"/>
      <c r="H2" s="459"/>
      <c r="I2" s="460"/>
      <c r="J2" s="460"/>
    </row>
    <row r="3" spans="1:17" ht="15" thickBot="1">
      <c r="A3" s="39"/>
      <c r="B3" s="39"/>
    </row>
    <row r="4" spans="1:17" ht="15" thickBot="1">
      <c r="A4" s="39" t="s">
        <v>50</v>
      </c>
      <c r="F4" s="40" t="s">
        <v>51</v>
      </c>
      <c r="G4" s="67"/>
    </row>
    <row r="5" spans="1:17">
      <c r="A5" s="66" t="s">
        <v>44</v>
      </c>
      <c r="B5" s="66" t="s">
        <v>52</v>
      </c>
      <c r="C5" s="66" t="s">
        <v>53</v>
      </c>
      <c r="D5" s="66" t="s">
        <v>54</v>
      </c>
      <c r="F5" s="28" t="s">
        <v>55</v>
      </c>
      <c r="G5" s="29" t="s">
        <v>56</v>
      </c>
    </row>
    <row r="6" spans="1:17" ht="15">
      <c r="A6" s="47" t="s">
        <v>59</v>
      </c>
      <c r="B6" s="47" t="s">
        <v>253</v>
      </c>
      <c r="C6" s="70">
        <v>1</v>
      </c>
      <c r="D6" s="71">
        <v>1</v>
      </c>
      <c r="F6" s="28" t="s">
        <v>58</v>
      </c>
      <c r="G6" s="65">
        <f>F74</f>
        <v>900</v>
      </c>
    </row>
    <row r="7" spans="1:17" ht="15">
      <c r="A7" s="47"/>
      <c r="B7" s="47"/>
      <c r="C7" s="70"/>
      <c r="D7" s="71"/>
      <c r="F7" s="28" t="s">
        <v>5</v>
      </c>
      <c r="G7" s="65">
        <f>H110</f>
        <v>0</v>
      </c>
    </row>
    <row r="8" spans="1:17" ht="15">
      <c r="A8" s="47"/>
      <c r="B8" s="47"/>
      <c r="C8" s="70"/>
      <c r="D8" s="71"/>
      <c r="F8" s="28" t="s">
        <v>60</v>
      </c>
      <c r="G8" s="65">
        <f>H145</f>
        <v>2.5000000000000005E-3</v>
      </c>
    </row>
    <row r="9" spans="1:17" ht="16" thickBot="1">
      <c r="A9" s="47"/>
      <c r="B9" s="47"/>
      <c r="C9" s="70"/>
      <c r="D9" s="71"/>
      <c r="F9" s="28" t="s">
        <v>62</v>
      </c>
      <c r="G9" s="64">
        <f>SUM(G6:G8)</f>
        <v>900.00250000000005</v>
      </c>
    </row>
    <row r="10" spans="1:17" ht="15" thickTop="1">
      <c r="A10" s="47"/>
      <c r="B10" s="47"/>
      <c r="C10" s="70"/>
      <c r="D10" s="71"/>
      <c r="F10" s="28"/>
      <c r="G10" s="29"/>
    </row>
    <row r="11" spans="1:17">
      <c r="A11" s="47"/>
      <c r="B11" s="47"/>
      <c r="C11" s="70"/>
      <c r="D11" s="71"/>
      <c r="F11" s="28" t="s">
        <v>63</v>
      </c>
      <c r="G11" s="55">
        <f>G9/D37</f>
        <v>900.00250000000005</v>
      </c>
    </row>
    <row r="12" spans="1:17" ht="16" thickBot="1">
      <c r="A12" s="47"/>
      <c r="B12" s="47"/>
      <c r="C12" s="70"/>
      <c r="D12" s="71"/>
      <c r="F12" s="34" t="s">
        <v>64</v>
      </c>
      <c r="G12" s="63">
        <f>G9/C37</f>
        <v>900.00250000000005</v>
      </c>
    </row>
    <row r="13" spans="1:17" ht="15">
      <c r="A13" s="47"/>
      <c r="B13" s="47"/>
      <c r="C13" s="70"/>
      <c r="D13" s="71"/>
      <c r="G13" s="41"/>
    </row>
    <row r="14" spans="1:17" ht="15">
      <c r="A14" s="47"/>
      <c r="B14" s="47"/>
      <c r="C14" s="70"/>
      <c r="D14" s="71"/>
      <c r="G14" s="41"/>
    </row>
    <row r="15" spans="1:17" ht="15">
      <c r="A15" s="47"/>
      <c r="B15" s="47"/>
      <c r="C15" s="70"/>
      <c r="D15" s="71"/>
      <c r="G15" s="41"/>
    </row>
    <row r="16" spans="1:17" ht="15">
      <c r="A16" s="47"/>
      <c r="B16" s="47"/>
      <c r="C16" s="70"/>
      <c r="D16" s="71"/>
      <c r="G16" s="41"/>
    </row>
    <row r="17" spans="1:7" ht="15">
      <c r="A17" s="47"/>
      <c r="B17" s="47"/>
      <c r="C17" s="70"/>
      <c r="D17" s="71"/>
      <c r="G17" s="41"/>
    </row>
    <row r="18" spans="1:7" ht="15">
      <c r="A18" s="47"/>
      <c r="B18" s="47"/>
      <c r="C18" s="70"/>
      <c r="D18" s="71"/>
      <c r="G18" s="41"/>
    </row>
    <row r="19" spans="1:7" ht="15">
      <c r="A19" s="47"/>
      <c r="B19" s="47"/>
      <c r="C19" s="70"/>
      <c r="D19" s="71"/>
      <c r="G19" s="41"/>
    </row>
    <row r="20" spans="1:7" ht="15">
      <c r="A20" s="47"/>
      <c r="B20" s="47"/>
      <c r="C20" s="70"/>
      <c r="D20" s="71"/>
      <c r="G20" s="41"/>
    </row>
    <row r="21" spans="1:7" ht="15">
      <c r="A21" s="47"/>
      <c r="B21" s="47"/>
      <c r="C21" s="70"/>
      <c r="D21" s="71"/>
      <c r="G21" s="41"/>
    </row>
    <row r="22" spans="1:7" ht="15">
      <c r="A22" s="47"/>
      <c r="B22" s="47"/>
      <c r="C22" s="70"/>
      <c r="D22" s="71"/>
      <c r="G22" s="41"/>
    </row>
    <row r="23" spans="1:7" ht="15">
      <c r="A23" s="47"/>
      <c r="B23" s="47"/>
      <c r="C23" s="70"/>
      <c r="D23" s="71"/>
      <c r="G23" s="41"/>
    </row>
    <row r="24" spans="1:7" ht="15">
      <c r="A24" s="47"/>
      <c r="B24" s="47"/>
      <c r="C24" s="70"/>
      <c r="D24" s="71"/>
      <c r="G24" s="41"/>
    </row>
    <row r="25" spans="1:7" ht="15">
      <c r="A25" s="47"/>
      <c r="B25" s="47"/>
      <c r="C25" s="70"/>
      <c r="D25" s="71"/>
      <c r="G25" s="41"/>
    </row>
    <row r="26" spans="1:7" ht="15">
      <c r="A26" s="47"/>
      <c r="B26" s="47"/>
      <c r="C26" s="70"/>
      <c r="D26" s="71"/>
      <c r="G26" s="41"/>
    </row>
    <row r="27" spans="1:7" ht="15">
      <c r="A27" s="47"/>
      <c r="B27" s="47"/>
      <c r="C27" s="70"/>
      <c r="D27" s="71"/>
      <c r="G27" s="41"/>
    </row>
    <row r="28" spans="1:7" ht="15">
      <c r="A28" s="47"/>
      <c r="B28" s="47"/>
      <c r="C28" s="70"/>
      <c r="D28" s="71"/>
      <c r="G28" s="41"/>
    </row>
    <row r="29" spans="1:7" ht="15">
      <c r="A29" s="47"/>
      <c r="B29" s="47"/>
      <c r="C29" s="70"/>
      <c r="D29" s="71"/>
      <c r="G29" s="41"/>
    </row>
    <row r="30" spans="1:7" ht="15">
      <c r="A30" s="47"/>
      <c r="B30" s="47"/>
      <c r="C30" s="70"/>
      <c r="D30" s="71"/>
      <c r="G30" s="41"/>
    </row>
    <row r="31" spans="1:7" ht="15">
      <c r="A31" s="47"/>
      <c r="B31" s="47"/>
      <c r="C31" s="70"/>
      <c r="D31" s="71"/>
      <c r="G31" s="41"/>
    </row>
    <row r="32" spans="1:7" ht="15">
      <c r="A32" s="47"/>
      <c r="B32" s="47"/>
      <c r="C32" s="70"/>
      <c r="D32" s="71"/>
      <c r="G32" s="41"/>
    </row>
    <row r="33" spans="1:9">
      <c r="A33" s="47"/>
      <c r="B33" s="47"/>
      <c r="C33" s="70"/>
      <c r="D33" s="71"/>
    </row>
    <row r="34" spans="1:9">
      <c r="A34" s="47"/>
      <c r="B34" s="47"/>
      <c r="C34" s="70"/>
      <c r="D34" s="71"/>
    </row>
    <row r="35" spans="1:9" ht="13.5" customHeight="1">
      <c r="A35" s="47"/>
      <c r="B35" s="47"/>
      <c r="C35" s="70"/>
      <c r="D35" s="71"/>
    </row>
    <row r="36" spans="1:9" ht="13.5" customHeight="1">
      <c r="A36" s="47"/>
      <c r="B36" s="47"/>
      <c r="C36" s="70"/>
      <c r="D36" s="71"/>
    </row>
    <row r="37" spans="1:9" ht="15" thickBot="1">
      <c r="B37" s="27" t="s">
        <v>65</v>
      </c>
      <c r="C37" s="62">
        <f>SUM(C6:C36)</f>
        <v>1</v>
      </c>
      <c r="D37" s="61">
        <f>SUM(D6:D36)</f>
        <v>1</v>
      </c>
    </row>
    <row r="38" spans="1:9" ht="15" thickTop="1">
      <c r="B38" s="27" t="s">
        <v>66</v>
      </c>
      <c r="C38" s="42">
        <f>C37/D37</f>
        <v>1</v>
      </c>
    </row>
    <row r="40" spans="1:9" ht="15" thickBot="1"/>
    <row r="41" spans="1:9" ht="15" thickBot="1">
      <c r="B41" s="60" t="s">
        <v>67</v>
      </c>
    </row>
    <row r="42" spans="1:9" ht="15" thickBot="1">
      <c r="A42" s="59" t="s">
        <v>44</v>
      </c>
      <c r="B42" s="59" t="s">
        <v>68</v>
      </c>
      <c r="C42" s="58" t="s">
        <v>69</v>
      </c>
      <c r="D42" s="281" t="s">
        <v>70</v>
      </c>
      <c r="E42" s="283" t="s">
        <v>71</v>
      </c>
      <c r="F42" s="282" t="s">
        <v>72</v>
      </c>
      <c r="G42" s="57" t="s">
        <v>73</v>
      </c>
      <c r="I42" s="68" t="s">
        <v>74</v>
      </c>
    </row>
    <row r="43" spans="1:9">
      <c r="A43" s="46" t="str">
        <f t="shared" ref="A43:A61" si="0">A6</f>
        <v>CA</v>
      </c>
      <c r="B43" s="45">
        <f>C6</f>
        <v>1</v>
      </c>
      <c r="C43" s="44">
        <f>D6</f>
        <v>1</v>
      </c>
      <c r="D43" s="52">
        <v>0</v>
      </c>
      <c r="E43" s="139">
        <v>75</v>
      </c>
      <c r="F43" s="45">
        <f t="shared" ref="F43" si="1">E43*C43*12</f>
        <v>900</v>
      </c>
      <c r="G43" s="56">
        <f t="shared" ref="G43" si="2">IFERROR(F43/C43,"0")</f>
        <v>900</v>
      </c>
      <c r="I43" s="69">
        <v>50</v>
      </c>
    </row>
    <row r="44" spans="1:9">
      <c r="A44" s="28">
        <f t="shared" si="0"/>
        <v>0</v>
      </c>
      <c r="B44" s="42">
        <f t="shared" ref="B44:C61" si="3">C7</f>
        <v>0</v>
      </c>
      <c r="C44" s="86">
        <f t="shared" si="3"/>
        <v>0</v>
      </c>
      <c r="D44" s="87">
        <v>0</v>
      </c>
      <c r="E44" s="139">
        <v>75</v>
      </c>
      <c r="F44" s="42">
        <f t="shared" ref="F44" si="4">E44*C44*12</f>
        <v>0</v>
      </c>
      <c r="G44" s="55" t="str">
        <f t="shared" ref="G44" si="5">IFERROR(F44/C44,"0")</f>
        <v>0</v>
      </c>
    </row>
    <row r="45" spans="1:9">
      <c r="A45" s="28">
        <f t="shared" si="0"/>
        <v>0</v>
      </c>
      <c r="B45" s="42">
        <f t="shared" si="3"/>
        <v>0</v>
      </c>
      <c r="C45" s="86">
        <f t="shared" si="3"/>
        <v>0</v>
      </c>
      <c r="D45" s="87">
        <v>0</v>
      </c>
      <c r="E45" s="139">
        <v>75</v>
      </c>
      <c r="F45" s="42">
        <f t="shared" ref="F45:F73" si="6">E45*C45*12</f>
        <v>0</v>
      </c>
      <c r="G45" s="55" t="str">
        <f t="shared" ref="G45:G73" si="7">IFERROR(F45/C45,"0")</f>
        <v>0</v>
      </c>
    </row>
    <row r="46" spans="1:9">
      <c r="A46" s="28">
        <f t="shared" si="0"/>
        <v>0</v>
      </c>
      <c r="B46" s="42">
        <f t="shared" si="3"/>
        <v>0</v>
      </c>
      <c r="C46" s="86">
        <f t="shared" si="3"/>
        <v>0</v>
      </c>
      <c r="D46" s="87">
        <v>0</v>
      </c>
      <c r="E46" s="139">
        <v>75</v>
      </c>
      <c r="F46" s="42">
        <f t="shared" si="6"/>
        <v>0</v>
      </c>
      <c r="G46" s="55" t="str">
        <f t="shared" si="7"/>
        <v>0</v>
      </c>
    </row>
    <row r="47" spans="1:9">
      <c r="A47" s="28">
        <f t="shared" si="0"/>
        <v>0</v>
      </c>
      <c r="B47" s="42">
        <f t="shared" si="3"/>
        <v>0</v>
      </c>
      <c r="C47" s="86">
        <f t="shared" si="3"/>
        <v>0</v>
      </c>
      <c r="D47" s="87">
        <v>0</v>
      </c>
      <c r="E47" s="139">
        <v>75</v>
      </c>
      <c r="F47" s="42">
        <f t="shared" si="6"/>
        <v>0</v>
      </c>
      <c r="G47" s="55" t="str">
        <f t="shared" si="7"/>
        <v>0</v>
      </c>
    </row>
    <row r="48" spans="1:9">
      <c r="A48" s="28">
        <f t="shared" si="0"/>
        <v>0</v>
      </c>
      <c r="B48" s="42">
        <f t="shared" si="3"/>
        <v>0</v>
      </c>
      <c r="C48" s="86">
        <f t="shared" si="3"/>
        <v>0</v>
      </c>
      <c r="D48" s="87">
        <v>0</v>
      </c>
      <c r="E48" s="139">
        <v>0</v>
      </c>
      <c r="F48" s="42">
        <f t="shared" si="6"/>
        <v>0</v>
      </c>
      <c r="G48" s="55" t="str">
        <f t="shared" si="7"/>
        <v>0</v>
      </c>
    </row>
    <row r="49" spans="1:7">
      <c r="A49" s="28">
        <f t="shared" si="0"/>
        <v>0</v>
      </c>
      <c r="B49" s="42">
        <f t="shared" si="3"/>
        <v>0</v>
      </c>
      <c r="C49" s="86">
        <f t="shared" si="3"/>
        <v>0</v>
      </c>
      <c r="D49" s="87">
        <v>0</v>
      </c>
      <c r="E49" s="139">
        <v>0</v>
      </c>
      <c r="F49" s="42">
        <f t="shared" si="6"/>
        <v>0</v>
      </c>
      <c r="G49" s="55" t="str">
        <f t="shared" si="7"/>
        <v>0</v>
      </c>
    </row>
    <row r="50" spans="1:7">
      <c r="A50" s="28">
        <f t="shared" si="0"/>
        <v>0</v>
      </c>
      <c r="B50" s="42">
        <f t="shared" si="3"/>
        <v>0</v>
      </c>
      <c r="C50" s="86">
        <f t="shared" si="3"/>
        <v>0</v>
      </c>
      <c r="D50" s="87">
        <v>0</v>
      </c>
      <c r="E50" s="139">
        <v>0</v>
      </c>
      <c r="F50" s="42">
        <f t="shared" si="6"/>
        <v>0</v>
      </c>
      <c r="G50" s="55" t="str">
        <f t="shared" si="7"/>
        <v>0</v>
      </c>
    </row>
    <row r="51" spans="1:7">
      <c r="A51" s="28">
        <f t="shared" si="0"/>
        <v>0</v>
      </c>
      <c r="B51" s="42">
        <f t="shared" si="3"/>
        <v>0</v>
      </c>
      <c r="C51" s="86">
        <f t="shared" si="3"/>
        <v>0</v>
      </c>
      <c r="D51" s="87">
        <v>0</v>
      </c>
      <c r="E51" s="139">
        <v>0</v>
      </c>
      <c r="F51" s="42">
        <f t="shared" si="6"/>
        <v>0</v>
      </c>
      <c r="G51" s="55" t="str">
        <f t="shared" si="7"/>
        <v>0</v>
      </c>
    </row>
    <row r="52" spans="1:7">
      <c r="A52" s="28">
        <f t="shared" si="0"/>
        <v>0</v>
      </c>
      <c r="B52" s="42">
        <f t="shared" si="3"/>
        <v>0</v>
      </c>
      <c r="C52" s="86">
        <f t="shared" si="3"/>
        <v>0</v>
      </c>
      <c r="D52" s="87">
        <v>0</v>
      </c>
      <c r="E52" s="139">
        <v>0</v>
      </c>
      <c r="F52" s="42">
        <f t="shared" si="6"/>
        <v>0</v>
      </c>
      <c r="G52" s="55" t="str">
        <f t="shared" si="7"/>
        <v>0</v>
      </c>
    </row>
    <row r="53" spans="1:7">
      <c r="A53" s="28">
        <f t="shared" si="0"/>
        <v>0</v>
      </c>
      <c r="B53" s="42">
        <f t="shared" si="3"/>
        <v>0</v>
      </c>
      <c r="C53" s="86">
        <f t="shared" si="3"/>
        <v>0</v>
      </c>
      <c r="D53" s="87">
        <v>0</v>
      </c>
      <c r="E53" s="139">
        <v>0</v>
      </c>
      <c r="F53" s="42">
        <f t="shared" si="6"/>
        <v>0</v>
      </c>
      <c r="G53" s="55" t="str">
        <f t="shared" si="7"/>
        <v>0</v>
      </c>
    </row>
    <row r="54" spans="1:7">
      <c r="A54" s="28">
        <f t="shared" si="0"/>
        <v>0</v>
      </c>
      <c r="B54" s="42">
        <f t="shared" si="3"/>
        <v>0</v>
      </c>
      <c r="C54" s="86">
        <f t="shared" si="3"/>
        <v>0</v>
      </c>
      <c r="D54" s="87">
        <v>0</v>
      </c>
      <c r="E54" s="139">
        <v>0</v>
      </c>
      <c r="F54" s="42">
        <f t="shared" si="6"/>
        <v>0</v>
      </c>
      <c r="G54" s="55" t="str">
        <f t="shared" si="7"/>
        <v>0</v>
      </c>
    </row>
    <row r="55" spans="1:7">
      <c r="A55" s="28">
        <f t="shared" si="0"/>
        <v>0</v>
      </c>
      <c r="B55" s="42">
        <f t="shared" si="3"/>
        <v>0</v>
      </c>
      <c r="C55" s="86">
        <f t="shared" si="3"/>
        <v>0</v>
      </c>
      <c r="D55" s="87">
        <v>0</v>
      </c>
      <c r="E55" s="139">
        <v>0</v>
      </c>
      <c r="F55" s="42">
        <f t="shared" si="6"/>
        <v>0</v>
      </c>
      <c r="G55" s="55" t="str">
        <f t="shared" si="7"/>
        <v>0</v>
      </c>
    </row>
    <row r="56" spans="1:7">
      <c r="A56" s="28">
        <f t="shared" si="0"/>
        <v>0</v>
      </c>
      <c r="B56" s="42">
        <f t="shared" si="3"/>
        <v>0</v>
      </c>
      <c r="C56" s="86">
        <f t="shared" si="3"/>
        <v>0</v>
      </c>
      <c r="D56" s="87">
        <v>0</v>
      </c>
      <c r="E56" s="139">
        <v>0</v>
      </c>
      <c r="F56" s="42">
        <f t="shared" si="6"/>
        <v>0</v>
      </c>
      <c r="G56" s="55" t="str">
        <f t="shared" si="7"/>
        <v>0</v>
      </c>
    </row>
    <row r="57" spans="1:7">
      <c r="A57" s="28">
        <f t="shared" si="0"/>
        <v>0</v>
      </c>
      <c r="B57" s="42">
        <f t="shared" si="3"/>
        <v>0</v>
      </c>
      <c r="C57" s="86">
        <f t="shared" si="3"/>
        <v>0</v>
      </c>
      <c r="D57" s="87">
        <v>0</v>
      </c>
      <c r="E57" s="139">
        <v>0</v>
      </c>
      <c r="F57" s="42">
        <f t="shared" si="6"/>
        <v>0</v>
      </c>
      <c r="G57" s="55" t="str">
        <f t="shared" si="7"/>
        <v>0</v>
      </c>
    </row>
    <row r="58" spans="1:7">
      <c r="A58" s="28">
        <f t="shared" si="0"/>
        <v>0</v>
      </c>
      <c r="B58" s="42">
        <f t="shared" si="3"/>
        <v>0</v>
      </c>
      <c r="C58" s="86">
        <f t="shared" si="3"/>
        <v>0</v>
      </c>
      <c r="D58" s="87">
        <v>0</v>
      </c>
      <c r="E58" s="139">
        <v>0</v>
      </c>
      <c r="F58" s="42">
        <f t="shared" si="6"/>
        <v>0</v>
      </c>
      <c r="G58" s="55" t="str">
        <f t="shared" si="7"/>
        <v>0</v>
      </c>
    </row>
    <row r="59" spans="1:7">
      <c r="A59" s="28">
        <f t="shared" si="0"/>
        <v>0</v>
      </c>
      <c r="B59" s="42">
        <f t="shared" si="3"/>
        <v>0</v>
      </c>
      <c r="C59" s="86">
        <f t="shared" si="3"/>
        <v>0</v>
      </c>
      <c r="D59" s="87">
        <v>0</v>
      </c>
      <c r="E59" s="139">
        <v>0</v>
      </c>
      <c r="F59" s="42">
        <f t="shared" si="6"/>
        <v>0</v>
      </c>
      <c r="G59" s="55" t="str">
        <f t="shared" si="7"/>
        <v>0</v>
      </c>
    </row>
    <row r="60" spans="1:7">
      <c r="A60" s="28">
        <f t="shared" si="0"/>
        <v>0</v>
      </c>
      <c r="B60" s="42">
        <f t="shared" si="3"/>
        <v>0</v>
      </c>
      <c r="C60" s="86">
        <f t="shared" si="3"/>
        <v>0</v>
      </c>
      <c r="D60" s="87">
        <v>0</v>
      </c>
      <c r="E60" s="139">
        <v>0</v>
      </c>
      <c r="F60" s="42">
        <f t="shared" si="6"/>
        <v>0</v>
      </c>
      <c r="G60" s="55" t="str">
        <f t="shared" si="7"/>
        <v>0</v>
      </c>
    </row>
    <row r="61" spans="1:7">
      <c r="A61" s="28">
        <f t="shared" si="0"/>
        <v>0</v>
      </c>
      <c r="B61" s="42">
        <f t="shared" si="3"/>
        <v>0</v>
      </c>
      <c r="C61" s="86">
        <f t="shared" si="3"/>
        <v>0</v>
      </c>
      <c r="D61" s="87">
        <v>0</v>
      </c>
      <c r="E61" s="139">
        <v>0</v>
      </c>
      <c r="F61" s="42">
        <f t="shared" si="6"/>
        <v>0</v>
      </c>
      <c r="G61" s="55" t="str">
        <f t="shared" si="7"/>
        <v>0</v>
      </c>
    </row>
    <row r="62" spans="1:7">
      <c r="A62" s="28">
        <f t="shared" ref="A62:A73" si="8">A25</f>
        <v>0</v>
      </c>
      <c r="B62" s="42">
        <f t="shared" ref="B62:C62" si="9">C25</f>
        <v>0</v>
      </c>
      <c r="C62" s="86">
        <f t="shared" si="9"/>
        <v>0</v>
      </c>
      <c r="D62" s="87">
        <v>0</v>
      </c>
      <c r="E62" s="139">
        <v>0</v>
      </c>
      <c r="F62" s="42">
        <f t="shared" si="6"/>
        <v>0</v>
      </c>
      <c r="G62" s="55" t="str">
        <f t="shared" si="7"/>
        <v>0</v>
      </c>
    </row>
    <row r="63" spans="1:7">
      <c r="A63" s="28">
        <f t="shared" si="8"/>
        <v>0</v>
      </c>
      <c r="B63" s="42">
        <f t="shared" ref="B63:C63" si="10">C26</f>
        <v>0</v>
      </c>
      <c r="C63" s="86">
        <f t="shared" si="10"/>
        <v>0</v>
      </c>
      <c r="D63" s="87">
        <v>0</v>
      </c>
      <c r="E63" s="139">
        <v>0</v>
      </c>
      <c r="F63" s="42">
        <f t="shared" si="6"/>
        <v>0</v>
      </c>
      <c r="G63" s="55" t="str">
        <f t="shared" si="7"/>
        <v>0</v>
      </c>
    </row>
    <row r="64" spans="1:7">
      <c r="A64" s="28">
        <f t="shared" si="8"/>
        <v>0</v>
      </c>
      <c r="B64" s="42">
        <f t="shared" ref="B64:C64" si="11">C27</f>
        <v>0</v>
      </c>
      <c r="C64" s="86">
        <f t="shared" si="11"/>
        <v>0</v>
      </c>
      <c r="D64" s="87">
        <v>0</v>
      </c>
      <c r="E64" s="139">
        <v>0</v>
      </c>
      <c r="F64" s="42">
        <f t="shared" si="6"/>
        <v>0</v>
      </c>
      <c r="G64" s="55" t="str">
        <f t="shared" si="7"/>
        <v>0</v>
      </c>
    </row>
    <row r="65" spans="1:12">
      <c r="A65" s="28">
        <f t="shared" si="8"/>
        <v>0</v>
      </c>
      <c r="B65" s="42">
        <f t="shared" ref="B65:C65" si="12">C28</f>
        <v>0</v>
      </c>
      <c r="C65" s="86">
        <f t="shared" si="12"/>
        <v>0</v>
      </c>
      <c r="D65" s="87">
        <v>0</v>
      </c>
      <c r="E65" s="139">
        <v>0</v>
      </c>
      <c r="F65" s="42">
        <f t="shared" si="6"/>
        <v>0</v>
      </c>
      <c r="G65" s="55" t="str">
        <f t="shared" si="7"/>
        <v>0</v>
      </c>
    </row>
    <row r="66" spans="1:12">
      <c r="A66" s="28">
        <f t="shared" si="8"/>
        <v>0</v>
      </c>
      <c r="B66" s="42">
        <f t="shared" ref="B66:C66" si="13">C29</f>
        <v>0</v>
      </c>
      <c r="C66" s="86">
        <f t="shared" si="13"/>
        <v>0</v>
      </c>
      <c r="D66" s="87">
        <v>0</v>
      </c>
      <c r="E66" s="139">
        <v>0</v>
      </c>
      <c r="F66" s="42">
        <f t="shared" si="6"/>
        <v>0</v>
      </c>
      <c r="G66" s="55" t="str">
        <f t="shared" si="7"/>
        <v>0</v>
      </c>
    </row>
    <row r="67" spans="1:12">
      <c r="A67" s="28">
        <f t="shared" si="8"/>
        <v>0</v>
      </c>
      <c r="B67" s="42">
        <f t="shared" ref="B67:C67" si="14">C30</f>
        <v>0</v>
      </c>
      <c r="C67" s="86">
        <f t="shared" si="14"/>
        <v>0</v>
      </c>
      <c r="D67" s="87">
        <v>0</v>
      </c>
      <c r="E67" s="139">
        <v>0</v>
      </c>
      <c r="F67" s="42">
        <f t="shared" si="6"/>
        <v>0</v>
      </c>
      <c r="G67" s="55" t="str">
        <f t="shared" si="7"/>
        <v>0</v>
      </c>
    </row>
    <row r="68" spans="1:12">
      <c r="A68" s="28">
        <f t="shared" si="8"/>
        <v>0</v>
      </c>
      <c r="B68" s="42">
        <f t="shared" ref="B68:C68" si="15">C31</f>
        <v>0</v>
      </c>
      <c r="C68" s="86">
        <f t="shared" si="15"/>
        <v>0</v>
      </c>
      <c r="D68" s="87">
        <v>0</v>
      </c>
      <c r="E68" s="139">
        <v>0</v>
      </c>
      <c r="F68" s="42">
        <f t="shared" si="6"/>
        <v>0</v>
      </c>
      <c r="G68" s="55" t="str">
        <f t="shared" si="7"/>
        <v>0</v>
      </c>
    </row>
    <row r="69" spans="1:12">
      <c r="A69" s="28">
        <f t="shared" si="8"/>
        <v>0</v>
      </c>
      <c r="B69" s="42">
        <f t="shared" ref="B69:C69" si="16">C32</f>
        <v>0</v>
      </c>
      <c r="C69" s="86">
        <f t="shared" si="16"/>
        <v>0</v>
      </c>
      <c r="D69" s="87">
        <v>0</v>
      </c>
      <c r="E69" s="139">
        <v>0</v>
      </c>
      <c r="F69" s="42">
        <f t="shared" si="6"/>
        <v>0</v>
      </c>
      <c r="G69" s="55" t="str">
        <f t="shared" si="7"/>
        <v>0</v>
      </c>
    </row>
    <row r="70" spans="1:12">
      <c r="A70" s="28">
        <f t="shared" si="8"/>
        <v>0</v>
      </c>
      <c r="B70" s="42">
        <f t="shared" ref="B70:C70" si="17">C33</f>
        <v>0</v>
      </c>
      <c r="C70" s="86">
        <f t="shared" si="17"/>
        <v>0</v>
      </c>
      <c r="D70" s="87">
        <v>0</v>
      </c>
      <c r="E70" s="139">
        <v>0</v>
      </c>
      <c r="F70" s="42">
        <f t="shared" si="6"/>
        <v>0</v>
      </c>
      <c r="G70" s="55" t="str">
        <f t="shared" si="7"/>
        <v>0</v>
      </c>
    </row>
    <row r="71" spans="1:12">
      <c r="A71" s="28">
        <f t="shared" si="8"/>
        <v>0</v>
      </c>
      <c r="B71" s="42">
        <f t="shared" ref="B71:C71" si="18">C34</f>
        <v>0</v>
      </c>
      <c r="C71" s="86">
        <f t="shared" si="18"/>
        <v>0</v>
      </c>
      <c r="D71" s="87">
        <v>0</v>
      </c>
      <c r="E71" s="139">
        <v>0</v>
      </c>
      <c r="F71" s="42">
        <f t="shared" si="6"/>
        <v>0</v>
      </c>
      <c r="G71" s="55" t="str">
        <f t="shared" si="7"/>
        <v>0</v>
      </c>
    </row>
    <row r="72" spans="1:12">
      <c r="A72" s="28">
        <f t="shared" si="8"/>
        <v>0</v>
      </c>
      <c r="B72" s="42">
        <f t="shared" ref="B72:C72" si="19">C35</f>
        <v>0</v>
      </c>
      <c r="C72" s="86">
        <f t="shared" si="19"/>
        <v>0</v>
      </c>
      <c r="D72" s="87">
        <v>0</v>
      </c>
      <c r="E72" s="139">
        <v>0</v>
      </c>
      <c r="F72" s="42">
        <f t="shared" si="6"/>
        <v>0</v>
      </c>
      <c r="G72" s="55" t="str">
        <f t="shared" si="7"/>
        <v>0</v>
      </c>
    </row>
    <row r="73" spans="1:12" ht="14.25" customHeight="1" thickBot="1">
      <c r="A73" s="34">
        <f t="shared" si="8"/>
        <v>0</v>
      </c>
      <c r="B73" s="140">
        <f t="shared" ref="B73:C73" si="20">C36</f>
        <v>0</v>
      </c>
      <c r="C73" s="141">
        <f t="shared" si="20"/>
        <v>0</v>
      </c>
      <c r="D73" s="142">
        <v>0</v>
      </c>
      <c r="E73" s="143">
        <v>0</v>
      </c>
      <c r="F73" s="140">
        <f t="shared" si="6"/>
        <v>0</v>
      </c>
      <c r="G73" s="144" t="str">
        <f t="shared" si="7"/>
        <v>0</v>
      </c>
    </row>
    <row r="74" spans="1:12" ht="15" thickBot="1">
      <c r="A74" s="34"/>
      <c r="B74" s="135">
        <f>SUM(B43:B73)</f>
        <v>1</v>
      </c>
      <c r="C74" s="136">
        <f>SUM(C43:C73)</f>
        <v>1</v>
      </c>
      <c r="D74" s="134"/>
      <c r="E74" s="137"/>
      <c r="F74" s="135">
        <f>SUM(F43:F73)</f>
        <v>900</v>
      </c>
      <c r="G74" s="138">
        <f>F74/C74</f>
        <v>900</v>
      </c>
    </row>
    <row r="76" spans="1:12" ht="15" thickBot="1"/>
    <row r="77" spans="1:12" ht="15" thickBot="1">
      <c r="B77" s="54" t="s">
        <v>75</v>
      </c>
      <c r="D77" s="53"/>
    </row>
    <row r="78" spans="1:12" ht="31" thickBot="1">
      <c r="A78" s="109" t="s">
        <v>44</v>
      </c>
      <c r="B78" s="109" t="s">
        <v>68</v>
      </c>
      <c r="C78" s="110" t="s">
        <v>76</v>
      </c>
      <c r="D78" s="110" t="s">
        <v>69</v>
      </c>
      <c r="E78" s="111" t="s">
        <v>77</v>
      </c>
      <c r="F78" s="96" t="s">
        <v>209</v>
      </c>
      <c r="G78" s="112" t="s">
        <v>78</v>
      </c>
      <c r="H78" s="110" t="s">
        <v>75</v>
      </c>
      <c r="I78" s="113" t="s">
        <v>79</v>
      </c>
      <c r="L78" s="278"/>
    </row>
    <row r="79" spans="1:12" ht="15">
      <c r="A79" s="28" t="str">
        <f t="shared" ref="A79:A97" si="21">A6</f>
        <v>CA</v>
      </c>
      <c r="B79" s="42">
        <f t="shared" ref="B79:B97" si="22">C6</f>
        <v>1</v>
      </c>
      <c r="C79" s="51">
        <f>IF(A79=0,"",(VLOOKUP($A79,'2024 SUTA - FUTA'!$A$2:$D$55,4,FALSE)))</f>
        <v>7000</v>
      </c>
      <c r="D79" s="86">
        <v>1</v>
      </c>
      <c r="E79" s="424">
        <v>0.03</v>
      </c>
      <c r="F79" s="49">
        <f t="shared" ref="F79:F80" si="23">IF(A79=0,"",(C79*D79*E79))</f>
        <v>210</v>
      </c>
      <c r="G79" s="95">
        <v>0.03</v>
      </c>
      <c r="H79" s="88">
        <f>IF(A79=0,"",SUM(C79*D79*E79)-SUM(C79*D79*G79))</f>
        <v>0</v>
      </c>
      <c r="I79" s="50">
        <f t="shared" ref="I79:I80" si="24">IF(A79=0,"",(H79/D79))</f>
        <v>0</v>
      </c>
      <c r="J79" s="27" t="str">
        <f>IF(A79=0,"",(VLOOKUP($A79,'2024 SUTA - FUTA'!$A$2:$D$55,2,FALSE)))</f>
        <v>PEO</v>
      </c>
    </row>
    <row r="80" spans="1:12" ht="15">
      <c r="A80" s="28">
        <f t="shared" si="21"/>
        <v>0</v>
      </c>
      <c r="B80" s="42">
        <f t="shared" si="22"/>
        <v>0</v>
      </c>
      <c r="C80" s="51" t="str">
        <f>IF(A80=0,"",(VLOOKUP($A80,'2024 SUTA - FUTA'!$A$2:$D$55,4,FALSE)))</f>
        <v/>
      </c>
      <c r="D80" s="86">
        <f t="shared" ref="D80:D97" si="25">D7</f>
        <v>0</v>
      </c>
      <c r="E80" s="87" t="str">
        <f>IF(A80=0,"",(VLOOKUP($A80,'2024 SUTA - FUTA'!$A$2:$C$55,3,FALSE)))</f>
        <v/>
      </c>
      <c r="F80" s="49" t="str">
        <f t="shared" si="23"/>
        <v/>
      </c>
      <c r="G80" s="95" t="str">
        <f>IF(A80=0,"",(VLOOKUP($A80,'2024 SUTA - FUTA'!$A$2:$F$55,6,FALSE)))</f>
        <v/>
      </c>
      <c r="H80" s="88" t="str">
        <f t="shared" ref="H80" si="26">IF(A80=0,"",SUM(C80*D80*E80)-SUM(C80*D80*G80))</f>
        <v/>
      </c>
      <c r="I80" s="50" t="str">
        <f t="shared" si="24"/>
        <v/>
      </c>
      <c r="J80" s="27" t="str">
        <f>IF(A80=0,"",(VLOOKUP($A80,'2024 SUTA - FUTA'!$A$2:$D$55,2,FALSE)))</f>
        <v/>
      </c>
    </row>
    <row r="81" spans="1:10" ht="15">
      <c r="A81" s="28">
        <f t="shared" si="21"/>
        <v>0</v>
      </c>
      <c r="B81" s="42">
        <f t="shared" si="22"/>
        <v>0</v>
      </c>
      <c r="C81" s="51" t="str">
        <f>IF(A81=0,"",(VLOOKUP($A81,'2024 SUTA - FUTA'!$A$2:$D$55,4,FALSE)))</f>
        <v/>
      </c>
      <c r="D81" s="86">
        <f t="shared" si="25"/>
        <v>0</v>
      </c>
      <c r="E81" s="87" t="str">
        <f>IF(A81=0,"",(VLOOKUP($A81,'2024 SUTA - FUTA'!$A$2:$C$55,3,FALSE)))</f>
        <v/>
      </c>
      <c r="F81" s="49" t="str">
        <f t="shared" ref="F81:F109" si="27">IF(A81=0,"",(C81*D81*E81))</f>
        <v/>
      </c>
      <c r="G81" s="95" t="str">
        <f>IF(A81=0,"",(VLOOKUP($A81,'2024 SUTA - FUTA'!$A$2:$F$55,6,FALSE)))</f>
        <v/>
      </c>
      <c r="H81" s="88" t="str">
        <f t="shared" ref="H81:H109" si="28">IF(A81=0,"",SUM(C81*D81*E81)-SUM(C81*D81*G81))</f>
        <v/>
      </c>
      <c r="I81" s="50" t="str">
        <f t="shared" ref="I81:I109" si="29">IF(A81=0,"",(H81/D81))</f>
        <v/>
      </c>
      <c r="J81" s="27" t="str">
        <f>IF(A81=0,"",(VLOOKUP($A81,'2024 SUTA - FUTA'!$A$2:$D$55,2,FALSE)))</f>
        <v/>
      </c>
    </row>
    <row r="82" spans="1:10" ht="15">
      <c r="A82" s="28">
        <f t="shared" si="21"/>
        <v>0</v>
      </c>
      <c r="B82" s="42">
        <f t="shared" si="22"/>
        <v>0</v>
      </c>
      <c r="C82" s="51" t="str">
        <f>IF(A82=0,"",(VLOOKUP($A82,'2024 SUTA - FUTA'!$A$2:$D$55,4,FALSE)))</f>
        <v/>
      </c>
      <c r="D82" s="86">
        <f t="shared" si="25"/>
        <v>0</v>
      </c>
      <c r="E82" s="87" t="str">
        <f>IF(A82=0,"",(VLOOKUP($A82,'2024 SUTA - FUTA'!$A$2:$C$55,3,FALSE)))</f>
        <v/>
      </c>
      <c r="F82" s="49" t="str">
        <f t="shared" si="27"/>
        <v/>
      </c>
      <c r="G82" s="95" t="str">
        <f>IF(A82=0,"",(VLOOKUP($A82,'2024 SUTA - FUTA'!$A$2:$F$55,6,FALSE)))</f>
        <v/>
      </c>
      <c r="H82" s="88" t="str">
        <f t="shared" si="28"/>
        <v/>
      </c>
      <c r="I82" s="50" t="str">
        <f t="shared" si="29"/>
        <v/>
      </c>
      <c r="J82" s="27" t="str">
        <f>IF(A82=0,"",(VLOOKUP($A82,'2024 SUTA - FUTA'!$A$2:$D$55,2,FALSE)))</f>
        <v/>
      </c>
    </row>
    <row r="83" spans="1:10" ht="15">
      <c r="A83" s="28">
        <f t="shared" si="21"/>
        <v>0</v>
      </c>
      <c r="B83" s="42">
        <f t="shared" si="22"/>
        <v>0</v>
      </c>
      <c r="C83" s="51" t="str">
        <f>IF(A83=0,"",(VLOOKUP($A83,'2024 SUTA - FUTA'!$A$2:$D$55,4,FALSE)))</f>
        <v/>
      </c>
      <c r="D83" s="86">
        <f t="shared" si="25"/>
        <v>0</v>
      </c>
      <c r="E83" s="87" t="str">
        <f>IF(A83=0,"",(VLOOKUP($A83,'2024 SUTA - FUTA'!$A$2:$C$55,3,FALSE)))</f>
        <v/>
      </c>
      <c r="F83" s="49" t="str">
        <f t="shared" si="27"/>
        <v/>
      </c>
      <c r="G83" s="95" t="str">
        <f>IF(A83=0,"",(VLOOKUP($A83,'2024 SUTA - FUTA'!$A$2:$F$55,6,FALSE)))</f>
        <v/>
      </c>
      <c r="H83" s="88" t="str">
        <f t="shared" si="28"/>
        <v/>
      </c>
      <c r="I83" s="50" t="str">
        <f t="shared" si="29"/>
        <v/>
      </c>
      <c r="J83" s="27" t="str">
        <f>IF(A83=0,"",(VLOOKUP($A83,'2024 SUTA - FUTA'!$A$2:$D$55,2,FALSE)))</f>
        <v/>
      </c>
    </row>
    <row r="84" spans="1:10" ht="15">
      <c r="A84" s="28">
        <f t="shared" si="21"/>
        <v>0</v>
      </c>
      <c r="B84" s="42">
        <f t="shared" si="22"/>
        <v>0</v>
      </c>
      <c r="C84" s="51" t="str">
        <f>IF(A84=0,"",(VLOOKUP($A84,'2024 SUTA - FUTA'!$A$2:$D$55,4,FALSE)))</f>
        <v/>
      </c>
      <c r="D84" s="86">
        <f t="shared" si="25"/>
        <v>0</v>
      </c>
      <c r="E84" s="87" t="str">
        <f>IF(A84=0,"",(VLOOKUP($A84,'2024 SUTA - FUTA'!$A$2:$C$55,3,FALSE)))</f>
        <v/>
      </c>
      <c r="F84" s="49" t="str">
        <f t="shared" si="27"/>
        <v/>
      </c>
      <c r="G84" s="95" t="str">
        <f>IF(A84=0,"",(VLOOKUP($A84,'2024 SUTA - FUTA'!$A$2:$F$55,6,FALSE)))</f>
        <v/>
      </c>
      <c r="H84" s="88" t="str">
        <f t="shared" si="28"/>
        <v/>
      </c>
      <c r="I84" s="50" t="str">
        <f t="shared" si="29"/>
        <v/>
      </c>
      <c r="J84" s="27" t="str">
        <f>IF(A84=0,"",(VLOOKUP($A84,'2024 SUTA - FUTA'!$A$2:$D$55,2,FALSE)))</f>
        <v/>
      </c>
    </row>
    <row r="85" spans="1:10" ht="15">
      <c r="A85" s="28">
        <f t="shared" si="21"/>
        <v>0</v>
      </c>
      <c r="B85" s="42">
        <f t="shared" si="22"/>
        <v>0</v>
      </c>
      <c r="C85" s="51" t="str">
        <f>IF(A85=0,"",(VLOOKUP($A85,'2024 SUTA - FUTA'!$A$2:$D$55,4,FALSE)))</f>
        <v/>
      </c>
      <c r="D85" s="86">
        <f t="shared" si="25"/>
        <v>0</v>
      </c>
      <c r="E85" s="87" t="str">
        <f>IF(A85=0,"",(VLOOKUP($A85,'2024 SUTA - FUTA'!$A$2:$C$55,3,FALSE)))</f>
        <v/>
      </c>
      <c r="F85" s="49" t="str">
        <f t="shared" si="27"/>
        <v/>
      </c>
      <c r="G85" s="95" t="str">
        <f>IF(A85=0,"",(VLOOKUP($A85,'2024 SUTA - FUTA'!$A$2:$F$55,6,FALSE)))</f>
        <v/>
      </c>
      <c r="H85" s="88" t="str">
        <f t="shared" si="28"/>
        <v/>
      </c>
      <c r="I85" s="50" t="str">
        <f t="shared" si="29"/>
        <v/>
      </c>
      <c r="J85" s="27" t="str">
        <f>IF(A85=0,"",(VLOOKUP($A85,'2024 SUTA - FUTA'!$A$2:$D$55,2,FALSE)))</f>
        <v/>
      </c>
    </row>
    <row r="86" spans="1:10" ht="15">
      <c r="A86" s="28">
        <f t="shared" si="21"/>
        <v>0</v>
      </c>
      <c r="B86" s="42">
        <f t="shared" si="22"/>
        <v>0</v>
      </c>
      <c r="C86" s="51" t="str">
        <f>IF(A86=0,"",(VLOOKUP($A86,'2024 SUTA - FUTA'!$A$2:$D$55,4,FALSE)))</f>
        <v/>
      </c>
      <c r="D86" s="86">
        <f t="shared" si="25"/>
        <v>0</v>
      </c>
      <c r="E86" s="87" t="str">
        <f>IF(A86=0,"",(VLOOKUP($A86,'2024 SUTA - FUTA'!$A$2:$C$55,3,FALSE)))</f>
        <v/>
      </c>
      <c r="F86" s="49" t="str">
        <f t="shared" si="27"/>
        <v/>
      </c>
      <c r="G86" s="95" t="str">
        <f>IF(A86=0,"",(VLOOKUP($A86,'2024 SUTA - FUTA'!$A$2:$F$55,6,FALSE)))</f>
        <v/>
      </c>
      <c r="H86" s="88" t="str">
        <f t="shared" si="28"/>
        <v/>
      </c>
      <c r="I86" s="50" t="str">
        <f t="shared" si="29"/>
        <v/>
      </c>
      <c r="J86" s="27" t="str">
        <f>IF(A86=0,"",(VLOOKUP($A86,'2024 SUTA - FUTA'!$A$2:$D$55,2,FALSE)))</f>
        <v/>
      </c>
    </row>
    <row r="87" spans="1:10" ht="15">
      <c r="A87" s="28">
        <f t="shared" si="21"/>
        <v>0</v>
      </c>
      <c r="B87" s="42">
        <f t="shared" si="22"/>
        <v>0</v>
      </c>
      <c r="C87" s="51" t="str">
        <f>IF(A87=0,"",(VLOOKUP($A87,'2024 SUTA - FUTA'!$A$2:$D$55,4,FALSE)))</f>
        <v/>
      </c>
      <c r="D87" s="86">
        <f t="shared" si="25"/>
        <v>0</v>
      </c>
      <c r="E87" s="87" t="str">
        <f>IF(A87=0,"",(VLOOKUP($A87,'2024 SUTA - FUTA'!$A$2:$C$55,3,FALSE)))</f>
        <v/>
      </c>
      <c r="F87" s="49" t="str">
        <f t="shared" si="27"/>
        <v/>
      </c>
      <c r="G87" s="95" t="str">
        <f>IF(A87=0,"",(VLOOKUP($A87,'2024 SUTA - FUTA'!$A$2:$F$55,6,FALSE)))</f>
        <v/>
      </c>
      <c r="H87" s="88" t="str">
        <f t="shared" si="28"/>
        <v/>
      </c>
      <c r="I87" s="50" t="str">
        <f t="shared" si="29"/>
        <v/>
      </c>
      <c r="J87" s="27" t="str">
        <f>IF(A87=0,"",(VLOOKUP($A87,'2024 SUTA - FUTA'!$A$2:$D$55,2,FALSE)))</f>
        <v/>
      </c>
    </row>
    <row r="88" spans="1:10" ht="15">
      <c r="A88" s="28">
        <f t="shared" si="21"/>
        <v>0</v>
      </c>
      <c r="B88" s="42">
        <f t="shared" si="22"/>
        <v>0</v>
      </c>
      <c r="C88" s="51" t="str">
        <f>IF(A88=0,"",(VLOOKUP($A88,'2024 SUTA - FUTA'!$A$2:$D$55,4,FALSE)))</f>
        <v/>
      </c>
      <c r="D88" s="86">
        <f t="shared" si="25"/>
        <v>0</v>
      </c>
      <c r="E88" s="87" t="str">
        <f>IF(A88=0,"",(VLOOKUP($A88,'2024 SUTA - FUTA'!$A$2:$C$55,3,FALSE)))</f>
        <v/>
      </c>
      <c r="F88" s="49" t="str">
        <f t="shared" si="27"/>
        <v/>
      </c>
      <c r="G88" s="95" t="str">
        <f>IF(A88=0,"",(VLOOKUP($A88,'2024 SUTA - FUTA'!$A$2:$F$55,6,FALSE)))</f>
        <v/>
      </c>
      <c r="H88" s="88" t="str">
        <f t="shared" si="28"/>
        <v/>
      </c>
      <c r="I88" s="50" t="str">
        <f t="shared" si="29"/>
        <v/>
      </c>
      <c r="J88" s="27" t="str">
        <f>IF(A88=0,"",(VLOOKUP($A88,'2024 SUTA - FUTA'!$A$2:$D$55,2,FALSE)))</f>
        <v/>
      </c>
    </row>
    <row r="89" spans="1:10" ht="15">
      <c r="A89" s="28">
        <f t="shared" si="21"/>
        <v>0</v>
      </c>
      <c r="B89" s="42">
        <f t="shared" si="22"/>
        <v>0</v>
      </c>
      <c r="C89" s="51" t="str">
        <f>IF(A89=0,"",(VLOOKUP($A89,'2024 SUTA - FUTA'!$A$2:$D$55,4,FALSE)))</f>
        <v/>
      </c>
      <c r="D89" s="86">
        <f t="shared" si="25"/>
        <v>0</v>
      </c>
      <c r="E89" s="87" t="str">
        <f>IF(A89=0,"",(VLOOKUP($A89,'2024 SUTA - FUTA'!$A$2:$C$55,3,FALSE)))</f>
        <v/>
      </c>
      <c r="F89" s="49" t="str">
        <f t="shared" si="27"/>
        <v/>
      </c>
      <c r="G89" s="95" t="str">
        <f>IF(A89=0,"",(VLOOKUP($A89,'2024 SUTA - FUTA'!$A$2:$F$55,6,FALSE)))</f>
        <v/>
      </c>
      <c r="H89" s="88" t="str">
        <f t="shared" si="28"/>
        <v/>
      </c>
      <c r="I89" s="50" t="str">
        <f t="shared" si="29"/>
        <v/>
      </c>
      <c r="J89" s="27" t="str">
        <f>IF(A89=0,"",(VLOOKUP($A89,'2024 SUTA - FUTA'!$A$2:$D$55,2,FALSE)))</f>
        <v/>
      </c>
    </row>
    <row r="90" spans="1:10" ht="15">
      <c r="A90" s="28">
        <f t="shared" si="21"/>
        <v>0</v>
      </c>
      <c r="B90" s="42">
        <f t="shared" si="22"/>
        <v>0</v>
      </c>
      <c r="C90" s="51" t="str">
        <f>IF(A90=0,"",(VLOOKUP($A90,'2024 SUTA - FUTA'!$A$2:$D$55,4,FALSE)))</f>
        <v/>
      </c>
      <c r="D90" s="86">
        <f t="shared" si="25"/>
        <v>0</v>
      </c>
      <c r="E90" s="87" t="str">
        <f>IF(A90=0,"",(VLOOKUP($A90,'2024 SUTA - FUTA'!$A$2:$C$55,3,FALSE)))</f>
        <v/>
      </c>
      <c r="F90" s="49" t="str">
        <f t="shared" si="27"/>
        <v/>
      </c>
      <c r="G90" s="95" t="str">
        <f>IF(A90=0,"",(VLOOKUP($A90,'2024 SUTA - FUTA'!$A$2:$F$55,6,FALSE)))</f>
        <v/>
      </c>
      <c r="H90" s="88" t="str">
        <f t="shared" si="28"/>
        <v/>
      </c>
      <c r="I90" s="50" t="str">
        <f t="shared" si="29"/>
        <v/>
      </c>
      <c r="J90" s="27" t="str">
        <f>IF(A90=0,"",(VLOOKUP($A90,'2024 SUTA - FUTA'!$A$2:$D$55,2,FALSE)))</f>
        <v/>
      </c>
    </row>
    <row r="91" spans="1:10" ht="15">
      <c r="A91" s="28">
        <f t="shared" si="21"/>
        <v>0</v>
      </c>
      <c r="B91" s="42">
        <f t="shared" si="22"/>
        <v>0</v>
      </c>
      <c r="C91" s="51" t="str">
        <f>IF(A91=0,"",(VLOOKUP($A91,'2024 SUTA - FUTA'!$A$2:$D$55,4,FALSE)))</f>
        <v/>
      </c>
      <c r="D91" s="86">
        <f t="shared" si="25"/>
        <v>0</v>
      </c>
      <c r="E91" s="87" t="str">
        <f>IF(A91=0,"",(VLOOKUP($A91,'2024 SUTA - FUTA'!$A$2:$C$55,3,FALSE)))</f>
        <v/>
      </c>
      <c r="F91" s="49" t="str">
        <f t="shared" si="27"/>
        <v/>
      </c>
      <c r="G91" s="95" t="str">
        <f>IF(A91=0,"",(VLOOKUP($A91,'2024 SUTA - FUTA'!$A$2:$F$55,6,FALSE)))</f>
        <v/>
      </c>
      <c r="H91" s="88" t="str">
        <f t="shared" si="28"/>
        <v/>
      </c>
      <c r="I91" s="50" t="str">
        <f t="shared" si="29"/>
        <v/>
      </c>
      <c r="J91" s="27" t="str">
        <f>IF(A91=0,"",(VLOOKUP($A91,'2024 SUTA - FUTA'!$A$2:$D$55,2,FALSE)))</f>
        <v/>
      </c>
    </row>
    <row r="92" spans="1:10" ht="15">
      <c r="A92" s="28">
        <f t="shared" si="21"/>
        <v>0</v>
      </c>
      <c r="B92" s="42">
        <f t="shared" si="22"/>
        <v>0</v>
      </c>
      <c r="C92" s="51" t="str">
        <f>IF(A92=0,"",(VLOOKUP($A92,'2024 SUTA - FUTA'!$A$2:$D$55,4,FALSE)))</f>
        <v/>
      </c>
      <c r="D92" s="86">
        <f t="shared" si="25"/>
        <v>0</v>
      </c>
      <c r="E92" s="87" t="str">
        <f>IF(A92=0,"",(VLOOKUP($A92,'2024 SUTA - FUTA'!$A$2:$C$55,3,FALSE)))</f>
        <v/>
      </c>
      <c r="F92" s="49" t="str">
        <f t="shared" si="27"/>
        <v/>
      </c>
      <c r="G92" s="95" t="str">
        <f>IF(A92=0,"",(VLOOKUP($A92,'2024 SUTA - FUTA'!$A$2:$F$55,6,FALSE)))</f>
        <v/>
      </c>
      <c r="H92" s="88" t="str">
        <f t="shared" si="28"/>
        <v/>
      </c>
      <c r="I92" s="50" t="str">
        <f t="shared" si="29"/>
        <v/>
      </c>
      <c r="J92" s="27" t="str">
        <f>IF(A92=0,"",(VLOOKUP($A92,'2024 SUTA - FUTA'!$A$2:$D$55,2,FALSE)))</f>
        <v/>
      </c>
    </row>
    <row r="93" spans="1:10" ht="15">
      <c r="A93" s="28">
        <f t="shared" si="21"/>
        <v>0</v>
      </c>
      <c r="B93" s="42">
        <f t="shared" si="22"/>
        <v>0</v>
      </c>
      <c r="C93" s="51" t="str">
        <f>IF(A93=0,"",(VLOOKUP($A93,'2024 SUTA - FUTA'!$A$2:$D$55,4,FALSE)))</f>
        <v/>
      </c>
      <c r="D93" s="86">
        <f t="shared" si="25"/>
        <v>0</v>
      </c>
      <c r="E93" s="87" t="str">
        <f>IF(A93=0,"",(VLOOKUP($A93,'2024 SUTA - FUTA'!$A$2:$C$55,3,FALSE)))</f>
        <v/>
      </c>
      <c r="F93" s="49" t="str">
        <f t="shared" si="27"/>
        <v/>
      </c>
      <c r="G93" s="95" t="str">
        <f>IF(A93=0,"",(VLOOKUP($A93,'2024 SUTA - FUTA'!$A$2:$F$55,6,FALSE)))</f>
        <v/>
      </c>
      <c r="H93" s="88" t="str">
        <f t="shared" si="28"/>
        <v/>
      </c>
      <c r="I93" s="50" t="str">
        <f t="shared" si="29"/>
        <v/>
      </c>
      <c r="J93" s="27" t="str">
        <f>IF(A93=0,"",(VLOOKUP($A93,'2024 SUTA - FUTA'!$A$2:$D$55,2,FALSE)))</f>
        <v/>
      </c>
    </row>
    <row r="94" spans="1:10" ht="15">
      <c r="A94" s="28">
        <f t="shared" si="21"/>
        <v>0</v>
      </c>
      <c r="B94" s="42">
        <f t="shared" si="22"/>
        <v>0</v>
      </c>
      <c r="C94" s="51" t="str">
        <f>IF(A94=0,"",(VLOOKUP($A94,'2024 SUTA - FUTA'!$A$2:$D$55,4,FALSE)))</f>
        <v/>
      </c>
      <c r="D94" s="86">
        <f t="shared" si="25"/>
        <v>0</v>
      </c>
      <c r="E94" s="87" t="str">
        <f>IF(A94=0,"",(VLOOKUP($A94,'2024 SUTA - FUTA'!$A$2:$C$55,3,FALSE)))</f>
        <v/>
      </c>
      <c r="F94" s="49" t="str">
        <f t="shared" si="27"/>
        <v/>
      </c>
      <c r="G94" s="95" t="str">
        <f>IF(A94=0,"",(VLOOKUP($A94,'2024 SUTA - FUTA'!$A$2:$F$55,6,FALSE)))</f>
        <v/>
      </c>
      <c r="H94" s="88" t="str">
        <f t="shared" si="28"/>
        <v/>
      </c>
      <c r="I94" s="50" t="str">
        <f t="shared" si="29"/>
        <v/>
      </c>
      <c r="J94" s="27" t="str">
        <f>IF(A94=0,"",(VLOOKUP($A94,'2024 SUTA - FUTA'!$A$2:$D$55,2,FALSE)))</f>
        <v/>
      </c>
    </row>
    <row r="95" spans="1:10" ht="15">
      <c r="A95" s="28">
        <f t="shared" si="21"/>
        <v>0</v>
      </c>
      <c r="B95" s="42">
        <f t="shared" si="22"/>
        <v>0</v>
      </c>
      <c r="C95" s="51" t="str">
        <f>IF(A95=0,"",(VLOOKUP($A95,'2024 SUTA - FUTA'!$A$2:$D$55,4,FALSE)))</f>
        <v/>
      </c>
      <c r="D95" s="86">
        <f t="shared" si="25"/>
        <v>0</v>
      </c>
      <c r="E95" s="87" t="str">
        <f>IF(A95=0,"",(VLOOKUP($A95,'2024 SUTA - FUTA'!$A$2:$C$55,3,FALSE)))</f>
        <v/>
      </c>
      <c r="F95" s="49" t="str">
        <f t="shared" si="27"/>
        <v/>
      </c>
      <c r="G95" s="95" t="str">
        <f>IF(A95=0,"",(VLOOKUP($A95,'2024 SUTA - FUTA'!$A$2:$F$55,6,FALSE)))</f>
        <v/>
      </c>
      <c r="H95" s="88" t="str">
        <f t="shared" si="28"/>
        <v/>
      </c>
      <c r="I95" s="50" t="str">
        <f t="shared" si="29"/>
        <v/>
      </c>
      <c r="J95" s="27" t="str">
        <f>IF(A95=0,"",(VLOOKUP($A95,'2024 SUTA - FUTA'!$A$2:$D$55,2,FALSE)))</f>
        <v/>
      </c>
    </row>
    <row r="96" spans="1:10" ht="15">
      <c r="A96" s="28">
        <f t="shared" si="21"/>
        <v>0</v>
      </c>
      <c r="B96" s="42">
        <f t="shared" si="22"/>
        <v>0</v>
      </c>
      <c r="C96" s="51" t="str">
        <f>IF(A96=0,"",(VLOOKUP($A96,'2024 SUTA - FUTA'!$A$2:$D$55,4,FALSE)))</f>
        <v/>
      </c>
      <c r="D96" s="86">
        <f t="shared" si="25"/>
        <v>0</v>
      </c>
      <c r="E96" s="87" t="str">
        <f>IF(A96=0,"",(VLOOKUP($A96,'2024 SUTA - FUTA'!$A$2:$C$55,3,FALSE)))</f>
        <v/>
      </c>
      <c r="F96" s="49" t="str">
        <f t="shared" si="27"/>
        <v/>
      </c>
      <c r="G96" s="95" t="str">
        <f>IF(A96=0,"",(VLOOKUP($A96,'2024 SUTA - FUTA'!$A$2:$F$55,6,FALSE)))</f>
        <v/>
      </c>
      <c r="H96" s="88" t="str">
        <f t="shared" si="28"/>
        <v/>
      </c>
      <c r="I96" s="50" t="str">
        <f t="shared" si="29"/>
        <v/>
      </c>
      <c r="J96" s="27" t="str">
        <f>IF(A96=0,"",(VLOOKUP($A96,'2024 SUTA - FUTA'!$A$2:$D$55,2,FALSE)))</f>
        <v/>
      </c>
    </row>
    <row r="97" spans="1:12" ht="15">
      <c r="A97" s="28">
        <f t="shared" si="21"/>
        <v>0</v>
      </c>
      <c r="B97" s="42">
        <f t="shared" si="22"/>
        <v>0</v>
      </c>
      <c r="C97" s="51" t="str">
        <f>IF(A97=0,"",(VLOOKUP($A97,'2024 SUTA - FUTA'!$A$2:$D$55,4,FALSE)))</f>
        <v/>
      </c>
      <c r="D97" s="86">
        <f t="shared" si="25"/>
        <v>0</v>
      </c>
      <c r="E97" s="87" t="str">
        <f>IF(A97=0,"",(VLOOKUP($A97,'2024 SUTA - FUTA'!$A$2:$C$55,3,FALSE)))</f>
        <v/>
      </c>
      <c r="F97" s="49" t="str">
        <f t="shared" si="27"/>
        <v/>
      </c>
      <c r="G97" s="95" t="str">
        <f>IF(A97=0,"",(VLOOKUP($A97,'2024 SUTA - FUTA'!$A$2:$F$55,6,FALSE)))</f>
        <v/>
      </c>
      <c r="H97" s="88" t="str">
        <f t="shared" si="28"/>
        <v/>
      </c>
      <c r="I97" s="50" t="str">
        <f t="shared" si="29"/>
        <v/>
      </c>
      <c r="J97" s="27" t="str">
        <f>IF(A97=0,"",(VLOOKUP($A97,'2024 SUTA - FUTA'!$A$2:$D$55,2,FALSE)))</f>
        <v/>
      </c>
    </row>
    <row r="98" spans="1:12" ht="15">
      <c r="A98" s="28">
        <f t="shared" ref="A98:A109" si="30">A25</f>
        <v>0</v>
      </c>
      <c r="B98" s="42">
        <f t="shared" ref="B98:B109" si="31">C25</f>
        <v>0</v>
      </c>
      <c r="C98" s="51" t="str">
        <f>IF(A98=0,"",(VLOOKUP($A98,'2024 SUTA - FUTA'!$A$2:$D$55,4,FALSE)))</f>
        <v/>
      </c>
      <c r="D98" s="86">
        <f t="shared" ref="D98:D109" si="32">D25</f>
        <v>0</v>
      </c>
      <c r="E98" s="87" t="str">
        <f>IF(A98=0,"",(VLOOKUP($A98,'2024 SUTA - FUTA'!$A$2:$C$55,3,FALSE)))</f>
        <v/>
      </c>
      <c r="F98" s="49" t="str">
        <f t="shared" si="27"/>
        <v/>
      </c>
      <c r="G98" s="95" t="str">
        <f>IF(A98=0,"",(VLOOKUP($A98,'2024 SUTA - FUTA'!$A$2:$F$55,6,FALSE)))</f>
        <v/>
      </c>
      <c r="H98" s="88" t="str">
        <f t="shared" si="28"/>
        <v/>
      </c>
      <c r="I98" s="50" t="str">
        <f t="shared" si="29"/>
        <v/>
      </c>
      <c r="J98" s="27" t="str">
        <f>IF(A98=0,"",(VLOOKUP($A98,'2024 SUTA - FUTA'!$A$2:$D$55,2,FALSE)))</f>
        <v/>
      </c>
    </row>
    <row r="99" spans="1:12" ht="15">
      <c r="A99" s="28">
        <f t="shared" si="30"/>
        <v>0</v>
      </c>
      <c r="B99" s="42">
        <f t="shared" si="31"/>
        <v>0</v>
      </c>
      <c r="C99" s="51" t="str">
        <f>IF(A99=0,"",(VLOOKUP($A99,'2024 SUTA - FUTA'!$A$2:$D$55,4,FALSE)))</f>
        <v/>
      </c>
      <c r="D99" s="86">
        <f t="shared" si="32"/>
        <v>0</v>
      </c>
      <c r="E99" s="87" t="str">
        <f>IF(A99=0,"",(VLOOKUP($A99,'2024 SUTA - FUTA'!$A$2:$C$55,3,FALSE)))</f>
        <v/>
      </c>
      <c r="F99" s="49" t="str">
        <f t="shared" si="27"/>
        <v/>
      </c>
      <c r="G99" s="95" t="str">
        <f>IF(A99=0,"",(VLOOKUP($A99,'2024 SUTA - FUTA'!$A$2:$F$55,6,FALSE)))</f>
        <v/>
      </c>
      <c r="H99" s="88" t="str">
        <f t="shared" si="28"/>
        <v/>
      </c>
      <c r="I99" s="50" t="str">
        <f t="shared" si="29"/>
        <v/>
      </c>
      <c r="J99" s="27" t="str">
        <f>IF(A99=0,"",(VLOOKUP($A99,'2024 SUTA - FUTA'!$A$2:$D$55,2,FALSE)))</f>
        <v/>
      </c>
    </row>
    <row r="100" spans="1:12" ht="15">
      <c r="A100" s="28">
        <f t="shared" si="30"/>
        <v>0</v>
      </c>
      <c r="B100" s="42">
        <f t="shared" si="31"/>
        <v>0</v>
      </c>
      <c r="C100" s="51" t="str">
        <f>IF(A100=0,"",(VLOOKUP($A100,'2024 SUTA - FUTA'!$A$2:$D$55,4,FALSE)))</f>
        <v/>
      </c>
      <c r="D100" s="86">
        <f t="shared" si="32"/>
        <v>0</v>
      </c>
      <c r="E100" s="87" t="str">
        <f>IF(A100=0,"",(VLOOKUP($A100,'2024 SUTA - FUTA'!$A$2:$C$55,3,FALSE)))</f>
        <v/>
      </c>
      <c r="F100" s="49" t="str">
        <f t="shared" si="27"/>
        <v/>
      </c>
      <c r="G100" s="95" t="str">
        <f>IF(A100=0,"",(VLOOKUP($A100,'2024 SUTA - FUTA'!$A$2:$F$55,6,FALSE)))</f>
        <v/>
      </c>
      <c r="H100" s="88" t="str">
        <f t="shared" si="28"/>
        <v/>
      </c>
      <c r="I100" s="50" t="str">
        <f t="shared" si="29"/>
        <v/>
      </c>
      <c r="J100" s="27" t="str">
        <f>IF(A100=0,"",(VLOOKUP($A100,'2024 SUTA - FUTA'!$A$2:$D$55,2,FALSE)))</f>
        <v/>
      </c>
    </row>
    <row r="101" spans="1:12" ht="15">
      <c r="A101" s="28">
        <f t="shared" si="30"/>
        <v>0</v>
      </c>
      <c r="B101" s="42">
        <f t="shared" si="31"/>
        <v>0</v>
      </c>
      <c r="C101" s="51" t="str">
        <f>IF(A101=0,"",(VLOOKUP($A101,'2024 SUTA - FUTA'!$A$2:$D$55,4,FALSE)))</f>
        <v/>
      </c>
      <c r="D101" s="86">
        <f t="shared" si="32"/>
        <v>0</v>
      </c>
      <c r="E101" s="87" t="str">
        <f>IF(A101=0,"",(VLOOKUP($A101,'2024 SUTA - FUTA'!$A$2:$C$55,3,FALSE)))</f>
        <v/>
      </c>
      <c r="F101" s="49" t="str">
        <f t="shared" si="27"/>
        <v/>
      </c>
      <c r="G101" s="95" t="str">
        <f>IF(A101=0,"",(VLOOKUP($A101,'2024 SUTA - FUTA'!$A$2:$F$55,6,FALSE)))</f>
        <v/>
      </c>
      <c r="H101" s="88" t="str">
        <f t="shared" si="28"/>
        <v/>
      </c>
      <c r="I101" s="50" t="str">
        <f t="shared" si="29"/>
        <v/>
      </c>
      <c r="J101" s="27" t="str">
        <f>IF(A101=0,"",(VLOOKUP($A101,'2024 SUTA - FUTA'!$A$2:$D$55,2,FALSE)))</f>
        <v/>
      </c>
    </row>
    <row r="102" spans="1:12" ht="15">
      <c r="A102" s="28">
        <f t="shared" si="30"/>
        <v>0</v>
      </c>
      <c r="B102" s="42">
        <f t="shared" si="31"/>
        <v>0</v>
      </c>
      <c r="C102" s="51" t="str">
        <f>IF(A102=0,"",(VLOOKUP($A102,'2024 SUTA - FUTA'!$A$2:$D$55,4,FALSE)))</f>
        <v/>
      </c>
      <c r="D102" s="86">
        <f t="shared" si="32"/>
        <v>0</v>
      </c>
      <c r="E102" s="87" t="str">
        <f>IF(A102=0,"",(VLOOKUP($A102,'2024 SUTA - FUTA'!$A$2:$C$55,3,FALSE)))</f>
        <v/>
      </c>
      <c r="F102" s="49" t="str">
        <f t="shared" si="27"/>
        <v/>
      </c>
      <c r="G102" s="95" t="str">
        <f>IF(A102=0,"",(VLOOKUP($A102,'2024 SUTA - FUTA'!$A$2:$F$55,6,FALSE)))</f>
        <v/>
      </c>
      <c r="H102" s="88" t="str">
        <f t="shared" si="28"/>
        <v/>
      </c>
      <c r="I102" s="50" t="str">
        <f t="shared" si="29"/>
        <v/>
      </c>
      <c r="J102" s="27" t="str">
        <f>IF(A102=0,"",(VLOOKUP($A102,'2024 SUTA - FUTA'!$A$2:$D$55,2,FALSE)))</f>
        <v/>
      </c>
    </row>
    <row r="103" spans="1:12" ht="15">
      <c r="A103" s="28">
        <f t="shared" si="30"/>
        <v>0</v>
      </c>
      <c r="B103" s="42">
        <f t="shared" si="31"/>
        <v>0</v>
      </c>
      <c r="C103" s="51" t="str">
        <f>IF(A103=0,"",(VLOOKUP($A103,'2024 SUTA - FUTA'!$A$2:$D$55,4,FALSE)))</f>
        <v/>
      </c>
      <c r="D103" s="86">
        <f t="shared" si="32"/>
        <v>0</v>
      </c>
      <c r="E103" s="87" t="str">
        <f>IF(A103=0,"",(VLOOKUP($A103,'2024 SUTA - FUTA'!$A$2:$C$55,3,FALSE)))</f>
        <v/>
      </c>
      <c r="F103" s="49" t="str">
        <f t="shared" si="27"/>
        <v/>
      </c>
      <c r="G103" s="95" t="str">
        <f>IF(A103=0,"",(VLOOKUP($A103,'2024 SUTA - FUTA'!$A$2:$F$55,6,FALSE)))</f>
        <v/>
      </c>
      <c r="H103" s="88" t="str">
        <f t="shared" si="28"/>
        <v/>
      </c>
      <c r="I103" s="50" t="str">
        <f t="shared" si="29"/>
        <v/>
      </c>
      <c r="J103" s="27" t="str">
        <f>IF(A103=0,"",(VLOOKUP($A103,'2024 SUTA - FUTA'!$A$2:$D$55,2,FALSE)))</f>
        <v/>
      </c>
    </row>
    <row r="104" spans="1:12" ht="15">
      <c r="A104" s="28">
        <f t="shared" si="30"/>
        <v>0</v>
      </c>
      <c r="B104" s="42">
        <f t="shared" si="31"/>
        <v>0</v>
      </c>
      <c r="C104" s="51" t="str">
        <f>IF(A104=0,"",(VLOOKUP($A104,'2024 SUTA - FUTA'!$A$2:$D$55,4,FALSE)))</f>
        <v/>
      </c>
      <c r="D104" s="86">
        <f t="shared" si="32"/>
        <v>0</v>
      </c>
      <c r="E104" s="87" t="str">
        <f>IF(A104=0,"",(VLOOKUP($A104,'2024 SUTA - FUTA'!$A$2:$C$55,3,FALSE)))</f>
        <v/>
      </c>
      <c r="F104" s="49" t="str">
        <f t="shared" si="27"/>
        <v/>
      </c>
      <c r="G104" s="95" t="str">
        <f>IF(A104=0,"",(VLOOKUP($A104,'2024 SUTA - FUTA'!$A$2:$F$55,6,FALSE)))</f>
        <v/>
      </c>
      <c r="H104" s="88" t="str">
        <f t="shared" si="28"/>
        <v/>
      </c>
      <c r="I104" s="50" t="str">
        <f t="shared" si="29"/>
        <v/>
      </c>
      <c r="J104" s="27" t="str">
        <f>IF(A104=0,"",(VLOOKUP($A104,'2024 SUTA - FUTA'!$A$2:$D$55,2,FALSE)))</f>
        <v/>
      </c>
    </row>
    <row r="105" spans="1:12" ht="15">
      <c r="A105" s="28">
        <f t="shared" si="30"/>
        <v>0</v>
      </c>
      <c r="B105" s="42">
        <f t="shared" si="31"/>
        <v>0</v>
      </c>
      <c r="C105" s="51" t="str">
        <f>IF(A105=0,"",(VLOOKUP($A105,'2024 SUTA - FUTA'!$A$2:$D$55,4,FALSE)))</f>
        <v/>
      </c>
      <c r="D105" s="86">
        <f t="shared" si="32"/>
        <v>0</v>
      </c>
      <c r="E105" s="87" t="str">
        <f>IF(A105=0,"",(VLOOKUP($A105,'2024 SUTA - FUTA'!$A$2:$C$55,3,FALSE)))</f>
        <v/>
      </c>
      <c r="F105" s="49" t="str">
        <f t="shared" si="27"/>
        <v/>
      </c>
      <c r="G105" s="95" t="str">
        <f>IF(A105=0,"",(VLOOKUP($A105,'2024 SUTA - FUTA'!$A$2:$F$55,6,FALSE)))</f>
        <v/>
      </c>
      <c r="H105" s="88" t="str">
        <f t="shared" si="28"/>
        <v/>
      </c>
      <c r="I105" s="50" t="str">
        <f t="shared" si="29"/>
        <v/>
      </c>
      <c r="J105" s="27" t="str">
        <f>IF(A105=0,"",(VLOOKUP($A105,'2024 SUTA - FUTA'!$A$2:$D$55,2,FALSE)))</f>
        <v/>
      </c>
    </row>
    <row r="106" spans="1:12" ht="15">
      <c r="A106" s="28">
        <f t="shared" si="30"/>
        <v>0</v>
      </c>
      <c r="B106" s="42">
        <f t="shared" si="31"/>
        <v>0</v>
      </c>
      <c r="C106" s="51" t="str">
        <f>IF(A106=0,"",(VLOOKUP($A106,'2024 SUTA - FUTA'!$A$2:$D$55,4,FALSE)))</f>
        <v/>
      </c>
      <c r="D106" s="86">
        <f t="shared" si="32"/>
        <v>0</v>
      </c>
      <c r="E106" s="87" t="str">
        <f>IF(A106=0,"",(VLOOKUP($A106,'2024 SUTA - FUTA'!$A$2:$C$55,3,FALSE)))</f>
        <v/>
      </c>
      <c r="F106" s="49" t="str">
        <f t="shared" si="27"/>
        <v/>
      </c>
      <c r="G106" s="95" t="str">
        <f>IF(A106=0,"",(VLOOKUP($A106,'2024 SUTA - FUTA'!$A$2:$F$55,6,FALSE)))</f>
        <v/>
      </c>
      <c r="H106" s="88" t="str">
        <f t="shared" si="28"/>
        <v/>
      </c>
      <c r="I106" s="50" t="str">
        <f t="shared" si="29"/>
        <v/>
      </c>
      <c r="J106" s="27" t="str">
        <f>IF(A106=0,"",(VLOOKUP($A106,'2024 SUTA - FUTA'!$A$2:$D$55,2,FALSE)))</f>
        <v/>
      </c>
    </row>
    <row r="107" spans="1:12" ht="15">
      <c r="A107" s="28">
        <f t="shared" si="30"/>
        <v>0</v>
      </c>
      <c r="B107" s="42">
        <f t="shared" si="31"/>
        <v>0</v>
      </c>
      <c r="C107" s="51" t="str">
        <f>IF(A107=0,"",(VLOOKUP($A107,'2024 SUTA - FUTA'!$A$2:$D$55,4,FALSE)))</f>
        <v/>
      </c>
      <c r="D107" s="86">
        <f t="shared" si="32"/>
        <v>0</v>
      </c>
      <c r="E107" s="87" t="str">
        <f>IF(A107=0,"",(VLOOKUP($A107,'2024 SUTA - FUTA'!$A$2:$C$55,3,FALSE)))</f>
        <v/>
      </c>
      <c r="F107" s="49" t="str">
        <f t="shared" si="27"/>
        <v/>
      </c>
      <c r="G107" s="95" t="str">
        <f>IF(A107=0,"",(VLOOKUP($A107,'2024 SUTA - FUTA'!$A$2:$F$55,6,FALSE)))</f>
        <v/>
      </c>
      <c r="H107" s="88" t="str">
        <f t="shared" si="28"/>
        <v/>
      </c>
      <c r="I107" s="50" t="str">
        <f t="shared" si="29"/>
        <v/>
      </c>
      <c r="J107" s="27" t="str">
        <f>IF(A107=0,"",(VLOOKUP($A107,'2024 SUTA - FUTA'!$A$2:$D$55,2,FALSE)))</f>
        <v/>
      </c>
    </row>
    <row r="108" spans="1:12" ht="15">
      <c r="A108" s="28">
        <f t="shared" si="30"/>
        <v>0</v>
      </c>
      <c r="B108" s="42">
        <f t="shared" si="31"/>
        <v>0</v>
      </c>
      <c r="C108" s="51" t="str">
        <f>IF(A108=0,"",(VLOOKUP($A108,'2024 SUTA - FUTA'!$A$2:$D$55,4,FALSE)))</f>
        <v/>
      </c>
      <c r="D108" s="86">
        <f t="shared" si="32"/>
        <v>0</v>
      </c>
      <c r="E108" s="87" t="str">
        <f>IF(A108=0,"",(VLOOKUP($A108,'2024 SUTA - FUTA'!$A$2:$C$55,3,FALSE)))</f>
        <v/>
      </c>
      <c r="F108" s="49" t="str">
        <f t="shared" si="27"/>
        <v/>
      </c>
      <c r="G108" s="95" t="str">
        <f>IF(A108=0,"",(VLOOKUP($A108,'2024 SUTA - FUTA'!$A$2:$F$55,6,FALSE)))</f>
        <v/>
      </c>
      <c r="H108" s="88" t="str">
        <f t="shared" si="28"/>
        <v/>
      </c>
      <c r="I108" s="50" t="str">
        <f t="shared" si="29"/>
        <v/>
      </c>
      <c r="J108" s="27" t="str">
        <f>IF(A108=0,"",(VLOOKUP($A108,'2024 SUTA - FUTA'!$A$2:$D$55,2,FALSE)))</f>
        <v/>
      </c>
    </row>
    <row r="109" spans="1:12" ht="16" thickBot="1">
      <c r="A109" s="28">
        <f t="shared" si="30"/>
        <v>0</v>
      </c>
      <c r="B109" s="42">
        <f t="shared" si="31"/>
        <v>0</v>
      </c>
      <c r="C109" s="51" t="str">
        <f>IF(A109=0,"",(VLOOKUP($A109,'2024 SUTA - FUTA'!$A$2:$D$55,4,FALSE)))</f>
        <v/>
      </c>
      <c r="D109" s="86">
        <f t="shared" si="32"/>
        <v>0</v>
      </c>
      <c r="E109" s="87" t="str">
        <f>IF(A109=0,"",(VLOOKUP($A109,'2024 SUTA - FUTA'!$A$2:$C$55,3,FALSE)))</f>
        <v/>
      </c>
      <c r="F109" s="49" t="str">
        <f t="shared" si="27"/>
        <v/>
      </c>
      <c r="G109" s="95" t="str">
        <f>IF(A109=0,"",(VLOOKUP($A109,'2024 SUTA - FUTA'!$A$2:$F$55,6,FALSE)))</f>
        <v/>
      </c>
      <c r="H109" s="88" t="str">
        <f t="shared" si="28"/>
        <v/>
      </c>
      <c r="I109" s="50" t="str">
        <f t="shared" si="29"/>
        <v/>
      </c>
      <c r="J109" s="27" t="str">
        <f>IF(A109=0,"",(VLOOKUP($A109,'2024 SUTA - FUTA'!$A$2:$D$55,2,FALSE)))</f>
        <v/>
      </c>
    </row>
    <row r="110" spans="1:12" s="39" customFormat="1" ht="15" thickBot="1">
      <c r="A110" s="40"/>
      <c r="B110" s="97">
        <f>SUM(B79:B109)</f>
        <v>1</v>
      </c>
      <c r="C110" s="98"/>
      <c r="D110" s="99">
        <f>SUM(D79:D109)</f>
        <v>1</v>
      </c>
      <c r="E110" s="100"/>
      <c r="F110" s="101">
        <f>SUM(F79:F109)</f>
        <v>210</v>
      </c>
      <c r="G110" s="100"/>
      <c r="H110" s="102">
        <f>SUM(H79:H109)</f>
        <v>0</v>
      </c>
      <c r="I110" s="103">
        <f>H110/D110</f>
        <v>0</v>
      </c>
      <c r="L110" s="277"/>
    </row>
    <row r="111" spans="1:12" ht="15" thickBot="1"/>
    <row r="112" spans="1:12" ht="15" thickBot="1">
      <c r="B112" s="48" t="s">
        <v>80</v>
      </c>
      <c r="C112" s="39"/>
      <c r="D112" s="39"/>
      <c r="E112" s="94">
        <v>1.2</v>
      </c>
      <c r="F112" s="39"/>
      <c r="G112" s="39"/>
      <c r="H112" s="39"/>
    </row>
    <row r="113" spans="1:11" ht="31" thickBot="1">
      <c r="A113" s="90" t="s">
        <v>44</v>
      </c>
      <c r="B113" s="91" t="s">
        <v>68</v>
      </c>
      <c r="C113" s="91" t="s">
        <v>52</v>
      </c>
      <c r="D113" s="91" t="s">
        <v>69</v>
      </c>
      <c r="E113" s="91" t="s">
        <v>252</v>
      </c>
      <c r="F113" s="93" t="s">
        <v>81</v>
      </c>
      <c r="G113" s="89" t="s">
        <v>251</v>
      </c>
      <c r="H113" s="91" t="s">
        <v>82</v>
      </c>
      <c r="I113" s="92" t="s">
        <v>79</v>
      </c>
      <c r="J113" s="39"/>
      <c r="K113" s="39"/>
    </row>
    <row r="114" spans="1:11" ht="15">
      <c r="A114" s="46" t="str">
        <f t="shared" ref="A114:A132" si="33">A6</f>
        <v>CA</v>
      </c>
      <c r="B114" s="45">
        <f>C37</f>
        <v>1</v>
      </c>
      <c r="C114" s="425">
        <v>8810</v>
      </c>
      <c r="D114" s="44">
        <f t="shared" ref="D114:D132" si="34">D6</f>
        <v>1</v>
      </c>
      <c r="E114" s="104">
        <v>1.2500000000000001E-2</v>
      </c>
      <c r="F114" s="43">
        <f t="shared" ref="F114:F115" si="35">B114*E114</f>
        <v>1.2500000000000001E-2</v>
      </c>
      <c r="G114" s="104">
        <v>0.01</v>
      </c>
      <c r="H114" s="43">
        <f t="shared" ref="H114:H144" si="36">(E114-G114)*B114</f>
        <v>2.5000000000000005E-3</v>
      </c>
      <c r="I114" s="106">
        <f t="shared" ref="I114:I144" si="37">IFERROR(H114/D114,"0")</f>
        <v>2.5000000000000005E-3</v>
      </c>
      <c r="J114" s="27" t="str">
        <f t="shared" ref="J114:J144" si="38">A114&amp;"."&amp;C114</f>
        <v>CA.8810</v>
      </c>
    </row>
    <row r="115" spans="1:11" ht="15">
      <c r="A115" s="28">
        <f t="shared" si="33"/>
        <v>0</v>
      </c>
      <c r="B115" s="42">
        <f t="shared" ref="B115:B132" si="39">C7</f>
        <v>0</v>
      </c>
      <c r="C115" s="27">
        <f t="shared" ref="C115:C132" si="40">B7</f>
        <v>0</v>
      </c>
      <c r="D115" s="86">
        <f t="shared" si="34"/>
        <v>0</v>
      </c>
      <c r="E115" s="105">
        <v>0.02</v>
      </c>
      <c r="F115" s="88">
        <f t="shared" si="35"/>
        <v>0</v>
      </c>
      <c r="G115" s="105">
        <v>0.01</v>
      </c>
      <c r="H115" s="88">
        <f t="shared" si="36"/>
        <v>0</v>
      </c>
      <c r="I115" s="65" t="str">
        <f t="shared" si="37"/>
        <v>0</v>
      </c>
      <c r="J115" s="27" t="str">
        <f t="shared" si="38"/>
        <v>0.0</v>
      </c>
    </row>
    <row r="116" spans="1:11" ht="15">
      <c r="A116" s="28">
        <f t="shared" si="33"/>
        <v>0</v>
      </c>
      <c r="B116" s="42">
        <f t="shared" si="39"/>
        <v>0</v>
      </c>
      <c r="C116" s="27">
        <f t="shared" si="40"/>
        <v>0</v>
      </c>
      <c r="D116" s="86">
        <f t="shared" si="34"/>
        <v>0</v>
      </c>
      <c r="E116" s="105">
        <v>0.03</v>
      </c>
      <c r="F116" s="88">
        <f t="shared" ref="F116:F144" si="41">B116*E116</f>
        <v>0</v>
      </c>
      <c r="G116" s="105">
        <v>0.01</v>
      </c>
      <c r="H116" s="88">
        <f t="shared" si="36"/>
        <v>0</v>
      </c>
      <c r="I116" s="65" t="str">
        <f t="shared" si="37"/>
        <v>0</v>
      </c>
      <c r="J116" s="27" t="str">
        <f t="shared" si="38"/>
        <v>0.0</v>
      </c>
    </row>
    <row r="117" spans="1:11" ht="15">
      <c r="A117" s="28">
        <f t="shared" si="33"/>
        <v>0</v>
      </c>
      <c r="B117" s="42">
        <f t="shared" si="39"/>
        <v>0</v>
      </c>
      <c r="C117" s="27">
        <f t="shared" si="40"/>
        <v>0</v>
      </c>
      <c r="D117" s="86">
        <f t="shared" si="34"/>
        <v>0</v>
      </c>
      <c r="E117" s="105">
        <v>0.04</v>
      </c>
      <c r="F117" s="88">
        <f t="shared" si="41"/>
        <v>0</v>
      </c>
      <c r="G117" s="105">
        <v>0.01</v>
      </c>
      <c r="H117" s="88">
        <f t="shared" si="36"/>
        <v>0</v>
      </c>
      <c r="I117" s="65" t="str">
        <f t="shared" si="37"/>
        <v>0</v>
      </c>
      <c r="J117" s="27" t="str">
        <f t="shared" si="38"/>
        <v>0.0</v>
      </c>
    </row>
    <row r="118" spans="1:11" ht="15">
      <c r="A118" s="28">
        <f t="shared" si="33"/>
        <v>0</v>
      </c>
      <c r="B118" s="42">
        <f t="shared" si="39"/>
        <v>0</v>
      </c>
      <c r="C118" s="27">
        <f t="shared" si="40"/>
        <v>0</v>
      </c>
      <c r="D118" s="86">
        <f t="shared" si="34"/>
        <v>0</v>
      </c>
      <c r="E118" s="105">
        <v>0.05</v>
      </c>
      <c r="F118" s="88">
        <f t="shared" si="41"/>
        <v>0</v>
      </c>
      <c r="G118" s="105">
        <v>0.01</v>
      </c>
      <c r="H118" s="88">
        <f t="shared" si="36"/>
        <v>0</v>
      </c>
      <c r="I118" s="65" t="str">
        <f t="shared" si="37"/>
        <v>0</v>
      </c>
      <c r="J118" s="27" t="str">
        <f t="shared" si="38"/>
        <v>0.0</v>
      </c>
    </row>
    <row r="119" spans="1:11" ht="15">
      <c r="A119" s="28">
        <f t="shared" si="33"/>
        <v>0</v>
      </c>
      <c r="B119" s="42">
        <f t="shared" si="39"/>
        <v>0</v>
      </c>
      <c r="C119" s="27">
        <f t="shared" si="40"/>
        <v>0</v>
      </c>
      <c r="D119" s="86">
        <f t="shared" si="34"/>
        <v>0</v>
      </c>
      <c r="E119" s="105">
        <f t="shared" ref="E119:E144" si="42">$E$112*G119</f>
        <v>0</v>
      </c>
      <c r="F119" s="88">
        <f t="shared" si="41"/>
        <v>0</v>
      </c>
      <c r="G119" s="105"/>
      <c r="H119" s="88">
        <f t="shared" si="36"/>
        <v>0</v>
      </c>
      <c r="I119" s="65" t="str">
        <f t="shared" si="37"/>
        <v>0</v>
      </c>
      <c r="J119" s="27" t="str">
        <f t="shared" si="38"/>
        <v>0.0</v>
      </c>
    </row>
    <row r="120" spans="1:11" ht="15">
      <c r="A120" s="28">
        <f t="shared" si="33"/>
        <v>0</v>
      </c>
      <c r="B120" s="42">
        <f t="shared" si="39"/>
        <v>0</v>
      </c>
      <c r="C120" s="27">
        <f t="shared" si="40"/>
        <v>0</v>
      </c>
      <c r="D120" s="86">
        <f t="shared" si="34"/>
        <v>0</v>
      </c>
      <c r="E120" s="105">
        <f t="shared" si="42"/>
        <v>0</v>
      </c>
      <c r="F120" s="88">
        <f t="shared" si="41"/>
        <v>0</v>
      </c>
      <c r="G120" s="105"/>
      <c r="H120" s="88">
        <f t="shared" si="36"/>
        <v>0</v>
      </c>
      <c r="I120" s="65" t="str">
        <f t="shared" si="37"/>
        <v>0</v>
      </c>
      <c r="J120" s="27" t="str">
        <f t="shared" si="38"/>
        <v>0.0</v>
      </c>
    </row>
    <row r="121" spans="1:11" ht="15">
      <c r="A121" s="28">
        <f t="shared" si="33"/>
        <v>0</v>
      </c>
      <c r="B121" s="42">
        <f t="shared" si="39"/>
        <v>0</v>
      </c>
      <c r="C121" s="27">
        <f t="shared" si="40"/>
        <v>0</v>
      </c>
      <c r="D121" s="86">
        <f t="shared" si="34"/>
        <v>0</v>
      </c>
      <c r="E121" s="105">
        <f t="shared" si="42"/>
        <v>0</v>
      </c>
      <c r="F121" s="88">
        <f t="shared" si="41"/>
        <v>0</v>
      </c>
      <c r="G121" s="105"/>
      <c r="H121" s="88">
        <f t="shared" si="36"/>
        <v>0</v>
      </c>
      <c r="I121" s="65" t="str">
        <f t="shared" si="37"/>
        <v>0</v>
      </c>
      <c r="J121" s="27" t="str">
        <f t="shared" si="38"/>
        <v>0.0</v>
      </c>
    </row>
    <row r="122" spans="1:11" ht="15">
      <c r="A122" s="28">
        <f t="shared" si="33"/>
        <v>0</v>
      </c>
      <c r="B122" s="42">
        <f t="shared" si="39"/>
        <v>0</v>
      </c>
      <c r="C122" s="27">
        <f t="shared" si="40"/>
        <v>0</v>
      </c>
      <c r="D122" s="86">
        <f t="shared" si="34"/>
        <v>0</v>
      </c>
      <c r="E122" s="105">
        <f t="shared" si="42"/>
        <v>0</v>
      </c>
      <c r="F122" s="88">
        <f t="shared" si="41"/>
        <v>0</v>
      </c>
      <c r="G122" s="105"/>
      <c r="H122" s="88">
        <f t="shared" si="36"/>
        <v>0</v>
      </c>
      <c r="I122" s="65" t="str">
        <f t="shared" si="37"/>
        <v>0</v>
      </c>
      <c r="J122" s="27" t="str">
        <f t="shared" si="38"/>
        <v>0.0</v>
      </c>
    </row>
    <row r="123" spans="1:11" ht="15">
      <c r="A123" s="28">
        <f t="shared" si="33"/>
        <v>0</v>
      </c>
      <c r="B123" s="42">
        <f t="shared" si="39"/>
        <v>0</v>
      </c>
      <c r="C123" s="27">
        <f t="shared" si="40"/>
        <v>0</v>
      </c>
      <c r="D123" s="86">
        <f t="shared" si="34"/>
        <v>0</v>
      </c>
      <c r="E123" s="105">
        <f t="shared" si="42"/>
        <v>0</v>
      </c>
      <c r="F123" s="88">
        <f t="shared" si="41"/>
        <v>0</v>
      </c>
      <c r="G123" s="105"/>
      <c r="H123" s="88">
        <f t="shared" si="36"/>
        <v>0</v>
      </c>
      <c r="I123" s="65" t="str">
        <f t="shared" si="37"/>
        <v>0</v>
      </c>
      <c r="J123" s="27" t="str">
        <f t="shared" si="38"/>
        <v>0.0</v>
      </c>
    </row>
    <row r="124" spans="1:11" ht="15">
      <c r="A124" s="28">
        <f t="shared" si="33"/>
        <v>0</v>
      </c>
      <c r="B124" s="42">
        <f t="shared" si="39"/>
        <v>0</v>
      </c>
      <c r="C124" s="27">
        <f t="shared" si="40"/>
        <v>0</v>
      </c>
      <c r="D124" s="86">
        <f t="shared" si="34"/>
        <v>0</v>
      </c>
      <c r="E124" s="105">
        <f t="shared" si="42"/>
        <v>0</v>
      </c>
      <c r="F124" s="88">
        <f t="shared" si="41"/>
        <v>0</v>
      </c>
      <c r="G124" s="105"/>
      <c r="H124" s="88">
        <f t="shared" si="36"/>
        <v>0</v>
      </c>
      <c r="I124" s="65" t="str">
        <f t="shared" si="37"/>
        <v>0</v>
      </c>
      <c r="J124" s="27" t="str">
        <f t="shared" si="38"/>
        <v>0.0</v>
      </c>
    </row>
    <row r="125" spans="1:11" ht="15">
      <c r="A125" s="28">
        <f t="shared" si="33"/>
        <v>0</v>
      </c>
      <c r="B125" s="42">
        <f t="shared" si="39"/>
        <v>0</v>
      </c>
      <c r="C125" s="27">
        <f t="shared" si="40"/>
        <v>0</v>
      </c>
      <c r="D125" s="86">
        <f t="shared" si="34"/>
        <v>0</v>
      </c>
      <c r="E125" s="105">
        <f t="shared" si="42"/>
        <v>0</v>
      </c>
      <c r="F125" s="88">
        <f t="shared" si="41"/>
        <v>0</v>
      </c>
      <c r="G125" s="105"/>
      <c r="H125" s="88">
        <f t="shared" si="36"/>
        <v>0</v>
      </c>
      <c r="I125" s="65" t="str">
        <f t="shared" si="37"/>
        <v>0</v>
      </c>
      <c r="J125" s="27" t="str">
        <f t="shared" si="38"/>
        <v>0.0</v>
      </c>
    </row>
    <row r="126" spans="1:11" ht="15">
      <c r="A126" s="28">
        <f t="shared" si="33"/>
        <v>0</v>
      </c>
      <c r="B126" s="42">
        <f t="shared" si="39"/>
        <v>0</v>
      </c>
      <c r="C126" s="27">
        <f t="shared" si="40"/>
        <v>0</v>
      </c>
      <c r="D126" s="86">
        <f t="shared" si="34"/>
        <v>0</v>
      </c>
      <c r="E126" s="105">
        <f t="shared" si="42"/>
        <v>0</v>
      </c>
      <c r="F126" s="88">
        <f t="shared" si="41"/>
        <v>0</v>
      </c>
      <c r="G126" s="105"/>
      <c r="H126" s="88">
        <f t="shared" si="36"/>
        <v>0</v>
      </c>
      <c r="I126" s="65" t="str">
        <f t="shared" si="37"/>
        <v>0</v>
      </c>
      <c r="J126" s="27" t="str">
        <f t="shared" si="38"/>
        <v>0.0</v>
      </c>
    </row>
    <row r="127" spans="1:11" ht="15">
      <c r="A127" s="28">
        <f t="shared" si="33"/>
        <v>0</v>
      </c>
      <c r="B127" s="42">
        <f t="shared" si="39"/>
        <v>0</v>
      </c>
      <c r="C127" s="27">
        <f t="shared" si="40"/>
        <v>0</v>
      </c>
      <c r="D127" s="86">
        <f t="shared" si="34"/>
        <v>0</v>
      </c>
      <c r="E127" s="105">
        <f t="shared" si="42"/>
        <v>0</v>
      </c>
      <c r="F127" s="88">
        <f t="shared" si="41"/>
        <v>0</v>
      </c>
      <c r="G127" s="105"/>
      <c r="H127" s="88">
        <f t="shared" si="36"/>
        <v>0</v>
      </c>
      <c r="I127" s="65" t="str">
        <f t="shared" si="37"/>
        <v>0</v>
      </c>
      <c r="J127" s="27" t="str">
        <f t="shared" si="38"/>
        <v>0.0</v>
      </c>
    </row>
    <row r="128" spans="1:11" ht="15">
      <c r="A128" s="28">
        <f t="shared" si="33"/>
        <v>0</v>
      </c>
      <c r="B128" s="42">
        <f t="shared" si="39"/>
        <v>0</v>
      </c>
      <c r="C128" s="27">
        <f t="shared" si="40"/>
        <v>0</v>
      </c>
      <c r="D128" s="86">
        <f t="shared" si="34"/>
        <v>0</v>
      </c>
      <c r="E128" s="105">
        <f t="shared" si="42"/>
        <v>0</v>
      </c>
      <c r="F128" s="88">
        <f t="shared" si="41"/>
        <v>0</v>
      </c>
      <c r="G128" s="105"/>
      <c r="H128" s="88">
        <f t="shared" si="36"/>
        <v>0</v>
      </c>
      <c r="I128" s="65" t="str">
        <f t="shared" si="37"/>
        <v>0</v>
      </c>
      <c r="J128" s="27" t="str">
        <f t="shared" si="38"/>
        <v>0.0</v>
      </c>
    </row>
    <row r="129" spans="1:10" ht="15">
      <c r="A129" s="28">
        <f t="shared" si="33"/>
        <v>0</v>
      </c>
      <c r="B129" s="42">
        <f t="shared" si="39"/>
        <v>0</v>
      </c>
      <c r="C129" s="27">
        <f t="shared" si="40"/>
        <v>0</v>
      </c>
      <c r="D129" s="86">
        <f t="shared" si="34"/>
        <v>0</v>
      </c>
      <c r="E129" s="105">
        <f t="shared" si="42"/>
        <v>0</v>
      </c>
      <c r="F129" s="88">
        <f t="shared" si="41"/>
        <v>0</v>
      </c>
      <c r="G129" s="105"/>
      <c r="H129" s="88">
        <f t="shared" si="36"/>
        <v>0</v>
      </c>
      <c r="I129" s="65" t="str">
        <f t="shared" si="37"/>
        <v>0</v>
      </c>
      <c r="J129" s="27" t="str">
        <f t="shared" si="38"/>
        <v>0.0</v>
      </c>
    </row>
    <row r="130" spans="1:10" ht="15">
      <c r="A130" s="28">
        <f t="shared" si="33"/>
        <v>0</v>
      </c>
      <c r="B130" s="42">
        <f t="shared" si="39"/>
        <v>0</v>
      </c>
      <c r="C130" s="27">
        <f t="shared" si="40"/>
        <v>0</v>
      </c>
      <c r="D130" s="86">
        <f t="shared" si="34"/>
        <v>0</v>
      </c>
      <c r="E130" s="105">
        <f t="shared" si="42"/>
        <v>0</v>
      </c>
      <c r="F130" s="88">
        <f t="shared" si="41"/>
        <v>0</v>
      </c>
      <c r="G130" s="105"/>
      <c r="H130" s="88">
        <f t="shared" si="36"/>
        <v>0</v>
      </c>
      <c r="I130" s="65" t="str">
        <f t="shared" si="37"/>
        <v>0</v>
      </c>
      <c r="J130" s="27" t="str">
        <f t="shared" si="38"/>
        <v>0.0</v>
      </c>
    </row>
    <row r="131" spans="1:10" ht="15">
      <c r="A131" s="28">
        <f t="shared" si="33"/>
        <v>0</v>
      </c>
      <c r="B131" s="42">
        <f t="shared" si="39"/>
        <v>0</v>
      </c>
      <c r="C131" s="27">
        <f t="shared" si="40"/>
        <v>0</v>
      </c>
      <c r="D131" s="86">
        <f t="shared" si="34"/>
        <v>0</v>
      </c>
      <c r="E131" s="105">
        <f t="shared" si="42"/>
        <v>0</v>
      </c>
      <c r="F131" s="88">
        <f t="shared" si="41"/>
        <v>0</v>
      </c>
      <c r="G131" s="105"/>
      <c r="H131" s="88">
        <f t="shared" si="36"/>
        <v>0</v>
      </c>
      <c r="I131" s="65" t="str">
        <f t="shared" si="37"/>
        <v>0</v>
      </c>
      <c r="J131" s="27" t="str">
        <f t="shared" si="38"/>
        <v>0.0</v>
      </c>
    </row>
    <row r="132" spans="1:10" ht="15">
      <c r="A132" s="28">
        <f t="shared" si="33"/>
        <v>0</v>
      </c>
      <c r="B132" s="42">
        <f t="shared" si="39"/>
        <v>0</v>
      </c>
      <c r="C132" s="27">
        <f t="shared" si="40"/>
        <v>0</v>
      </c>
      <c r="D132" s="86">
        <f t="shared" si="34"/>
        <v>0</v>
      </c>
      <c r="E132" s="105">
        <f t="shared" si="42"/>
        <v>0</v>
      </c>
      <c r="F132" s="88">
        <f t="shared" si="41"/>
        <v>0</v>
      </c>
      <c r="G132" s="105"/>
      <c r="H132" s="88">
        <f t="shared" si="36"/>
        <v>0</v>
      </c>
      <c r="I132" s="65" t="str">
        <f t="shared" si="37"/>
        <v>0</v>
      </c>
      <c r="J132" s="27" t="str">
        <f t="shared" si="38"/>
        <v>0.0</v>
      </c>
    </row>
    <row r="133" spans="1:10" ht="15">
      <c r="A133" s="28">
        <f t="shared" ref="A133:A144" si="43">A25</f>
        <v>0</v>
      </c>
      <c r="B133" s="42">
        <f t="shared" ref="B133:B144" si="44">C25</f>
        <v>0</v>
      </c>
      <c r="C133" s="27">
        <f t="shared" ref="C133:C144" si="45">B25</f>
        <v>0</v>
      </c>
      <c r="D133" s="86">
        <f t="shared" ref="D133:D144" si="46">D25</f>
        <v>0</v>
      </c>
      <c r="E133" s="105">
        <f t="shared" si="42"/>
        <v>0</v>
      </c>
      <c r="F133" s="88">
        <f t="shared" si="41"/>
        <v>0</v>
      </c>
      <c r="G133" s="105"/>
      <c r="H133" s="88">
        <f t="shared" si="36"/>
        <v>0</v>
      </c>
      <c r="I133" s="65" t="str">
        <f t="shared" si="37"/>
        <v>0</v>
      </c>
      <c r="J133" s="27" t="str">
        <f t="shared" si="38"/>
        <v>0.0</v>
      </c>
    </row>
    <row r="134" spans="1:10" ht="15">
      <c r="A134" s="28">
        <f t="shared" si="43"/>
        <v>0</v>
      </c>
      <c r="B134" s="42">
        <f t="shared" si="44"/>
        <v>0</v>
      </c>
      <c r="C134" s="27">
        <f t="shared" si="45"/>
        <v>0</v>
      </c>
      <c r="D134" s="86">
        <f t="shared" si="46"/>
        <v>0</v>
      </c>
      <c r="E134" s="105">
        <f t="shared" si="42"/>
        <v>0</v>
      </c>
      <c r="F134" s="88">
        <f t="shared" si="41"/>
        <v>0</v>
      </c>
      <c r="G134" s="105"/>
      <c r="H134" s="88">
        <f t="shared" si="36"/>
        <v>0</v>
      </c>
      <c r="I134" s="65" t="str">
        <f t="shared" si="37"/>
        <v>0</v>
      </c>
      <c r="J134" s="27" t="str">
        <f t="shared" si="38"/>
        <v>0.0</v>
      </c>
    </row>
    <row r="135" spans="1:10" ht="15">
      <c r="A135" s="28">
        <f t="shared" si="43"/>
        <v>0</v>
      </c>
      <c r="B135" s="42">
        <f t="shared" si="44"/>
        <v>0</v>
      </c>
      <c r="C135" s="27">
        <f t="shared" si="45"/>
        <v>0</v>
      </c>
      <c r="D135" s="86">
        <f t="shared" si="46"/>
        <v>0</v>
      </c>
      <c r="E135" s="105">
        <f t="shared" si="42"/>
        <v>0</v>
      </c>
      <c r="F135" s="88">
        <f t="shared" si="41"/>
        <v>0</v>
      </c>
      <c r="G135" s="105"/>
      <c r="H135" s="88">
        <f t="shared" si="36"/>
        <v>0</v>
      </c>
      <c r="I135" s="65" t="str">
        <f t="shared" si="37"/>
        <v>0</v>
      </c>
      <c r="J135" s="27" t="str">
        <f t="shared" si="38"/>
        <v>0.0</v>
      </c>
    </row>
    <row r="136" spans="1:10" ht="15">
      <c r="A136" s="28">
        <f t="shared" si="43"/>
        <v>0</v>
      </c>
      <c r="B136" s="42">
        <f t="shared" si="44"/>
        <v>0</v>
      </c>
      <c r="C136" s="27">
        <f t="shared" si="45"/>
        <v>0</v>
      </c>
      <c r="D136" s="86">
        <f t="shared" si="46"/>
        <v>0</v>
      </c>
      <c r="E136" s="105">
        <f t="shared" si="42"/>
        <v>0</v>
      </c>
      <c r="F136" s="88">
        <f t="shared" si="41"/>
        <v>0</v>
      </c>
      <c r="G136" s="105"/>
      <c r="H136" s="88">
        <f t="shared" si="36"/>
        <v>0</v>
      </c>
      <c r="I136" s="65" t="str">
        <f t="shared" si="37"/>
        <v>0</v>
      </c>
      <c r="J136" s="27" t="str">
        <f t="shared" si="38"/>
        <v>0.0</v>
      </c>
    </row>
    <row r="137" spans="1:10" ht="15">
      <c r="A137" s="28">
        <f t="shared" si="43"/>
        <v>0</v>
      </c>
      <c r="B137" s="42">
        <f t="shared" si="44"/>
        <v>0</v>
      </c>
      <c r="C137" s="27">
        <f t="shared" si="45"/>
        <v>0</v>
      </c>
      <c r="D137" s="86">
        <f t="shared" si="46"/>
        <v>0</v>
      </c>
      <c r="E137" s="105">
        <f t="shared" si="42"/>
        <v>0</v>
      </c>
      <c r="F137" s="88">
        <f t="shared" si="41"/>
        <v>0</v>
      </c>
      <c r="G137" s="105"/>
      <c r="H137" s="88">
        <f t="shared" si="36"/>
        <v>0</v>
      </c>
      <c r="I137" s="65" t="str">
        <f t="shared" si="37"/>
        <v>0</v>
      </c>
      <c r="J137" s="27" t="str">
        <f t="shared" si="38"/>
        <v>0.0</v>
      </c>
    </row>
    <row r="138" spans="1:10" ht="15">
      <c r="A138" s="28">
        <f t="shared" si="43"/>
        <v>0</v>
      </c>
      <c r="B138" s="42">
        <f t="shared" si="44"/>
        <v>0</v>
      </c>
      <c r="C138" s="27">
        <f t="shared" si="45"/>
        <v>0</v>
      </c>
      <c r="D138" s="86">
        <f t="shared" si="46"/>
        <v>0</v>
      </c>
      <c r="E138" s="105">
        <f t="shared" si="42"/>
        <v>0</v>
      </c>
      <c r="F138" s="88">
        <f t="shared" si="41"/>
        <v>0</v>
      </c>
      <c r="G138" s="105"/>
      <c r="H138" s="88">
        <f t="shared" si="36"/>
        <v>0</v>
      </c>
      <c r="I138" s="65" t="str">
        <f t="shared" si="37"/>
        <v>0</v>
      </c>
      <c r="J138" s="27" t="str">
        <f t="shared" si="38"/>
        <v>0.0</v>
      </c>
    </row>
    <row r="139" spans="1:10" ht="15">
      <c r="A139" s="28">
        <f t="shared" si="43"/>
        <v>0</v>
      </c>
      <c r="B139" s="42">
        <f t="shared" si="44"/>
        <v>0</v>
      </c>
      <c r="C139" s="27">
        <f t="shared" si="45"/>
        <v>0</v>
      </c>
      <c r="D139" s="86">
        <f t="shared" si="46"/>
        <v>0</v>
      </c>
      <c r="E139" s="105">
        <f t="shared" si="42"/>
        <v>0</v>
      </c>
      <c r="F139" s="88">
        <f t="shared" si="41"/>
        <v>0</v>
      </c>
      <c r="G139" s="105"/>
      <c r="H139" s="88">
        <f t="shared" si="36"/>
        <v>0</v>
      </c>
      <c r="I139" s="65" t="str">
        <f t="shared" si="37"/>
        <v>0</v>
      </c>
      <c r="J139" s="27" t="str">
        <f t="shared" si="38"/>
        <v>0.0</v>
      </c>
    </row>
    <row r="140" spans="1:10" ht="15">
      <c r="A140" s="28">
        <f t="shared" si="43"/>
        <v>0</v>
      </c>
      <c r="B140" s="42">
        <f t="shared" si="44"/>
        <v>0</v>
      </c>
      <c r="C140" s="27">
        <f t="shared" si="45"/>
        <v>0</v>
      </c>
      <c r="D140" s="86">
        <f t="shared" si="46"/>
        <v>0</v>
      </c>
      <c r="E140" s="105">
        <f t="shared" si="42"/>
        <v>0</v>
      </c>
      <c r="F140" s="88">
        <f t="shared" si="41"/>
        <v>0</v>
      </c>
      <c r="G140" s="105"/>
      <c r="H140" s="88">
        <f t="shared" si="36"/>
        <v>0</v>
      </c>
      <c r="I140" s="65" t="str">
        <f t="shared" si="37"/>
        <v>0</v>
      </c>
      <c r="J140" s="27" t="str">
        <f t="shared" si="38"/>
        <v>0.0</v>
      </c>
    </row>
    <row r="141" spans="1:10" ht="15">
      <c r="A141" s="28">
        <f t="shared" si="43"/>
        <v>0</v>
      </c>
      <c r="B141" s="42">
        <f t="shared" si="44"/>
        <v>0</v>
      </c>
      <c r="C141" s="27">
        <f t="shared" si="45"/>
        <v>0</v>
      </c>
      <c r="D141" s="86">
        <f t="shared" si="46"/>
        <v>0</v>
      </c>
      <c r="E141" s="105">
        <f t="shared" si="42"/>
        <v>0</v>
      </c>
      <c r="F141" s="88">
        <f t="shared" si="41"/>
        <v>0</v>
      </c>
      <c r="G141" s="105"/>
      <c r="H141" s="88">
        <f t="shared" si="36"/>
        <v>0</v>
      </c>
      <c r="I141" s="65" t="str">
        <f t="shared" si="37"/>
        <v>0</v>
      </c>
      <c r="J141" s="27" t="str">
        <f t="shared" si="38"/>
        <v>0.0</v>
      </c>
    </row>
    <row r="142" spans="1:10" ht="15">
      <c r="A142" s="28">
        <f t="shared" si="43"/>
        <v>0</v>
      </c>
      <c r="B142" s="42">
        <f t="shared" si="44"/>
        <v>0</v>
      </c>
      <c r="C142" s="27">
        <f t="shared" si="45"/>
        <v>0</v>
      </c>
      <c r="D142" s="86">
        <f t="shared" si="46"/>
        <v>0</v>
      </c>
      <c r="E142" s="105">
        <f t="shared" si="42"/>
        <v>0</v>
      </c>
      <c r="F142" s="88">
        <f t="shared" si="41"/>
        <v>0</v>
      </c>
      <c r="G142" s="105"/>
      <c r="H142" s="88">
        <f t="shared" si="36"/>
        <v>0</v>
      </c>
      <c r="I142" s="65" t="str">
        <f t="shared" si="37"/>
        <v>0</v>
      </c>
      <c r="J142" s="27" t="str">
        <f t="shared" si="38"/>
        <v>0.0</v>
      </c>
    </row>
    <row r="143" spans="1:10" ht="15">
      <c r="A143" s="28">
        <f t="shared" si="43"/>
        <v>0</v>
      </c>
      <c r="B143" s="42">
        <f t="shared" si="44"/>
        <v>0</v>
      </c>
      <c r="C143" s="27">
        <f t="shared" si="45"/>
        <v>0</v>
      </c>
      <c r="D143" s="86">
        <f t="shared" si="46"/>
        <v>0</v>
      </c>
      <c r="E143" s="105">
        <f t="shared" si="42"/>
        <v>0</v>
      </c>
      <c r="F143" s="88">
        <f t="shared" si="41"/>
        <v>0</v>
      </c>
      <c r="G143" s="105"/>
      <c r="H143" s="88">
        <f t="shared" si="36"/>
        <v>0</v>
      </c>
      <c r="I143" s="65" t="str">
        <f t="shared" si="37"/>
        <v>0</v>
      </c>
      <c r="J143" s="27" t="str">
        <f t="shared" si="38"/>
        <v>0.0</v>
      </c>
    </row>
    <row r="144" spans="1:10" ht="16" thickBot="1">
      <c r="A144" s="28">
        <f t="shared" si="43"/>
        <v>0</v>
      </c>
      <c r="B144" s="70">
        <f t="shared" si="44"/>
        <v>0</v>
      </c>
      <c r="C144" s="47">
        <f t="shared" si="45"/>
        <v>0</v>
      </c>
      <c r="D144" s="86">
        <f t="shared" si="46"/>
        <v>0</v>
      </c>
      <c r="E144" s="105">
        <f t="shared" si="42"/>
        <v>0</v>
      </c>
      <c r="F144" s="88">
        <f t="shared" si="41"/>
        <v>0</v>
      </c>
      <c r="G144" s="105"/>
      <c r="H144" s="88">
        <f t="shared" si="36"/>
        <v>0</v>
      </c>
      <c r="I144" s="65" t="str">
        <f t="shared" si="37"/>
        <v>0</v>
      </c>
      <c r="J144" s="27" t="str">
        <f t="shared" si="38"/>
        <v>0.0</v>
      </c>
    </row>
    <row r="145" spans="1:12" s="39" customFormat="1" ht="15" thickBot="1">
      <c r="A145" s="40" t="s">
        <v>83</v>
      </c>
      <c r="B145" s="97">
        <f>SUM(B114:B144)</f>
        <v>1</v>
      </c>
      <c r="C145" s="107"/>
      <c r="D145" s="99">
        <f>SUM(D114:D144)</f>
        <v>1</v>
      </c>
      <c r="E145" s="107"/>
      <c r="F145" s="102">
        <f>SUM(F114:F144)</f>
        <v>1.2500000000000001E-2</v>
      </c>
      <c r="G145" s="107"/>
      <c r="H145" s="102">
        <f>SUM(H114:H144)</f>
        <v>2.5000000000000005E-3</v>
      </c>
      <c r="I145" s="108">
        <f>H145/D145</f>
        <v>2.5000000000000005E-3</v>
      </c>
      <c r="L145" s="277"/>
    </row>
  </sheetData>
  <mergeCells count="4">
    <mergeCell ref="A1:D2"/>
    <mergeCell ref="H1:H2"/>
    <mergeCell ref="I1:J2"/>
    <mergeCell ref="N1:Q1"/>
  </mergeCells>
  <pageMargins left="0.7" right="0.7" top="0.75" bottom="0.75" header="0.3" footer="0.3"/>
  <pageSetup scale="34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0A1A-0DDC-4616-8A6D-D0DAA2BF80F8}">
  <sheetPr>
    <tabColor rgb="FF92D050"/>
  </sheetPr>
  <dimension ref="A1:E1500"/>
  <sheetViews>
    <sheetView zoomScale="150" zoomScaleNormal="90" workbookViewId="0">
      <pane ySplit="3" topLeftCell="A4" activePane="bottomLeft" state="frozen"/>
      <selection pane="bottomLeft" activeCell="B4" sqref="B4"/>
    </sheetView>
  </sheetViews>
  <sheetFormatPr baseColWidth="10" defaultColWidth="24.5" defaultRowHeight="15"/>
  <cols>
    <col min="1" max="1" width="24.5" style="120"/>
  </cols>
  <sheetData>
    <row r="1" spans="1:5">
      <c r="E1" s="130" t="s">
        <v>156</v>
      </c>
    </row>
    <row r="2" spans="1:5" ht="16" thickBot="1">
      <c r="B2" s="128">
        <f>SUBTOTAL(9,B3:B1048576)</f>
        <v>200000</v>
      </c>
      <c r="C2" s="128">
        <f>SUBTOTAL(9,C3:C1048576)</f>
        <v>12400</v>
      </c>
      <c r="D2" s="128">
        <f>SUBTOTAL(9,D3:D1048576)</f>
        <v>2900</v>
      </c>
      <c r="E2" s="129">
        <f>SUBTOTAL(9,E3:E1048576)</f>
        <v>15300</v>
      </c>
    </row>
    <row r="3" spans="1:5" ht="16" thickTop="1">
      <c r="A3" s="119" t="s">
        <v>157</v>
      </c>
      <c r="B3" s="127" t="s">
        <v>158</v>
      </c>
      <c r="C3" s="127" t="s">
        <v>159</v>
      </c>
      <c r="D3" s="127" t="s">
        <v>160</v>
      </c>
      <c r="E3" s="127" t="s">
        <v>161</v>
      </c>
    </row>
    <row r="4" spans="1:5">
      <c r="A4" s="123" t="s">
        <v>185</v>
      </c>
      <c r="B4" s="123">
        <v>100000</v>
      </c>
      <c r="C4" s="121">
        <f>IF(B4&lt;142801,B4*0.062,168600*0.062)</f>
        <v>6200</v>
      </c>
      <c r="D4" s="121">
        <f>B4*0.0145</f>
        <v>1450</v>
      </c>
      <c r="E4" s="121">
        <f>(C4+D4)</f>
        <v>7650</v>
      </c>
    </row>
    <row r="5" spans="1:5">
      <c r="A5" s="123"/>
      <c r="B5" s="123">
        <v>100000</v>
      </c>
      <c r="C5" s="121">
        <f t="shared" ref="C5:C68" si="0">IF(B5&lt;142801,B5*0.062,168600*0.062)</f>
        <v>6200</v>
      </c>
      <c r="D5" s="121">
        <f t="shared" ref="D5:D12" si="1">B5*0.0145</f>
        <v>1450</v>
      </c>
      <c r="E5" s="121">
        <f t="shared" ref="E5:E12" si="2">(C5+D5)</f>
        <v>7650</v>
      </c>
    </row>
    <row r="6" spans="1:5">
      <c r="A6" s="123"/>
      <c r="B6" s="123"/>
      <c r="C6" s="121">
        <f t="shared" si="0"/>
        <v>0</v>
      </c>
      <c r="D6" s="121">
        <f t="shared" si="1"/>
        <v>0</v>
      </c>
      <c r="E6" s="121">
        <f t="shared" si="2"/>
        <v>0</v>
      </c>
    </row>
    <row r="7" spans="1:5">
      <c r="A7" s="123"/>
      <c r="B7" s="123"/>
      <c r="C7" s="121">
        <f t="shared" si="0"/>
        <v>0</v>
      </c>
      <c r="D7" s="121">
        <f t="shared" si="1"/>
        <v>0</v>
      </c>
      <c r="E7" s="121">
        <f t="shared" si="2"/>
        <v>0</v>
      </c>
    </row>
    <row r="8" spans="1:5">
      <c r="A8" s="123"/>
      <c r="B8" s="123"/>
      <c r="C8" s="121">
        <f t="shared" si="0"/>
        <v>0</v>
      </c>
      <c r="D8" s="121">
        <f t="shared" si="1"/>
        <v>0</v>
      </c>
      <c r="E8" s="121">
        <f t="shared" si="2"/>
        <v>0</v>
      </c>
    </row>
    <row r="9" spans="1:5">
      <c r="A9" s="123"/>
      <c r="B9" s="123"/>
      <c r="C9" s="121">
        <f t="shared" si="0"/>
        <v>0</v>
      </c>
      <c r="D9" s="121">
        <f t="shared" si="1"/>
        <v>0</v>
      </c>
      <c r="E9" s="121">
        <f t="shared" si="2"/>
        <v>0</v>
      </c>
    </row>
    <row r="10" spans="1:5">
      <c r="A10" s="123"/>
      <c r="B10" s="123"/>
      <c r="C10" s="121">
        <f t="shared" si="0"/>
        <v>0</v>
      </c>
      <c r="D10" s="121">
        <f t="shared" si="1"/>
        <v>0</v>
      </c>
      <c r="E10" s="121">
        <f t="shared" si="2"/>
        <v>0</v>
      </c>
    </row>
    <row r="11" spans="1:5">
      <c r="A11" s="123"/>
      <c r="B11" s="123"/>
      <c r="C11" s="121">
        <f t="shared" si="0"/>
        <v>0</v>
      </c>
      <c r="D11" s="121">
        <f t="shared" si="1"/>
        <v>0</v>
      </c>
      <c r="E11" s="121">
        <f t="shared" si="2"/>
        <v>0</v>
      </c>
    </row>
    <row r="12" spans="1:5">
      <c r="A12" s="123"/>
      <c r="B12" s="123"/>
      <c r="C12" s="121">
        <f t="shared" si="0"/>
        <v>0</v>
      </c>
      <c r="D12" s="121">
        <f t="shared" si="1"/>
        <v>0</v>
      </c>
      <c r="E12" s="121">
        <f t="shared" si="2"/>
        <v>0</v>
      </c>
    </row>
    <row r="13" spans="1:5">
      <c r="A13" s="123"/>
      <c r="B13" s="123"/>
      <c r="C13" s="121">
        <f t="shared" ref="C13" si="3">IF(B13&lt;142801,B13*0.062,168600*0.062)</f>
        <v>0</v>
      </c>
      <c r="D13" s="121">
        <f t="shared" ref="D13" si="4">B13*0.0145</f>
        <v>0</v>
      </c>
      <c r="E13" s="121">
        <f t="shared" ref="E13" si="5">(C13+D13)</f>
        <v>0</v>
      </c>
    </row>
    <row r="14" spans="1:5">
      <c r="A14" s="123"/>
      <c r="B14" s="123"/>
      <c r="C14" s="121">
        <f>IF(B14&lt;142801,B14*0.062,168600*0.062)</f>
        <v>0</v>
      </c>
      <c r="D14" s="121">
        <f>B14*0.0145</f>
        <v>0</v>
      </c>
      <c r="E14" s="121">
        <f>(C14+D14)</f>
        <v>0</v>
      </c>
    </row>
    <row r="15" spans="1:5">
      <c r="A15" s="123"/>
      <c r="B15" s="123"/>
      <c r="C15" s="121">
        <f t="shared" ref="C15:C23" si="6">IF(B15&lt;142801,B15*0.062,168600*0.062)</f>
        <v>0</v>
      </c>
      <c r="D15" s="121">
        <f t="shared" ref="D15:D23" si="7">B15*0.0145</f>
        <v>0</v>
      </c>
      <c r="E15" s="121">
        <f t="shared" ref="E15:E23" si="8">(C15+D15)</f>
        <v>0</v>
      </c>
    </row>
    <row r="16" spans="1:5">
      <c r="A16" s="123"/>
      <c r="B16" s="123"/>
      <c r="C16" s="121">
        <f t="shared" si="6"/>
        <v>0</v>
      </c>
      <c r="D16" s="121">
        <f t="shared" si="7"/>
        <v>0</v>
      </c>
      <c r="E16" s="121">
        <f t="shared" si="8"/>
        <v>0</v>
      </c>
    </row>
    <row r="17" spans="1:5">
      <c r="A17" s="123"/>
      <c r="B17" s="123"/>
      <c r="C17" s="121">
        <f t="shared" si="6"/>
        <v>0</v>
      </c>
      <c r="D17" s="121">
        <f t="shared" si="7"/>
        <v>0</v>
      </c>
      <c r="E17" s="121">
        <f t="shared" si="8"/>
        <v>0</v>
      </c>
    </row>
    <row r="18" spans="1:5">
      <c r="A18" s="123"/>
      <c r="B18" s="123"/>
      <c r="C18" s="121">
        <f t="shared" si="6"/>
        <v>0</v>
      </c>
      <c r="D18" s="121">
        <f t="shared" si="7"/>
        <v>0</v>
      </c>
      <c r="E18" s="121">
        <f t="shared" si="8"/>
        <v>0</v>
      </c>
    </row>
    <row r="19" spans="1:5">
      <c r="A19" s="123"/>
      <c r="B19" s="123"/>
      <c r="C19" s="121">
        <f t="shared" si="6"/>
        <v>0</v>
      </c>
      <c r="D19" s="121">
        <f t="shared" si="7"/>
        <v>0</v>
      </c>
      <c r="E19" s="121">
        <f t="shared" si="8"/>
        <v>0</v>
      </c>
    </row>
    <row r="20" spans="1:5">
      <c r="A20" s="123"/>
      <c r="B20" s="123"/>
      <c r="C20" s="121">
        <f t="shared" si="6"/>
        <v>0</v>
      </c>
      <c r="D20" s="121">
        <f t="shared" si="7"/>
        <v>0</v>
      </c>
      <c r="E20" s="121">
        <f t="shared" si="8"/>
        <v>0</v>
      </c>
    </row>
    <row r="21" spans="1:5">
      <c r="A21" s="123"/>
      <c r="B21" s="123"/>
      <c r="C21" s="121">
        <f t="shared" si="6"/>
        <v>0</v>
      </c>
      <c r="D21" s="121">
        <f t="shared" si="7"/>
        <v>0</v>
      </c>
      <c r="E21" s="121">
        <f t="shared" si="8"/>
        <v>0</v>
      </c>
    </row>
    <row r="22" spans="1:5">
      <c r="A22" s="123"/>
      <c r="B22" s="123"/>
      <c r="C22" s="121">
        <f t="shared" si="6"/>
        <v>0</v>
      </c>
      <c r="D22" s="121">
        <f t="shared" si="7"/>
        <v>0</v>
      </c>
      <c r="E22" s="121">
        <f t="shared" si="8"/>
        <v>0</v>
      </c>
    </row>
    <row r="23" spans="1:5">
      <c r="A23" s="123"/>
      <c r="B23" s="123"/>
      <c r="C23" s="121">
        <f t="shared" si="6"/>
        <v>0</v>
      </c>
      <c r="D23" s="121">
        <f t="shared" si="7"/>
        <v>0</v>
      </c>
      <c r="E23" s="121">
        <f t="shared" si="8"/>
        <v>0</v>
      </c>
    </row>
    <row r="24" spans="1:5">
      <c r="A24" s="123"/>
      <c r="B24" s="123"/>
      <c r="C24" s="121">
        <f>IF(B24&lt;142801,B24*0.062,168600*0.062)</f>
        <v>0</v>
      </c>
      <c r="D24" s="121">
        <f>B24*0.0145</f>
        <v>0</v>
      </c>
      <c r="E24" s="121">
        <f>(C24+D24)</f>
        <v>0</v>
      </c>
    </row>
    <row r="25" spans="1:5">
      <c r="A25" s="123"/>
      <c r="B25" s="123"/>
      <c r="C25" s="121">
        <f t="shared" ref="C25:C33" si="9">IF(B25&lt;142801,B25*0.062,168600*0.062)</f>
        <v>0</v>
      </c>
      <c r="D25" s="121">
        <f t="shared" ref="D25:D33" si="10">B25*0.0145</f>
        <v>0</v>
      </c>
      <c r="E25" s="121">
        <f t="shared" ref="E25:E33" si="11">(C25+D25)</f>
        <v>0</v>
      </c>
    </row>
    <row r="26" spans="1:5">
      <c r="A26" s="123"/>
      <c r="B26" s="123"/>
      <c r="C26" s="121">
        <f t="shared" si="9"/>
        <v>0</v>
      </c>
      <c r="D26" s="121">
        <f t="shared" si="10"/>
        <v>0</v>
      </c>
      <c r="E26" s="121">
        <f t="shared" si="11"/>
        <v>0</v>
      </c>
    </row>
    <row r="27" spans="1:5">
      <c r="A27" s="123"/>
      <c r="B27" s="123"/>
      <c r="C27" s="121">
        <f t="shared" si="9"/>
        <v>0</v>
      </c>
      <c r="D27" s="121">
        <f t="shared" si="10"/>
        <v>0</v>
      </c>
      <c r="E27" s="121">
        <f t="shared" si="11"/>
        <v>0</v>
      </c>
    </row>
    <row r="28" spans="1:5">
      <c r="A28" s="123"/>
      <c r="B28" s="123"/>
      <c r="C28" s="121">
        <f t="shared" si="9"/>
        <v>0</v>
      </c>
      <c r="D28" s="121">
        <f t="shared" si="10"/>
        <v>0</v>
      </c>
      <c r="E28" s="121">
        <f t="shared" si="11"/>
        <v>0</v>
      </c>
    </row>
    <row r="29" spans="1:5">
      <c r="A29" s="123"/>
      <c r="B29" s="123"/>
      <c r="C29" s="121">
        <f t="shared" si="9"/>
        <v>0</v>
      </c>
      <c r="D29" s="121">
        <f t="shared" si="10"/>
        <v>0</v>
      </c>
      <c r="E29" s="121">
        <f t="shared" si="11"/>
        <v>0</v>
      </c>
    </row>
    <row r="30" spans="1:5">
      <c r="A30" s="123"/>
      <c r="B30" s="123"/>
      <c r="C30" s="121">
        <f t="shared" si="9"/>
        <v>0</v>
      </c>
      <c r="D30" s="121">
        <f t="shared" si="10"/>
        <v>0</v>
      </c>
      <c r="E30" s="121">
        <f t="shared" si="11"/>
        <v>0</v>
      </c>
    </row>
    <row r="31" spans="1:5">
      <c r="A31" s="123"/>
      <c r="B31" s="123"/>
      <c r="C31" s="121">
        <f t="shared" si="9"/>
        <v>0</v>
      </c>
      <c r="D31" s="121">
        <f t="shared" si="10"/>
        <v>0</v>
      </c>
      <c r="E31" s="121">
        <f t="shared" si="11"/>
        <v>0</v>
      </c>
    </row>
    <row r="32" spans="1:5">
      <c r="A32" s="123"/>
      <c r="B32" s="123"/>
      <c r="C32" s="121">
        <f t="shared" si="9"/>
        <v>0</v>
      </c>
      <c r="D32" s="121">
        <f t="shared" si="10"/>
        <v>0</v>
      </c>
      <c r="E32" s="121">
        <f t="shared" si="11"/>
        <v>0</v>
      </c>
    </row>
    <row r="33" spans="1:5">
      <c r="A33" s="123"/>
      <c r="B33" s="123"/>
      <c r="C33" s="121">
        <f t="shared" si="9"/>
        <v>0</v>
      </c>
      <c r="D33" s="121">
        <f t="shared" si="10"/>
        <v>0</v>
      </c>
      <c r="E33" s="121">
        <f t="shared" si="11"/>
        <v>0</v>
      </c>
    </row>
    <row r="34" spans="1:5">
      <c r="A34" s="123"/>
      <c r="B34" s="123"/>
      <c r="C34" s="121">
        <f>IF(B34&lt;142801,B34*0.062,168600*0.062)</f>
        <v>0</v>
      </c>
      <c r="D34" s="121">
        <f>B34*0.0145</f>
        <v>0</v>
      </c>
      <c r="E34" s="121">
        <f>(C34+D34)</f>
        <v>0</v>
      </c>
    </row>
    <row r="35" spans="1:5">
      <c r="A35" s="123"/>
      <c r="B35" s="123"/>
      <c r="C35" s="121">
        <f t="shared" ref="C35:C43" si="12">IF(B35&lt;142801,B35*0.062,168600*0.062)</f>
        <v>0</v>
      </c>
      <c r="D35" s="121">
        <f t="shared" ref="D35:D43" si="13">B35*0.0145</f>
        <v>0</v>
      </c>
      <c r="E35" s="121">
        <f t="shared" ref="E35:E43" si="14">(C35+D35)</f>
        <v>0</v>
      </c>
    </row>
    <row r="36" spans="1:5">
      <c r="A36" s="123"/>
      <c r="B36" s="123"/>
      <c r="C36" s="121">
        <f t="shared" si="12"/>
        <v>0</v>
      </c>
      <c r="D36" s="121">
        <f t="shared" si="13"/>
        <v>0</v>
      </c>
      <c r="E36" s="121">
        <f t="shared" si="14"/>
        <v>0</v>
      </c>
    </row>
    <row r="37" spans="1:5">
      <c r="A37" s="123"/>
      <c r="B37" s="123"/>
      <c r="C37" s="121">
        <f t="shared" si="12"/>
        <v>0</v>
      </c>
      <c r="D37" s="121">
        <f t="shared" si="13"/>
        <v>0</v>
      </c>
      <c r="E37" s="121">
        <f t="shared" si="14"/>
        <v>0</v>
      </c>
    </row>
    <row r="38" spans="1:5">
      <c r="A38" s="123"/>
      <c r="B38" s="123"/>
      <c r="C38" s="121">
        <f t="shared" si="12"/>
        <v>0</v>
      </c>
      <c r="D38" s="121">
        <f t="shared" si="13"/>
        <v>0</v>
      </c>
      <c r="E38" s="121">
        <f t="shared" si="14"/>
        <v>0</v>
      </c>
    </row>
    <row r="39" spans="1:5">
      <c r="A39" s="123"/>
      <c r="B39" s="123"/>
      <c r="C39" s="121">
        <f t="shared" si="12"/>
        <v>0</v>
      </c>
      <c r="D39" s="121">
        <f t="shared" si="13"/>
        <v>0</v>
      </c>
      <c r="E39" s="121">
        <f t="shared" si="14"/>
        <v>0</v>
      </c>
    </row>
    <row r="40" spans="1:5">
      <c r="A40" s="123"/>
      <c r="B40" s="123"/>
      <c r="C40" s="121">
        <f t="shared" si="12"/>
        <v>0</v>
      </c>
      <c r="D40" s="121">
        <f t="shared" si="13"/>
        <v>0</v>
      </c>
      <c r="E40" s="121">
        <f t="shared" si="14"/>
        <v>0</v>
      </c>
    </row>
    <row r="41" spans="1:5">
      <c r="A41" s="123"/>
      <c r="B41" s="123"/>
      <c r="C41" s="121">
        <f t="shared" si="12"/>
        <v>0</v>
      </c>
      <c r="D41" s="121">
        <f t="shared" si="13"/>
        <v>0</v>
      </c>
      <c r="E41" s="121">
        <f t="shared" si="14"/>
        <v>0</v>
      </c>
    </row>
    <row r="42" spans="1:5">
      <c r="A42" s="123"/>
      <c r="B42" s="123"/>
      <c r="C42" s="121">
        <f t="shared" si="12"/>
        <v>0</v>
      </c>
      <c r="D42" s="121">
        <f t="shared" si="13"/>
        <v>0</v>
      </c>
      <c r="E42" s="121">
        <f t="shared" si="14"/>
        <v>0</v>
      </c>
    </row>
    <row r="43" spans="1:5">
      <c r="A43" s="123"/>
      <c r="B43" s="123"/>
      <c r="C43" s="121">
        <f t="shared" si="12"/>
        <v>0</v>
      </c>
      <c r="D43" s="121">
        <f t="shared" si="13"/>
        <v>0</v>
      </c>
      <c r="E43" s="121">
        <f t="shared" si="14"/>
        <v>0</v>
      </c>
    </row>
    <row r="44" spans="1:5">
      <c r="A44" s="123"/>
      <c r="B44" s="123"/>
      <c r="C44" s="121">
        <f>IF(B44&lt;142801,B44*0.062,168600*0.062)</f>
        <v>0</v>
      </c>
      <c r="D44" s="121">
        <f>B44*0.0145</f>
        <v>0</v>
      </c>
      <c r="E44" s="121">
        <f>(C44+D44)</f>
        <v>0</v>
      </c>
    </row>
    <row r="45" spans="1:5">
      <c r="A45" s="123"/>
      <c r="B45" s="123"/>
      <c r="C45" s="121">
        <f t="shared" ref="C45:C53" si="15">IF(B45&lt;142801,B45*0.062,168600*0.062)</f>
        <v>0</v>
      </c>
      <c r="D45" s="121">
        <f t="shared" ref="D45:D53" si="16">B45*0.0145</f>
        <v>0</v>
      </c>
      <c r="E45" s="121">
        <f t="shared" ref="E45:E53" si="17">(C45+D45)</f>
        <v>0</v>
      </c>
    </row>
    <row r="46" spans="1:5">
      <c r="A46" s="123"/>
      <c r="B46" s="123"/>
      <c r="C46" s="121">
        <f t="shared" si="15"/>
        <v>0</v>
      </c>
      <c r="D46" s="121">
        <f t="shared" si="16"/>
        <v>0</v>
      </c>
      <c r="E46" s="121">
        <f t="shared" si="17"/>
        <v>0</v>
      </c>
    </row>
    <row r="47" spans="1:5">
      <c r="A47" s="123"/>
      <c r="B47" s="123"/>
      <c r="C47" s="121">
        <f t="shared" si="15"/>
        <v>0</v>
      </c>
      <c r="D47" s="121">
        <f t="shared" si="16"/>
        <v>0</v>
      </c>
      <c r="E47" s="121">
        <f t="shared" si="17"/>
        <v>0</v>
      </c>
    </row>
    <row r="48" spans="1:5">
      <c r="A48" s="123"/>
      <c r="B48" s="123"/>
      <c r="C48" s="121">
        <f t="shared" si="15"/>
        <v>0</v>
      </c>
      <c r="D48" s="121">
        <f t="shared" si="16"/>
        <v>0</v>
      </c>
      <c r="E48" s="121">
        <f t="shared" si="17"/>
        <v>0</v>
      </c>
    </row>
    <row r="49" spans="1:5">
      <c r="A49" s="123"/>
      <c r="B49" s="123"/>
      <c r="C49" s="121">
        <f t="shared" si="15"/>
        <v>0</v>
      </c>
      <c r="D49" s="121">
        <f t="shared" si="16"/>
        <v>0</v>
      </c>
      <c r="E49" s="121">
        <f t="shared" si="17"/>
        <v>0</v>
      </c>
    </row>
    <row r="50" spans="1:5">
      <c r="A50" s="123"/>
      <c r="B50" s="123"/>
      <c r="C50" s="121">
        <f t="shared" si="15"/>
        <v>0</v>
      </c>
      <c r="D50" s="121">
        <f t="shared" si="16"/>
        <v>0</v>
      </c>
      <c r="E50" s="121">
        <f t="shared" si="17"/>
        <v>0</v>
      </c>
    </row>
    <row r="51" spans="1:5">
      <c r="A51" s="123"/>
      <c r="B51" s="123"/>
      <c r="C51" s="121">
        <f t="shared" si="15"/>
        <v>0</v>
      </c>
      <c r="D51" s="121">
        <f t="shared" si="16"/>
        <v>0</v>
      </c>
      <c r="E51" s="121">
        <f t="shared" si="17"/>
        <v>0</v>
      </c>
    </row>
    <row r="52" spans="1:5">
      <c r="A52" s="123"/>
      <c r="B52" s="123"/>
      <c r="C52" s="121">
        <f t="shared" si="15"/>
        <v>0</v>
      </c>
      <c r="D52" s="121">
        <f t="shared" si="16"/>
        <v>0</v>
      </c>
      <c r="E52" s="121">
        <f t="shared" si="17"/>
        <v>0</v>
      </c>
    </row>
    <row r="53" spans="1:5">
      <c r="A53" s="123"/>
      <c r="B53" s="123"/>
      <c r="C53" s="121">
        <f t="shared" si="15"/>
        <v>0</v>
      </c>
      <c r="D53" s="121">
        <f t="shared" si="16"/>
        <v>0</v>
      </c>
      <c r="E53" s="121">
        <f t="shared" si="17"/>
        <v>0</v>
      </c>
    </row>
    <row r="54" spans="1:5">
      <c r="A54" s="123"/>
      <c r="B54" s="123"/>
      <c r="C54" s="121">
        <f t="shared" ref="C54:C57" si="18">IF(B54&lt;142801,B54*0.062,168600*0.062)</f>
        <v>0</v>
      </c>
      <c r="D54" s="121">
        <f t="shared" ref="D54:D57" si="19">B54*0.0145</f>
        <v>0</v>
      </c>
      <c r="E54" s="121">
        <f t="shared" ref="E54:E57" si="20">(C54+D54)</f>
        <v>0</v>
      </c>
    </row>
    <row r="55" spans="1:5">
      <c r="A55" s="123"/>
      <c r="B55" s="123"/>
      <c r="C55" s="121">
        <f t="shared" si="18"/>
        <v>0</v>
      </c>
      <c r="D55" s="121">
        <f t="shared" si="19"/>
        <v>0</v>
      </c>
      <c r="E55" s="121">
        <f t="shared" si="20"/>
        <v>0</v>
      </c>
    </row>
    <row r="56" spans="1:5">
      <c r="A56" s="123"/>
      <c r="B56" s="123"/>
      <c r="C56" s="121">
        <f t="shared" si="18"/>
        <v>0</v>
      </c>
      <c r="D56" s="121">
        <f t="shared" si="19"/>
        <v>0</v>
      </c>
      <c r="E56" s="121">
        <f t="shared" si="20"/>
        <v>0</v>
      </c>
    </row>
    <row r="57" spans="1:5">
      <c r="A57" s="123"/>
      <c r="B57" s="123"/>
      <c r="C57" s="121">
        <f t="shared" si="18"/>
        <v>0</v>
      </c>
      <c r="D57" s="121">
        <f t="shared" si="19"/>
        <v>0</v>
      </c>
      <c r="E57" s="121">
        <f t="shared" si="20"/>
        <v>0</v>
      </c>
    </row>
    <row r="58" spans="1:5">
      <c r="A58" s="123"/>
      <c r="B58" s="123"/>
      <c r="C58" s="121">
        <f t="shared" si="0"/>
        <v>0</v>
      </c>
      <c r="D58" s="121">
        <f t="shared" ref="D58:D59" si="21">B58*0.0145</f>
        <v>0</v>
      </c>
      <c r="E58" s="121">
        <f t="shared" ref="E58:E59" si="22">(C58+D58)</f>
        <v>0</v>
      </c>
    </row>
    <row r="59" spans="1:5">
      <c r="A59" s="123"/>
      <c r="B59" s="123"/>
      <c r="C59" s="121">
        <f t="shared" si="0"/>
        <v>0</v>
      </c>
      <c r="D59" s="121">
        <f t="shared" si="21"/>
        <v>0</v>
      </c>
      <c r="E59" s="121">
        <f t="shared" si="22"/>
        <v>0</v>
      </c>
    </row>
    <row r="60" spans="1:5">
      <c r="A60" s="123"/>
      <c r="B60" s="124"/>
      <c r="C60" s="121">
        <f t="shared" si="0"/>
        <v>0</v>
      </c>
      <c r="D60" s="121">
        <f t="shared" ref="D60:D122" si="23">B60*0.0145</f>
        <v>0</v>
      </c>
      <c r="E60" s="121">
        <f t="shared" ref="E60:E122" si="24">(C60+D60)</f>
        <v>0</v>
      </c>
    </row>
    <row r="61" spans="1:5">
      <c r="A61" s="123"/>
      <c r="B61" s="124"/>
      <c r="C61" s="121">
        <f t="shared" si="0"/>
        <v>0</v>
      </c>
      <c r="D61" s="121">
        <f t="shared" si="23"/>
        <v>0</v>
      </c>
      <c r="E61" s="121">
        <f t="shared" si="24"/>
        <v>0</v>
      </c>
    </row>
    <row r="62" spans="1:5">
      <c r="A62" s="123"/>
      <c r="B62" s="124"/>
      <c r="C62" s="121">
        <f t="shared" si="0"/>
        <v>0</v>
      </c>
      <c r="D62" s="121">
        <f t="shared" si="23"/>
        <v>0</v>
      </c>
      <c r="E62" s="121">
        <f t="shared" si="24"/>
        <v>0</v>
      </c>
    </row>
    <row r="63" spans="1:5">
      <c r="A63" s="123"/>
      <c r="B63" s="124"/>
      <c r="C63" s="121">
        <f t="shared" si="0"/>
        <v>0</v>
      </c>
      <c r="D63" s="121">
        <f t="shared" si="23"/>
        <v>0</v>
      </c>
      <c r="E63" s="121">
        <f t="shared" si="24"/>
        <v>0</v>
      </c>
    </row>
    <row r="64" spans="1:5">
      <c r="A64" s="123"/>
      <c r="B64" s="124"/>
      <c r="C64" s="121">
        <f t="shared" si="0"/>
        <v>0</v>
      </c>
      <c r="D64" s="121">
        <f t="shared" si="23"/>
        <v>0</v>
      </c>
      <c r="E64" s="121">
        <f t="shared" si="24"/>
        <v>0</v>
      </c>
    </row>
    <row r="65" spans="1:5">
      <c r="A65" s="123"/>
      <c r="B65" s="124"/>
      <c r="C65" s="121">
        <f t="shared" si="0"/>
        <v>0</v>
      </c>
      <c r="D65" s="121">
        <f t="shared" si="23"/>
        <v>0</v>
      </c>
      <c r="E65" s="121">
        <f t="shared" si="24"/>
        <v>0</v>
      </c>
    </row>
    <row r="66" spans="1:5">
      <c r="A66" s="123"/>
      <c r="B66" s="124"/>
      <c r="C66" s="121">
        <f t="shared" si="0"/>
        <v>0</v>
      </c>
      <c r="D66" s="121">
        <f t="shared" si="23"/>
        <v>0</v>
      </c>
      <c r="E66" s="121">
        <f t="shared" si="24"/>
        <v>0</v>
      </c>
    </row>
    <row r="67" spans="1:5">
      <c r="A67" s="123"/>
      <c r="B67" s="124"/>
      <c r="C67" s="121">
        <f t="shared" si="0"/>
        <v>0</v>
      </c>
      <c r="D67" s="121">
        <f t="shared" si="23"/>
        <v>0</v>
      </c>
      <c r="E67" s="121">
        <f t="shared" si="24"/>
        <v>0</v>
      </c>
    </row>
    <row r="68" spans="1:5">
      <c r="A68" s="123"/>
      <c r="B68" s="124"/>
      <c r="C68" s="121">
        <f t="shared" si="0"/>
        <v>0</v>
      </c>
      <c r="D68" s="121">
        <f t="shared" si="23"/>
        <v>0</v>
      </c>
      <c r="E68" s="121">
        <f t="shared" si="24"/>
        <v>0</v>
      </c>
    </row>
    <row r="69" spans="1:5">
      <c r="A69" s="123"/>
      <c r="B69" s="124"/>
      <c r="C69" s="121">
        <f t="shared" ref="C69:C132" si="25">IF(B69&lt;142801,B69*0.062,168600*0.062)</f>
        <v>0</v>
      </c>
      <c r="D69" s="121">
        <f t="shared" si="23"/>
        <v>0</v>
      </c>
      <c r="E69" s="121">
        <f t="shared" si="24"/>
        <v>0</v>
      </c>
    </row>
    <row r="70" spans="1:5">
      <c r="A70" s="123"/>
      <c r="B70" s="124"/>
      <c r="C70" s="121">
        <f t="shared" si="25"/>
        <v>0</v>
      </c>
      <c r="D70" s="121">
        <f t="shared" si="23"/>
        <v>0</v>
      </c>
      <c r="E70" s="121">
        <f t="shared" si="24"/>
        <v>0</v>
      </c>
    </row>
    <row r="71" spans="1:5">
      <c r="A71" s="123"/>
      <c r="B71" s="124"/>
      <c r="C71" s="121">
        <f t="shared" si="25"/>
        <v>0</v>
      </c>
      <c r="D71" s="121">
        <f t="shared" si="23"/>
        <v>0</v>
      </c>
      <c r="E71" s="121">
        <f t="shared" si="24"/>
        <v>0</v>
      </c>
    </row>
    <row r="72" spans="1:5">
      <c r="A72" s="123"/>
      <c r="B72" s="124"/>
      <c r="C72" s="121">
        <f t="shared" si="25"/>
        <v>0</v>
      </c>
      <c r="D72" s="121">
        <f t="shared" si="23"/>
        <v>0</v>
      </c>
      <c r="E72" s="121">
        <f t="shared" si="24"/>
        <v>0</v>
      </c>
    </row>
    <row r="73" spans="1:5">
      <c r="A73" s="123"/>
      <c r="B73" s="124"/>
      <c r="C73" s="121">
        <f t="shared" si="25"/>
        <v>0</v>
      </c>
      <c r="D73" s="121">
        <f t="shared" si="23"/>
        <v>0</v>
      </c>
      <c r="E73" s="121">
        <f t="shared" si="24"/>
        <v>0</v>
      </c>
    </row>
    <row r="74" spans="1:5">
      <c r="A74" s="123"/>
      <c r="B74" s="124"/>
      <c r="C74" s="121">
        <f t="shared" si="25"/>
        <v>0</v>
      </c>
      <c r="D74" s="121">
        <f t="shared" si="23"/>
        <v>0</v>
      </c>
      <c r="E74" s="121">
        <f t="shared" si="24"/>
        <v>0</v>
      </c>
    </row>
    <row r="75" spans="1:5">
      <c r="A75" s="123"/>
      <c r="B75" s="124"/>
      <c r="C75" s="121">
        <f t="shared" si="25"/>
        <v>0</v>
      </c>
      <c r="D75" s="121">
        <f t="shared" si="23"/>
        <v>0</v>
      </c>
      <c r="E75" s="121">
        <f t="shared" si="24"/>
        <v>0</v>
      </c>
    </row>
    <row r="76" spans="1:5">
      <c r="A76" s="123"/>
      <c r="B76" s="124"/>
      <c r="C76" s="121">
        <f t="shared" si="25"/>
        <v>0</v>
      </c>
      <c r="D76" s="121">
        <f t="shared" si="23"/>
        <v>0</v>
      </c>
      <c r="E76" s="121">
        <f t="shared" si="24"/>
        <v>0</v>
      </c>
    </row>
    <row r="77" spans="1:5">
      <c r="A77" s="123"/>
      <c r="B77" s="124"/>
      <c r="C77" s="121">
        <f t="shared" si="25"/>
        <v>0</v>
      </c>
      <c r="D77" s="121">
        <f t="shared" si="23"/>
        <v>0</v>
      </c>
      <c r="E77" s="121">
        <f t="shared" si="24"/>
        <v>0</v>
      </c>
    </row>
    <row r="78" spans="1:5">
      <c r="A78" s="123"/>
      <c r="B78" s="124"/>
      <c r="C78" s="121">
        <f t="shared" si="25"/>
        <v>0</v>
      </c>
      <c r="D78" s="121">
        <f t="shared" si="23"/>
        <v>0</v>
      </c>
      <c r="E78" s="121">
        <f t="shared" si="24"/>
        <v>0</v>
      </c>
    </row>
    <row r="79" spans="1:5">
      <c r="A79" s="123"/>
      <c r="B79" s="124"/>
      <c r="C79" s="121">
        <f t="shared" si="25"/>
        <v>0</v>
      </c>
      <c r="D79" s="121">
        <f t="shared" si="23"/>
        <v>0</v>
      </c>
      <c r="E79" s="121">
        <f t="shared" si="24"/>
        <v>0</v>
      </c>
    </row>
    <row r="80" spans="1:5">
      <c r="A80" s="123"/>
      <c r="B80" s="124"/>
      <c r="C80" s="121">
        <f t="shared" si="25"/>
        <v>0</v>
      </c>
      <c r="D80" s="121">
        <f t="shared" si="23"/>
        <v>0</v>
      </c>
      <c r="E80" s="121">
        <f t="shared" si="24"/>
        <v>0</v>
      </c>
    </row>
    <row r="81" spans="1:5">
      <c r="A81" s="123"/>
      <c r="B81" s="124"/>
      <c r="C81" s="121">
        <f t="shared" si="25"/>
        <v>0</v>
      </c>
      <c r="D81" s="121">
        <f t="shared" si="23"/>
        <v>0</v>
      </c>
      <c r="E81" s="121">
        <f t="shared" si="24"/>
        <v>0</v>
      </c>
    </row>
    <row r="82" spans="1:5">
      <c r="A82" s="123"/>
      <c r="B82" s="124"/>
      <c r="C82" s="121">
        <f t="shared" si="25"/>
        <v>0</v>
      </c>
      <c r="D82" s="121">
        <f t="shared" si="23"/>
        <v>0</v>
      </c>
      <c r="E82" s="121">
        <f t="shared" si="24"/>
        <v>0</v>
      </c>
    </row>
    <row r="83" spans="1:5">
      <c r="A83" s="123"/>
      <c r="B83" s="124"/>
      <c r="C83" s="121">
        <f t="shared" si="25"/>
        <v>0</v>
      </c>
      <c r="D83" s="121">
        <f t="shared" si="23"/>
        <v>0</v>
      </c>
      <c r="E83" s="121">
        <f t="shared" si="24"/>
        <v>0</v>
      </c>
    </row>
    <row r="84" spans="1:5">
      <c r="A84" s="123"/>
      <c r="B84" s="124"/>
      <c r="C84" s="121">
        <f t="shared" si="25"/>
        <v>0</v>
      </c>
      <c r="D84" s="121">
        <f t="shared" si="23"/>
        <v>0</v>
      </c>
      <c r="E84" s="121">
        <f t="shared" si="24"/>
        <v>0</v>
      </c>
    </row>
    <row r="85" spans="1:5">
      <c r="A85" s="123"/>
      <c r="B85" s="124"/>
      <c r="C85" s="121">
        <f t="shared" si="25"/>
        <v>0</v>
      </c>
      <c r="D85" s="121">
        <f t="shared" si="23"/>
        <v>0</v>
      </c>
      <c r="E85" s="121">
        <f t="shared" si="24"/>
        <v>0</v>
      </c>
    </row>
    <row r="86" spans="1:5">
      <c r="A86" s="123"/>
      <c r="B86" s="124"/>
      <c r="C86" s="121">
        <f t="shared" si="25"/>
        <v>0</v>
      </c>
      <c r="D86" s="121">
        <f t="shared" si="23"/>
        <v>0</v>
      </c>
      <c r="E86" s="121">
        <f t="shared" si="24"/>
        <v>0</v>
      </c>
    </row>
    <row r="87" spans="1:5">
      <c r="A87" s="123"/>
      <c r="B87" s="124"/>
      <c r="C87" s="121">
        <f t="shared" si="25"/>
        <v>0</v>
      </c>
      <c r="D87" s="121">
        <f t="shared" si="23"/>
        <v>0</v>
      </c>
      <c r="E87" s="121">
        <f t="shared" si="24"/>
        <v>0</v>
      </c>
    </row>
    <row r="88" spans="1:5">
      <c r="A88" s="123"/>
      <c r="B88" s="124"/>
      <c r="C88" s="121">
        <f t="shared" si="25"/>
        <v>0</v>
      </c>
      <c r="D88" s="121">
        <f t="shared" si="23"/>
        <v>0</v>
      </c>
      <c r="E88" s="121">
        <f t="shared" si="24"/>
        <v>0</v>
      </c>
    </row>
    <row r="89" spans="1:5">
      <c r="A89" s="123"/>
      <c r="B89" s="124"/>
      <c r="C89" s="121">
        <f t="shared" si="25"/>
        <v>0</v>
      </c>
      <c r="D89" s="121">
        <f t="shared" si="23"/>
        <v>0</v>
      </c>
      <c r="E89" s="121">
        <f t="shared" si="24"/>
        <v>0</v>
      </c>
    </row>
    <row r="90" spans="1:5">
      <c r="A90" s="123"/>
      <c r="B90" s="124"/>
      <c r="C90" s="121">
        <f t="shared" si="25"/>
        <v>0</v>
      </c>
      <c r="D90" s="121">
        <f t="shared" si="23"/>
        <v>0</v>
      </c>
      <c r="E90" s="121">
        <f t="shared" si="24"/>
        <v>0</v>
      </c>
    </row>
    <row r="91" spans="1:5">
      <c r="A91" s="123"/>
      <c r="B91" s="124"/>
      <c r="C91" s="121">
        <f t="shared" si="25"/>
        <v>0</v>
      </c>
      <c r="D91" s="121">
        <f t="shared" si="23"/>
        <v>0</v>
      </c>
      <c r="E91" s="121">
        <f t="shared" si="24"/>
        <v>0</v>
      </c>
    </row>
    <row r="92" spans="1:5">
      <c r="A92" s="123"/>
      <c r="B92" s="124"/>
      <c r="C92" s="121">
        <f t="shared" si="25"/>
        <v>0</v>
      </c>
      <c r="D92" s="121">
        <f t="shared" si="23"/>
        <v>0</v>
      </c>
      <c r="E92" s="121">
        <f t="shared" si="24"/>
        <v>0</v>
      </c>
    </row>
    <row r="93" spans="1:5">
      <c r="A93" s="123"/>
      <c r="B93" s="124"/>
      <c r="C93" s="121">
        <f t="shared" si="25"/>
        <v>0</v>
      </c>
      <c r="D93" s="121">
        <f t="shared" si="23"/>
        <v>0</v>
      </c>
      <c r="E93" s="121">
        <f t="shared" si="24"/>
        <v>0</v>
      </c>
    </row>
    <row r="94" spans="1:5">
      <c r="A94" s="123"/>
      <c r="B94" s="124"/>
      <c r="C94" s="121">
        <f t="shared" si="25"/>
        <v>0</v>
      </c>
      <c r="D94" s="121">
        <f t="shared" si="23"/>
        <v>0</v>
      </c>
      <c r="E94" s="121">
        <f t="shared" si="24"/>
        <v>0</v>
      </c>
    </row>
    <row r="95" spans="1:5">
      <c r="A95" s="123"/>
      <c r="B95" s="124"/>
      <c r="C95" s="121">
        <f t="shared" si="25"/>
        <v>0</v>
      </c>
      <c r="D95" s="121">
        <f t="shared" si="23"/>
        <v>0</v>
      </c>
      <c r="E95" s="121">
        <f t="shared" si="24"/>
        <v>0</v>
      </c>
    </row>
    <row r="96" spans="1:5">
      <c r="A96" s="123"/>
      <c r="B96" s="124"/>
      <c r="C96" s="121">
        <f t="shared" si="25"/>
        <v>0</v>
      </c>
      <c r="D96" s="121">
        <f t="shared" si="23"/>
        <v>0</v>
      </c>
      <c r="E96" s="121">
        <f t="shared" si="24"/>
        <v>0</v>
      </c>
    </row>
    <row r="97" spans="1:5">
      <c r="A97" s="123"/>
      <c r="B97" s="124"/>
      <c r="C97" s="121">
        <f t="shared" si="25"/>
        <v>0</v>
      </c>
      <c r="D97" s="121">
        <f t="shared" si="23"/>
        <v>0</v>
      </c>
      <c r="E97" s="121">
        <f t="shared" si="24"/>
        <v>0</v>
      </c>
    </row>
    <row r="98" spans="1:5">
      <c r="A98" s="123"/>
      <c r="B98" s="124"/>
      <c r="C98" s="121">
        <f t="shared" si="25"/>
        <v>0</v>
      </c>
      <c r="D98" s="121">
        <f t="shared" si="23"/>
        <v>0</v>
      </c>
      <c r="E98" s="121">
        <f t="shared" si="24"/>
        <v>0</v>
      </c>
    </row>
    <row r="99" spans="1:5">
      <c r="A99" s="123"/>
      <c r="B99" s="124"/>
      <c r="C99" s="121">
        <f t="shared" si="25"/>
        <v>0</v>
      </c>
      <c r="D99" s="121">
        <f t="shared" si="23"/>
        <v>0</v>
      </c>
      <c r="E99" s="121">
        <f t="shared" si="24"/>
        <v>0</v>
      </c>
    </row>
    <row r="100" spans="1:5">
      <c r="A100" s="123"/>
      <c r="B100" s="124"/>
      <c r="C100" s="121">
        <f t="shared" si="25"/>
        <v>0</v>
      </c>
      <c r="D100" s="121">
        <f t="shared" si="23"/>
        <v>0</v>
      </c>
      <c r="E100" s="121">
        <f t="shared" si="24"/>
        <v>0</v>
      </c>
    </row>
    <row r="101" spans="1:5">
      <c r="A101" s="123"/>
      <c r="B101" s="124"/>
      <c r="C101" s="121">
        <f t="shared" si="25"/>
        <v>0</v>
      </c>
      <c r="D101" s="121">
        <f t="shared" si="23"/>
        <v>0</v>
      </c>
      <c r="E101" s="121">
        <f t="shared" si="24"/>
        <v>0</v>
      </c>
    </row>
    <row r="102" spans="1:5">
      <c r="A102" s="123"/>
      <c r="B102" s="124"/>
      <c r="C102" s="121">
        <f t="shared" si="25"/>
        <v>0</v>
      </c>
      <c r="D102" s="121">
        <f t="shared" si="23"/>
        <v>0</v>
      </c>
      <c r="E102" s="121">
        <f t="shared" si="24"/>
        <v>0</v>
      </c>
    </row>
    <row r="103" spans="1:5">
      <c r="A103" s="123"/>
      <c r="B103" s="124"/>
      <c r="C103" s="121">
        <f t="shared" si="25"/>
        <v>0</v>
      </c>
      <c r="D103" s="121">
        <f t="shared" si="23"/>
        <v>0</v>
      </c>
      <c r="E103" s="121">
        <f t="shared" si="24"/>
        <v>0</v>
      </c>
    </row>
    <row r="104" spans="1:5">
      <c r="A104" s="123"/>
      <c r="B104" s="124"/>
      <c r="C104" s="121">
        <f t="shared" si="25"/>
        <v>0</v>
      </c>
      <c r="D104" s="121">
        <f t="shared" si="23"/>
        <v>0</v>
      </c>
      <c r="E104" s="121">
        <f t="shared" si="24"/>
        <v>0</v>
      </c>
    </row>
    <row r="105" spans="1:5">
      <c r="A105" s="123"/>
      <c r="B105" s="124"/>
      <c r="C105" s="121">
        <f t="shared" si="25"/>
        <v>0</v>
      </c>
      <c r="D105" s="121">
        <f t="shared" si="23"/>
        <v>0</v>
      </c>
      <c r="E105" s="121">
        <f t="shared" si="24"/>
        <v>0</v>
      </c>
    </row>
    <row r="106" spans="1:5">
      <c r="A106" s="123"/>
      <c r="B106" s="124"/>
      <c r="C106" s="121">
        <f t="shared" si="25"/>
        <v>0</v>
      </c>
      <c r="D106" s="121">
        <f t="shared" si="23"/>
        <v>0</v>
      </c>
      <c r="E106" s="121">
        <f t="shared" si="24"/>
        <v>0</v>
      </c>
    </row>
    <row r="107" spans="1:5">
      <c r="A107" s="123"/>
      <c r="B107" s="124"/>
      <c r="C107" s="121">
        <f t="shared" si="25"/>
        <v>0</v>
      </c>
      <c r="D107" s="121">
        <f t="shared" si="23"/>
        <v>0</v>
      </c>
      <c r="E107" s="121">
        <f t="shared" si="24"/>
        <v>0</v>
      </c>
    </row>
    <row r="108" spans="1:5">
      <c r="A108" s="123"/>
      <c r="B108" s="124"/>
      <c r="C108" s="121">
        <f t="shared" si="25"/>
        <v>0</v>
      </c>
      <c r="D108" s="121">
        <f t="shared" si="23"/>
        <v>0</v>
      </c>
      <c r="E108" s="121">
        <f t="shared" si="24"/>
        <v>0</v>
      </c>
    </row>
    <row r="109" spans="1:5">
      <c r="A109" s="123"/>
      <c r="B109" s="124"/>
      <c r="C109" s="121">
        <f t="shared" si="25"/>
        <v>0</v>
      </c>
      <c r="D109" s="121">
        <f t="shared" si="23"/>
        <v>0</v>
      </c>
      <c r="E109" s="121">
        <f t="shared" si="24"/>
        <v>0</v>
      </c>
    </row>
    <row r="110" spans="1:5">
      <c r="A110" s="123"/>
      <c r="B110" s="124"/>
      <c r="C110" s="121">
        <f t="shared" si="25"/>
        <v>0</v>
      </c>
      <c r="D110" s="121">
        <f t="shared" si="23"/>
        <v>0</v>
      </c>
      <c r="E110" s="121">
        <f t="shared" si="24"/>
        <v>0</v>
      </c>
    </row>
    <row r="111" spans="1:5">
      <c r="A111" s="123"/>
      <c r="B111" s="124"/>
      <c r="C111" s="121">
        <f t="shared" si="25"/>
        <v>0</v>
      </c>
      <c r="D111" s="121">
        <f t="shared" si="23"/>
        <v>0</v>
      </c>
      <c r="E111" s="121">
        <f t="shared" si="24"/>
        <v>0</v>
      </c>
    </row>
    <row r="112" spans="1:5">
      <c r="A112" s="123"/>
      <c r="B112" s="124"/>
      <c r="C112" s="121">
        <f t="shared" si="25"/>
        <v>0</v>
      </c>
      <c r="D112" s="121">
        <f t="shared" si="23"/>
        <v>0</v>
      </c>
      <c r="E112" s="121">
        <f t="shared" si="24"/>
        <v>0</v>
      </c>
    </row>
    <row r="113" spans="1:5">
      <c r="A113" s="123"/>
      <c r="B113" s="124"/>
      <c r="C113" s="121">
        <f t="shared" si="25"/>
        <v>0</v>
      </c>
      <c r="D113" s="121">
        <f t="shared" si="23"/>
        <v>0</v>
      </c>
      <c r="E113" s="121">
        <f t="shared" si="24"/>
        <v>0</v>
      </c>
    </row>
    <row r="114" spans="1:5">
      <c r="A114" s="123"/>
      <c r="B114" s="124"/>
      <c r="C114" s="121">
        <f t="shared" si="25"/>
        <v>0</v>
      </c>
      <c r="D114" s="121">
        <f t="shared" si="23"/>
        <v>0</v>
      </c>
      <c r="E114" s="121">
        <f t="shared" si="24"/>
        <v>0</v>
      </c>
    </row>
    <row r="115" spans="1:5">
      <c r="A115" s="123"/>
      <c r="B115" s="124"/>
      <c r="C115" s="121">
        <f t="shared" si="25"/>
        <v>0</v>
      </c>
      <c r="D115" s="121">
        <f t="shared" si="23"/>
        <v>0</v>
      </c>
      <c r="E115" s="121">
        <f t="shared" si="24"/>
        <v>0</v>
      </c>
    </row>
    <row r="116" spans="1:5">
      <c r="A116" s="123"/>
      <c r="B116" s="124"/>
      <c r="C116" s="121">
        <f t="shared" si="25"/>
        <v>0</v>
      </c>
      <c r="D116" s="121">
        <f t="shared" si="23"/>
        <v>0</v>
      </c>
      <c r="E116" s="121">
        <f t="shared" si="24"/>
        <v>0</v>
      </c>
    </row>
    <row r="117" spans="1:5">
      <c r="A117" s="123"/>
      <c r="B117" s="124"/>
      <c r="C117" s="121">
        <f t="shared" si="25"/>
        <v>0</v>
      </c>
      <c r="D117" s="121">
        <f t="shared" si="23"/>
        <v>0</v>
      </c>
      <c r="E117" s="121">
        <f t="shared" si="24"/>
        <v>0</v>
      </c>
    </row>
    <row r="118" spans="1:5">
      <c r="A118" s="123"/>
      <c r="B118" s="124"/>
      <c r="C118" s="121">
        <f t="shared" si="25"/>
        <v>0</v>
      </c>
      <c r="D118" s="121">
        <f t="shared" si="23"/>
        <v>0</v>
      </c>
      <c r="E118" s="121">
        <f t="shared" si="24"/>
        <v>0</v>
      </c>
    </row>
    <row r="119" spans="1:5">
      <c r="A119" s="123"/>
      <c r="B119" s="124"/>
      <c r="C119" s="121">
        <f t="shared" si="25"/>
        <v>0</v>
      </c>
      <c r="D119" s="121">
        <f t="shared" si="23"/>
        <v>0</v>
      </c>
      <c r="E119" s="121">
        <f t="shared" si="24"/>
        <v>0</v>
      </c>
    </row>
    <row r="120" spans="1:5">
      <c r="A120" s="123"/>
      <c r="B120" s="124"/>
      <c r="C120" s="121">
        <f t="shared" si="25"/>
        <v>0</v>
      </c>
      <c r="D120" s="121">
        <f t="shared" si="23"/>
        <v>0</v>
      </c>
      <c r="E120" s="121">
        <f t="shared" si="24"/>
        <v>0</v>
      </c>
    </row>
    <row r="121" spans="1:5">
      <c r="A121" s="123"/>
      <c r="B121" s="124"/>
      <c r="C121" s="121">
        <f t="shared" si="25"/>
        <v>0</v>
      </c>
      <c r="D121" s="121">
        <f t="shared" si="23"/>
        <v>0</v>
      </c>
      <c r="E121" s="121">
        <f t="shared" si="24"/>
        <v>0</v>
      </c>
    </row>
    <row r="122" spans="1:5">
      <c r="A122" s="123"/>
      <c r="B122" s="124"/>
      <c r="C122" s="121">
        <f t="shared" si="25"/>
        <v>0</v>
      </c>
      <c r="D122" s="121">
        <f t="shared" si="23"/>
        <v>0</v>
      </c>
      <c r="E122" s="121">
        <f t="shared" si="24"/>
        <v>0</v>
      </c>
    </row>
    <row r="123" spans="1:5">
      <c r="A123" s="123"/>
      <c r="B123" s="124"/>
      <c r="C123" s="121">
        <f t="shared" si="25"/>
        <v>0</v>
      </c>
      <c r="D123" s="121">
        <f t="shared" ref="D123:D186" si="26">B123*0.0145</f>
        <v>0</v>
      </c>
      <c r="E123" s="121">
        <f t="shared" ref="E123:E186" si="27">(C123+D123)</f>
        <v>0</v>
      </c>
    </row>
    <row r="124" spans="1:5">
      <c r="A124" s="123"/>
      <c r="B124" s="124"/>
      <c r="C124" s="121">
        <f t="shared" si="25"/>
        <v>0</v>
      </c>
      <c r="D124" s="121">
        <f t="shared" si="26"/>
        <v>0</v>
      </c>
      <c r="E124" s="121">
        <f t="shared" si="27"/>
        <v>0</v>
      </c>
    </row>
    <row r="125" spans="1:5">
      <c r="A125" s="123"/>
      <c r="B125" s="124"/>
      <c r="C125" s="121">
        <f t="shared" si="25"/>
        <v>0</v>
      </c>
      <c r="D125" s="121">
        <f t="shared" si="26"/>
        <v>0</v>
      </c>
      <c r="E125" s="121">
        <f t="shared" si="27"/>
        <v>0</v>
      </c>
    </row>
    <row r="126" spans="1:5">
      <c r="A126" s="123"/>
      <c r="B126" s="124"/>
      <c r="C126" s="121">
        <f t="shared" si="25"/>
        <v>0</v>
      </c>
      <c r="D126" s="121">
        <f t="shared" si="26"/>
        <v>0</v>
      </c>
      <c r="E126" s="121">
        <f t="shared" si="27"/>
        <v>0</v>
      </c>
    </row>
    <row r="127" spans="1:5">
      <c r="A127" s="123"/>
      <c r="B127" s="124"/>
      <c r="C127" s="121">
        <f t="shared" si="25"/>
        <v>0</v>
      </c>
      <c r="D127" s="121">
        <f t="shared" si="26"/>
        <v>0</v>
      </c>
      <c r="E127" s="121">
        <f t="shared" si="27"/>
        <v>0</v>
      </c>
    </row>
    <row r="128" spans="1:5">
      <c r="A128" s="123"/>
      <c r="B128" s="124"/>
      <c r="C128" s="121">
        <f t="shared" si="25"/>
        <v>0</v>
      </c>
      <c r="D128" s="121">
        <f t="shared" si="26"/>
        <v>0</v>
      </c>
      <c r="E128" s="121">
        <f t="shared" si="27"/>
        <v>0</v>
      </c>
    </row>
    <row r="129" spans="1:5">
      <c r="A129" s="123"/>
      <c r="B129" s="124"/>
      <c r="C129" s="121">
        <f t="shared" si="25"/>
        <v>0</v>
      </c>
      <c r="D129" s="121">
        <f t="shared" si="26"/>
        <v>0</v>
      </c>
      <c r="E129" s="121">
        <f t="shared" si="27"/>
        <v>0</v>
      </c>
    </row>
    <row r="130" spans="1:5">
      <c r="A130" s="123"/>
      <c r="B130" s="124"/>
      <c r="C130" s="121">
        <f t="shared" si="25"/>
        <v>0</v>
      </c>
      <c r="D130" s="121">
        <f t="shared" si="26"/>
        <v>0</v>
      </c>
      <c r="E130" s="121">
        <f t="shared" si="27"/>
        <v>0</v>
      </c>
    </row>
    <row r="131" spans="1:5">
      <c r="A131" s="123"/>
      <c r="B131" s="124"/>
      <c r="C131" s="121">
        <f t="shared" si="25"/>
        <v>0</v>
      </c>
      <c r="D131" s="121">
        <f t="shared" si="26"/>
        <v>0</v>
      </c>
      <c r="E131" s="121">
        <f t="shared" si="27"/>
        <v>0</v>
      </c>
    </row>
    <row r="132" spans="1:5">
      <c r="A132" s="123"/>
      <c r="B132" s="124"/>
      <c r="C132" s="121">
        <f t="shared" si="25"/>
        <v>0</v>
      </c>
      <c r="D132" s="121">
        <f t="shared" si="26"/>
        <v>0</v>
      </c>
      <c r="E132" s="121">
        <f t="shared" si="27"/>
        <v>0</v>
      </c>
    </row>
    <row r="133" spans="1:5">
      <c r="A133" s="123"/>
      <c r="B133" s="124"/>
      <c r="C133" s="121">
        <f t="shared" ref="C133:C196" si="28">IF(B133&lt;142801,B133*0.062,168600*0.062)</f>
        <v>0</v>
      </c>
      <c r="D133" s="121">
        <f t="shared" si="26"/>
        <v>0</v>
      </c>
      <c r="E133" s="121">
        <f t="shared" si="27"/>
        <v>0</v>
      </c>
    </row>
    <row r="134" spans="1:5">
      <c r="A134" s="123"/>
      <c r="B134" s="124"/>
      <c r="C134" s="121">
        <f t="shared" si="28"/>
        <v>0</v>
      </c>
      <c r="D134" s="121">
        <f t="shared" si="26"/>
        <v>0</v>
      </c>
      <c r="E134" s="121">
        <f t="shared" si="27"/>
        <v>0</v>
      </c>
    </row>
    <row r="135" spans="1:5">
      <c r="A135" s="123"/>
      <c r="B135" s="124"/>
      <c r="C135" s="121">
        <f t="shared" si="28"/>
        <v>0</v>
      </c>
      <c r="D135" s="121">
        <f t="shared" si="26"/>
        <v>0</v>
      </c>
      <c r="E135" s="121">
        <f t="shared" si="27"/>
        <v>0</v>
      </c>
    </row>
    <row r="136" spans="1:5">
      <c r="A136" s="123"/>
      <c r="B136" s="124"/>
      <c r="C136" s="121">
        <f t="shared" si="28"/>
        <v>0</v>
      </c>
      <c r="D136" s="121">
        <f t="shared" si="26"/>
        <v>0</v>
      </c>
      <c r="E136" s="121">
        <f t="shared" si="27"/>
        <v>0</v>
      </c>
    </row>
    <row r="137" spans="1:5">
      <c r="A137" s="123"/>
      <c r="B137" s="124"/>
      <c r="C137" s="121">
        <f t="shared" si="28"/>
        <v>0</v>
      </c>
      <c r="D137" s="121">
        <f t="shared" si="26"/>
        <v>0</v>
      </c>
      <c r="E137" s="121">
        <f t="shared" si="27"/>
        <v>0</v>
      </c>
    </row>
    <row r="138" spans="1:5">
      <c r="A138" s="123"/>
      <c r="B138" s="124"/>
      <c r="C138" s="121">
        <f t="shared" si="28"/>
        <v>0</v>
      </c>
      <c r="D138" s="121">
        <f t="shared" si="26"/>
        <v>0</v>
      </c>
      <c r="E138" s="121">
        <f t="shared" si="27"/>
        <v>0</v>
      </c>
    </row>
    <row r="139" spans="1:5">
      <c r="A139" s="123"/>
      <c r="B139" s="124"/>
      <c r="C139" s="121">
        <f t="shared" si="28"/>
        <v>0</v>
      </c>
      <c r="D139" s="121">
        <f t="shared" si="26"/>
        <v>0</v>
      </c>
      <c r="E139" s="121">
        <f t="shared" si="27"/>
        <v>0</v>
      </c>
    </row>
    <row r="140" spans="1:5">
      <c r="A140" s="123"/>
      <c r="B140" s="124"/>
      <c r="C140" s="121">
        <f t="shared" si="28"/>
        <v>0</v>
      </c>
      <c r="D140" s="121">
        <f t="shared" si="26"/>
        <v>0</v>
      </c>
      <c r="E140" s="121">
        <f t="shared" si="27"/>
        <v>0</v>
      </c>
    </row>
    <row r="141" spans="1:5">
      <c r="A141" s="123"/>
      <c r="B141" s="124"/>
      <c r="C141" s="121">
        <f t="shared" si="28"/>
        <v>0</v>
      </c>
      <c r="D141" s="121">
        <f t="shared" si="26"/>
        <v>0</v>
      </c>
      <c r="E141" s="121">
        <f t="shared" si="27"/>
        <v>0</v>
      </c>
    </row>
    <row r="142" spans="1:5">
      <c r="A142" s="123"/>
      <c r="B142" s="124"/>
      <c r="C142" s="121">
        <f t="shared" si="28"/>
        <v>0</v>
      </c>
      <c r="D142" s="121">
        <f t="shared" si="26"/>
        <v>0</v>
      </c>
      <c r="E142" s="121">
        <f t="shared" si="27"/>
        <v>0</v>
      </c>
    </row>
    <row r="143" spans="1:5">
      <c r="A143" s="123"/>
      <c r="B143" s="124"/>
      <c r="C143" s="121">
        <f t="shared" si="28"/>
        <v>0</v>
      </c>
      <c r="D143" s="121">
        <f t="shared" si="26"/>
        <v>0</v>
      </c>
      <c r="E143" s="121">
        <f t="shared" si="27"/>
        <v>0</v>
      </c>
    </row>
    <row r="144" spans="1:5">
      <c r="A144" s="123"/>
      <c r="B144" s="124"/>
      <c r="C144" s="121">
        <f t="shared" si="28"/>
        <v>0</v>
      </c>
      <c r="D144" s="121">
        <f t="shared" si="26"/>
        <v>0</v>
      </c>
      <c r="E144" s="121">
        <f t="shared" si="27"/>
        <v>0</v>
      </c>
    </row>
    <row r="145" spans="1:5">
      <c r="A145" s="123"/>
      <c r="B145" s="124"/>
      <c r="C145" s="121">
        <f t="shared" si="28"/>
        <v>0</v>
      </c>
      <c r="D145" s="121">
        <f t="shared" si="26"/>
        <v>0</v>
      </c>
      <c r="E145" s="121">
        <f t="shared" si="27"/>
        <v>0</v>
      </c>
    </row>
    <row r="146" spans="1:5">
      <c r="A146" s="123"/>
      <c r="B146" s="124"/>
      <c r="C146" s="121">
        <f t="shared" si="28"/>
        <v>0</v>
      </c>
      <c r="D146" s="121">
        <f t="shared" si="26"/>
        <v>0</v>
      </c>
      <c r="E146" s="121">
        <f t="shared" si="27"/>
        <v>0</v>
      </c>
    </row>
    <row r="147" spans="1:5">
      <c r="A147" s="123"/>
      <c r="B147" s="124"/>
      <c r="C147" s="121">
        <f t="shared" si="28"/>
        <v>0</v>
      </c>
      <c r="D147" s="121">
        <f t="shared" si="26"/>
        <v>0</v>
      </c>
      <c r="E147" s="121">
        <f t="shared" si="27"/>
        <v>0</v>
      </c>
    </row>
    <row r="148" spans="1:5">
      <c r="A148" s="123"/>
      <c r="B148" s="124"/>
      <c r="C148" s="121">
        <f t="shared" si="28"/>
        <v>0</v>
      </c>
      <c r="D148" s="121">
        <f t="shared" si="26"/>
        <v>0</v>
      </c>
      <c r="E148" s="121">
        <f t="shared" si="27"/>
        <v>0</v>
      </c>
    </row>
    <row r="149" spans="1:5">
      <c r="A149" s="123"/>
      <c r="B149" s="124"/>
      <c r="C149" s="121">
        <f t="shared" si="28"/>
        <v>0</v>
      </c>
      <c r="D149" s="121">
        <f t="shared" si="26"/>
        <v>0</v>
      </c>
      <c r="E149" s="121">
        <f t="shared" si="27"/>
        <v>0</v>
      </c>
    </row>
    <row r="150" spans="1:5">
      <c r="A150" s="123"/>
      <c r="B150" s="124"/>
      <c r="C150" s="121">
        <f t="shared" si="28"/>
        <v>0</v>
      </c>
      <c r="D150" s="121">
        <f t="shared" si="26"/>
        <v>0</v>
      </c>
      <c r="E150" s="121">
        <f t="shared" si="27"/>
        <v>0</v>
      </c>
    </row>
    <row r="151" spans="1:5">
      <c r="A151" s="123"/>
      <c r="B151" s="124"/>
      <c r="C151" s="121">
        <f t="shared" si="28"/>
        <v>0</v>
      </c>
      <c r="D151" s="121">
        <f t="shared" si="26"/>
        <v>0</v>
      </c>
      <c r="E151" s="121">
        <f t="shared" si="27"/>
        <v>0</v>
      </c>
    </row>
    <row r="152" spans="1:5">
      <c r="A152" s="123"/>
      <c r="B152" s="124"/>
      <c r="C152" s="121">
        <f t="shared" si="28"/>
        <v>0</v>
      </c>
      <c r="D152" s="121">
        <f t="shared" si="26"/>
        <v>0</v>
      </c>
      <c r="E152" s="121">
        <f t="shared" si="27"/>
        <v>0</v>
      </c>
    </row>
    <row r="153" spans="1:5">
      <c r="A153" s="123"/>
      <c r="B153" s="124"/>
      <c r="C153" s="121">
        <f t="shared" si="28"/>
        <v>0</v>
      </c>
      <c r="D153" s="121">
        <f t="shared" si="26"/>
        <v>0</v>
      </c>
      <c r="E153" s="121">
        <f t="shared" si="27"/>
        <v>0</v>
      </c>
    </row>
    <row r="154" spans="1:5">
      <c r="A154" s="123"/>
      <c r="B154" s="124"/>
      <c r="C154" s="121">
        <f t="shared" si="28"/>
        <v>0</v>
      </c>
      <c r="D154" s="121">
        <f t="shared" si="26"/>
        <v>0</v>
      </c>
      <c r="E154" s="121">
        <f t="shared" si="27"/>
        <v>0</v>
      </c>
    </row>
    <row r="155" spans="1:5">
      <c r="A155" s="123"/>
      <c r="B155" s="124"/>
      <c r="C155" s="121">
        <f t="shared" si="28"/>
        <v>0</v>
      </c>
      <c r="D155" s="121">
        <f t="shared" si="26"/>
        <v>0</v>
      </c>
      <c r="E155" s="121">
        <f t="shared" si="27"/>
        <v>0</v>
      </c>
    </row>
    <row r="156" spans="1:5">
      <c r="A156" s="123"/>
      <c r="B156" s="124"/>
      <c r="C156" s="121">
        <f t="shared" si="28"/>
        <v>0</v>
      </c>
      <c r="D156" s="121">
        <f t="shared" si="26"/>
        <v>0</v>
      </c>
      <c r="E156" s="121">
        <f t="shared" si="27"/>
        <v>0</v>
      </c>
    </row>
    <row r="157" spans="1:5">
      <c r="A157" s="123"/>
      <c r="B157" s="124"/>
      <c r="C157" s="121">
        <f t="shared" si="28"/>
        <v>0</v>
      </c>
      <c r="D157" s="121">
        <f t="shared" si="26"/>
        <v>0</v>
      </c>
      <c r="E157" s="121">
        <f t="shared" si="27"/>
        <v>0</v>
      </c>
    </row>
    <row r="158" spans="1:5">
      <c r="A158" s="123"/>
      <c r="B158" s="124"/>
      <c r="C158" s="121">
        <f t="shared" si="28"/>
        <v>0</v>
      </c>
      <c r="D158" s="121">
        <f t="shared" si="26"/>
        <v>0</v>
      </c>
      <c r="E158" s="121">
        <f t="shared" si="27"/>
        <v>0</v>
      </c>
    </row>
    <row r="159" spans="1:5">
      <c r="A159" s="123"/>
      <c r="B159" s="124"/>
      <c r="C159" s="121">
        <f t="shared" si="28"/>
        <v>0</v>
      </c>
      <c r="D159" s="121">
        <f t="shared" si="26"/>
        <v>0</v>
      </c>
      <c r="E159" s="121">
        <f t="shared" si="27"/>
        <v>0</v>
      </c>
    </row>
    <row r="160" spans="1:5">
      <c r="A160" s="123"/>
      <c r="B160" s="124"/>
      <c r="C160" s="121">
        <f t="shared" si="28"/>
        <v>0</v>
      </c>
      <c r="D160" s="121">
        <f t="shared" si="26"/>
        <v>0</v>
      </c>
      <c r="E160" s="121">
        <f t="shared" si="27"/>
        <v>0</v>
      </c>
    </row>
    <row r="161" spans="1:5">
      <c r="A161" s="123"/>
      <c r="B161" s="124"/>
      <c r="C161" s="121">
        <f t="shared" si="28"/>
        <v>0</v>
      </c>
      <c r="D161" s="121">
        <f t="shared" si="26"/>
        <v>0</v>
      </c>
      <c r="E161" s="121">
        <f t="shared" si="27"/>
        <v>0</v>
      </c>
    </row>
    <row r="162" spans="1:5">
      <c r="A162" s="123"/>
      <c r="B162" s="124"/>
      <c r="C162" s="121">
        <f t="shared" si="28"/>
        <v>0</v>
      </c>
      <c r="D162" s="121">
        <f t="shared" si="26"/>
        <v>0</v>
      </c>
      <c r="E162" s="121">
        <f t="shared" si="27"/>
        <v>0</v>
      </c>
    </row>
    <row r="163" spans="1:5">
      <c r="A163" s="123"/>
      <c r="B163" s="124"/>
      <c r="C163" s="121">
        <f t="shared" si="28"/>
        <v>0</v>
      </c>
      <c r="D163" s="121">
        <f t="shared" si="26"/>
        <v>0</v>
      </c>
      <c r="E163" s="121">
        <f t="shared" si="27"/>
        <v>0</v>
      </c>
    </row>
    <row r="164" spans="1:5">
      <c r="A164" s="123"/>
      <c r="B164" s="124"/>
      <c r="C164" s="121">
        <f t="shared" si="28"/>
        <v>0</v>
      </c>
      <c r="D164" s="121">
        <f t="shared" si="26"/>
        <v>0</v>
      </c>
      <c r="E164" s="121">
        <f t="shared" si="27"/>
        <v>0</v>
      </c>
    </row>
    <row r="165" spans="1:5">
      <c r="A165" s="123"/>
      <c r="B165" s="124"/>
      <c r="C165" s="121">
        <f t="shared" si="28"/>
        <v>0</v>
      </c>
      <c r="D165" s="121">
        <f t="shared" si="26"/>
        <v>0</v>
      </c>
      <c r="E165" s="121">
        <f t="shared" si="27"/>
        <v>0</v>
      </c>
    </row>
    <row r="166" spans="1:5">
      <c r="A166" s="123"/>
      <c r="B166" s="124"/>
      <c r="C166" s="121">
        <f t="shared" si="28"/>
        <v>0</v>
      </c>
      <c r="D166" s="121">
        <f t="shared" si="26"/>
        <v>0</v>
      </c>
      <c r="E166" s="121">
        <f t="shared" si="27"/>
        <v>0</v>
      </c>
    </row>
    <row r="167" spans="1:5">
      <c r="A167" s="123"/>
      <c r="B167" s="124"/>
      <c r="C167" s="121">
        <f t="shared" si="28"/>
        <v>0</v>
      </c>
      <c r="D167" s="121">
        <f t="shared" si="26"/>
        <v>0</v>
      </c>
      <c r="E167" s="121">
        <f t="shared" si="27"/>
        <v>0</v>
      </c>
    </row>
    <row r="168" spans="1:5">
      <c r="A168" s="123"/>
      <c r="B168" s="124"/>
      <c r="C168" s="121">
        <f t="shared" si="28"/>
        <v>0</v>
      </c>
      <c r="D168" s="121">
        <f t="shared" si="26"/>
        <v>0</v>
      </c>
      <c r="E168" s="121">
        <f t="shared" si="27"/>
        <v>0</v>
      </c>
    </row>
    <row r="169" spans="1:5">
      <c r="A169" s="123"/>
      <c r="B169" s="124"/>
      <c r="C169" s="121">
        <f t="shared" si="28"/>
        <v>0</v>
      </c>
      <c r="D169" s="121">
        <f t="shared" si="26"/>
        <v>0</v>
      </c>
      <c r="E169" s="121">
        <f t="shared" si="27"/>
        <v>0</v>
      </c>
    </row>
    <row r="170" spans="1:5">
      <c r="A170" s="123"/>
      <c r="B170" s="124"/>
      <c r="C170" s="121">
        <f t="shared" si="28"/>
        <v>0</v>
      </c>
      <c r="D170" s="121">
        <f t="shared" si="26"/>
        <v>0</v>
      </c>
      <c r="E170" s="121">
        <f t="shared" si="27"/>
        <v>0</v>
      </c>
    </row>
    <row r="171" spans="1:5">
      <c r="A171" s="123"/>
      <c r="B171" s="124"/>
      <c r="C171" s="121">
        <f t="shared" si="28"/>
        <v>0</v>
      </c>
      <c r="D171" s="121">
        <f t="shared" si="26"/>
        <v>0</v>
      </c>
      <c r="E171" s="121">
        <f t="shared" si="27"/>
        <v>0</v>
      </c>
    </row>
    <row r="172" spans="1:5">
      <c r="A172" s="123"/>
      <c r="B172" s="124"/>
      <c r="C172" s="121">
        <f t="shared" si="28"/>
        <v>0</v>
      </c>
      <c r="D172" s="121">
        <f t="shared" si="26"/>
        <v>0</v>
      </c>
      <c r="E172" s="121">
        <f t="shared" si="27"/>
        <v>0</v>
      </c>
    </row>
    <row r="173" spans="1:5">
      <c r="A173" s="123"/>
      <c r="B173" s="124"/>
      <c r="C173" s="121">
        <f t="shared" si="28"/>
        <v>0</v>
      </c>
      <c r="D173" s="121">
        <f t="shared" si="26"/>
        <v>0</v>
      </c>
      <c r="E173" s="121">
        <f t="shared" si="27"/>
        <v>0</v>
      </c>
    </row>
    <row r="174" spans="1:5">
      <c r="A174" s="123"/>
      <c r="B174" s="124"/>
      <c r="C174" s="121">
        <f t="shared" si="28"/>
        <v>0</v>
      </c>
      <c r="D174" s="121">
        <f t="shared" si="26"/>
        <v>0</v>
      </c>
      <c r="E174" s="121">
        <f t="shared" si="27"/>
        <v>0</v>
      </c>
    </row>
    <row r="175" spans="1:5">
      <c r="A175" s="123"/>
      <c r="B175" s="124"/>
      <c r="C175" s="121">
        <f t="shared" si="28"/>
        <v>0</v>
      </c>
      <c r="D175" s="121">
        <f t="shared" si="26"/>
        <v>0</v>
      </c>
      <c r="E175" s="121">
        <f t="shared" si="27"/>
        <v>0</v>
      </c>
    </row>
    <row r="176" spans="1:5">
      <c r="A176" s="123"/>
      <c r="B176" s="124"/>
      <c r="C176" s="121">
        <f t="shared" si="28"/>
        <v>0</v>
      </c>
      <c r="D176" s="121">
        <f t="shared" si="26"/>
        <v>0</v>
      </c>
      <c r="E176" s="121">
        <f t="shared" si="27"/>
        <v>0</v>
      </c>
    </row>
    <row r="177" spans="1:5">
      <c r="A177" s="123"/>
      <c r="B177" s="124"/>
      <c r="C177" s="121">
        <f t="shared" si="28"/>
        <v>0</v>
      </c>
      <c r="D177" s="121">
        <f t="shared" si="26"/>
        <v>0</v>
      </c>
      <c r="E177" s="121">
        <f t="shared" si="27"/>
        <v>0</v>
      </c>
    </row>
    <row r="178" spans="1:5">
      <c r="A178" s="123"/>
      <c r="B178" s="124"/>
      <c r="C178" s="121">
        <f t="shared" si="28"/>
        <v>0</v>
      </c>
      <c r="D178" s="121">
        <f t="shared" si="26"/>
        <v>0</v>
      </c>
      <c r="E178" s="121">
        <f t="shared" si="27"/>
        <v>0</v>
      </c>
    </row>
    <row r="179" spans="1:5">
      <c r="A179" s="123"/>
      <c r="B179" s="124"/>
      <c r="C179" s="121">
        <f t="shared" si="28"/>
        <v>0</v>
      </c>
      <c r="D179" s="121">
        <f t="shared" si="26"/>
        <v>0</v>
      </c>
      <c r="E179" s="121">
        <f t="shared" si="27"/>
        <v>0</v>
      </c>
    </row>
    <row r="180" spans="1:5">
      <c r="A180" s="123"/>
      <c r="B180" s="124"/>
      <c r="C180" s="121">
        <f t="shared" si="28"/>
        <v>0</v>
      </c>
      <c r="D180" s="121">
        <f t="shared" si="26"/>
        <v>0</v>
      </c>
      <c r="E180" s="121">
        <f t="shared" si="27"/>
        <v>0</v>
      </c>
    </row>
    <row r="181" spans="1:5">
      <c r="A181" s="123"/>
      <c r="B181" s="124"/>
      <c r="C181" s="121">
        <f t="shared" si="28"/>
        <v>0</v>
      </c>
      <c r="D181" s="121">
        <f t="shared" si="26"/>
        <v>0</v>
      </c>
      <c r="E181" s="121">
        <f t="shared" si="27"/>
        <v>0</v>
      </c>
    </row>
    <row r="182" spans="1:5">
      <c r="A182" s="123"/>
      <c r="B182" s="124"/>
      <c r="C182" s="121">
        <f t="shared" si="28"/>
        <v>0</v>
      </c>
      <c r="D182" s="121">
        <f t="shared" si="26"/>
        <v>0</v>
      </c>
      <c r="E182" s="121">
        <f t="shared" si="27"/>
        <v>0</v>
      </c>
    </row>
    <row r="183" spans="1:5">
      <c r="A183" s="123"/>
      <c r="B183" s="124"/>
      <c r="C183" s="121">
        <f t="shared" si="28"/>
        <v>0</v>
      </c>
      <c r="D183" s="121">
        <f t="shared" si="26"/>
        <v>0</v>
      </c>
      <c r="E183" s="121">
        <f t="shared" si="27"/>
        <v>0</v>
      </c>
    </row>
    <row r="184" spans="1:5">
      <c r="A184" s="123"/>
      <c r="B184" s="124"/>
      <c r="C184" s="121">
        <f t="shared" si="28"/>
        <v>0</v>
      </c>
      <c r="D184" s="121">
        <f t="shared" si="26"/>
        <v>0</v>
      </c>
      <c r="E184" s="121">
        <f t="shared" si="27"/>
        <v>0</v>
      </c>
    </row>
    <row r="185" spans="1:5">
      <c r="A185" s="123"/>
      <c r="B185" s="124"/>
      <c r="C185" s="121">
        <f t="shared" si="28"/>
        <v>0</v>
      </c>
      <c r="D185" s="121">
        <f t="shared" si="26"/>
        <v>0</v>
      </c>
      <c r="E185" s="121">
        <f t="shared" si="27"/>
        <v>0</v>
      </c>
    </row>
    <row r="186" spans="1:5">
      <c r="A186" s="123"/>
      <c r="B186" s="124"/>
      <c r="C186" s="121">
        <f t="shared" si="28"/>
        <v>0</v>
      </c>
      <c r="D186" s="121">
        <f t="shared" si="26"/>
        <v>0</v>
      </c>
      <c r="E186" s="121">
        <f t="shared" si="27"/>
        <v>0</v>
      </c>
    </row>
    <row r="187" spans="1:5">
      <c r="A187" s="123"/>
      <c r="B187" s="124"/>
      <c r="C187" s="121">
        <f t="shared" si="28"/>
        <v>0</v>
      </c>
      <c r="D187" s="121">
        <f t="shared" ref="D187:D250" si="29">B187*0.0145</f>
        <v>0</v>
      </c>
      <c r="E187" s="121">
        <f t="shared" ref="E187:E250" si="30">(C187+D187)</f>
        <v>0</v>
      </c>
    </row>
    <row r="188" spans="1:5">
      <c r="A188" s="123"/>
      <c r="B188" s="124"/>
      <c r="C188" s="121">
        <f t="shared" si="28"/>
        <v>0</v>
      </c>
      <c r="D188" s="121">
        <f t="shared" si="29"/>
        <v>0</v>
      </c>
      <c r="E188" s="121">
        <f t="shared" si="30"/>
        <v>0</v>
      </c>
    </row>
    <row r="189" spans="1:5">
      <c r="A189" s="123"/>
      <c r="B189" s="124"/>
      <c r="C189" s="121">
        <f t="shared" si="28"/>
        <v>0</v>
      </c>
      <c r="D189" s="121">
        <f t="shared" si="29"/>
        <v>0</v>
      </c>
      <c r="E189" s="121">
        <f t="shared" si="30"/>
        <v>0</v>
      </c>
    </row>
    <row r="190" spans="1:5">
      <c r="A190" s="123"/>
      <c r="B190" s="124"/>
      <c r="C190" s="121">
        <f t="shared" si="28"/>
        <v>0</v>
      </c>
      <c r="D190" s="121">
        <f t="shared" si="29"/>
        <v>0</v>
      </c>
      <c r="E190" s="121">
        <f t="shared" si="30"/>
        <v>0</v>
      </c>
    </row>
    <row r="191" spans="1:5">
      <c r="A191" s="123"/>
      <c r="B191" s="124"/>
      <c r="C191" s="121">
        <f t="shared" si="28"/>
        <v>0</v>
      </c>
      <c r="D191" s="121">
        <f t="shared" si="29"/>
        <v>0</v>
      </c>
      <c r="E191" s="121">
        <f t="shared" si="30"/>
        <v>0</v>
      </c>
    </row>
    <row r="192" spans="1:5">
      <c r="A192" s="123"/>
      <c r="B192" s="124"/>
      <c r="C192" s="121">
        <f t="shared" si="28"/>
        <v>0</v>
      </c>
      <c r="D192" s="121">
        <f t="shared" si="29"/>
        <v>0</v>
      </c>
      <c r="E192" s="121">
        <f t="shared" si="30"/>
        <v>0</v>
      </c>
    </row>
    <row r="193" spans="1:5">
      <c r="A193" s="123"/>
      <c r="B193" s="124"/>
      <c r="C193" s="121">
        <f t="shared" si="28"/>
        <v>0</v>
      </c>
      <c r="D193" s="121">
        <f t="shared" si="29"/>
        <v>0</v>
      </c>
      <c r="E193" s="121">
        <f t="shared" si="30"/>
        <v>0</v>
      </c>
    </row>
    <row r="194" spans="1:5">
      <c r="A194" s="123"/>
      <c r="B194" s="124"/>
      <c r="C194" s="121">
        <f t="shared" si="28"/>
        <v>0</v>
      </c>
      <c r="D194" s="121">
        <f t="shared" si="29"/>
        <v>0</v>
      </c>
      <c r="E194" s="121">
        <f t="shared" si="30"/>
        <v>0</v>
      </c>
    </row>
    <row r="195" spans="1:5">
      <c r="A195" s="123"/>
      <c r="B195" s="124"/>
      <c r="C195" s="121">
        <f t="shared" si="28"/>
        <v>0</v>
      </c>
      <c r="D195" s="121">
        <f t="shared" si="29"/>
        <v>0</v>
      </c>
      <c r="E195" s="121">
        <f t="shared" si="30"/>
        <v>0</v>
      </c>
    </row>
    <row r="196" spans="1:5">
      <c r="A196" s="123"/>
      <c r="B196" s="124"/>
      <c r="C196" s="121">
        <f t="shared" si="28"/>
        <v>0</v>
      </c>
      <c r="D196" s="121">
        <f t="shared" si="29"/>
        <v>0</v>
      </c>
      <c r="E196" s="121">
        <f t="shared" si="30"/>
        <v>0</v>
      </c>
    </row>
    <row r="197" spans="1:5">
      <c r="A197" s="123"/>
      <c r="B197" s="124"/>
      <c r="C197" s="121">
        <f t="shared" ref="C197:C260" si="31">IF(B197&lt;142801,B197*0.062,168600*0.062)</f>
        <v>0</v>
      </c>
      <c r="D197" s="121">
        <f t="shared" si="29"/>
        <v>0</v>
      </c>
      <c r="E197" s="121">
        <f t="shared" si="30"/>
        <v>0</v>
      </c>
    </row>
    <row r="198" spans="1:5">
      <c r="A198" s="123"/>
      <c r="B198" s="124"/>
      <c r="C198" s="121">
        <f t="shared" si="31"/>
        <v>0</v>
      </c>
      <c r="D198" s="121">
        <f t="shared" si="29"/>
        <v>0</v>
      </c>
      <c r="E198" s="121">
        <f t="shared" si="30"/>
        <v>0</v>
      </c>
    </row>
    <row r="199" spans="1:5">
      <c r="A199" s="123"/>
      <c r="B199" s="124"/>
      <c r="C199" s="121">
        <f t="shared" si="31"/>
        <v>0</v>
      </c>
      <c r="D199" s="121">
        <f t="shared" si="29"/>
        <v>0</v>
      </c>
      <c r="E199" s="121">
        <f t="shared" si="30"/>
        <v>0</v>
      </c>
    </row>
    <row r="200" spans="1:5">
      <c r="A200" s="123"/>
      <c r="B200" s="124"/>
      <c r="C200" s="121">
        <f t="shared" si="31"/>
        <v>0</v>
      </c>
      <c r="D200" s="121">
        <f t="shared" si="29"/>
        <v>0</v>
      </c>
      <c r="E200" s="121">
        <f t="shared" si="30"/>
        <v>0</v>
      </c>
    </row>
    <row r="201" spans="1:5">
      <c r="A201" s="123"/>
      <c r="B201" s="124"/>
      <c r="C201" s="121">
        <f t="shared" si="31"/>
        <v>0</v>
      </c>
      <c r="D201" s="121">
        <f t="shared" si="29"/>
        <v>0</v>
      </c>
      <c r="E201" s="121">
        <f t="shared" si="30"/>
        <v>0</v>
      </c>
    </row>
    <row r="202" spans="1:5">
      <c r="A202" s="123"/>
      <c r="B202" s="124"/>
      <c r="C202" s="121">
        <f t="shared" si="31"/>
        <v>0</v>
      </c>
      <c r="D202" s="121">
        <f t="shared" si="29"/>
        <v>0</v>
      </c>
      <c r="E202" s="121">
        <f t="shared" si="30"/>
        <v>0</v>
      </c>
    </row>
    <row r="203" spans="1:5">
      <c r="A203" s="123"/>
      <c r="B203" s="124"/>
      <c r="C203" s="121">
        <f t="shared" si="31"/>
        <v>0</v>
      </c>
      <c r="D203" s="121">
        <f t="shared" si="29"/>
        <v>0</v>
      </c>
      <c r="E203" s="121">
        <f t="shared" si="30"/>
        <v>0</v>
      </c>
    </row>
    <row r="204" spans="1:5">
      <c r="A204" s="123"/>
      <c r="B204" s="124"/>
      <c r="C204" s="121">
        <f t="shared" si="31"/>
        <v>0</v>
      </c>
      <c r="D204" s="121">
        <f t="shared" si="29"/>
        <v>0</v>
      </c>
      <c r="E204" s="121">
        <f t="shared" si="30"/>
        <v>0</v>
      </c>
    </row>
    <row r="205" spans="1:5">
      <c r="A205" s="123"/>
      <c r="B205" s="124"/>
      <c r="C205" s="121">
        <f t="shared" si="31"/>
        <v>0</v>
      </c>
      <c r="D205" s="121">
        <f t="shared" si="29"/>
        <v>0</v>
      </c>
      <c r="E205" s="121">
        <f t="shared" si="30"/>
        <v>0</v>
      </c>
    </row>
    <row r="206" spans="1:5">
      <c r="A206" s="123"/>
      <c r="B206" s="124"/>
      <c r="C206" s="121">
        <f t="shared" si="31"/>
        <v>0</v>
      </c>
      <c r="D206" s="121">
        <f t="shared" si="29"/>
        <v>0</v>
      </c>
      <c r="E206" s="121">
        <f t="shared" si="30"/>
        <v>0</v>
      </c>
    </row>
    <row r="207" spans="1:5">
      <c r="A207" s="123"/>
      <c r="B207" s="124"/>
      <c r="C207" s="121">
        <f t="shared" si="31"/>
        <v>0</v>
      </c>
      <c r="D207" s="121">
        <f t="shared" si="29"/>
        <v>0</v>
      </c>
      <c r="E207" s="121">
        <f t="shared" si="30"/>
        <v>0</v>
      </c>
    </row>
    <row r="208" spans="1:5">
      <c r="A208" s="123"/>
      <c r="B208" s="124"/>
      <c r="C208" s="121">
        <f t="shared" si="31"/>
        <v>0</v>
      </c>
      <c r="D208" s="121">
        <f t="shared" si="29"/>
        <v>0</v>
      </c>
      <c r="E208" s="121">
        <f t="shared" si="30"/>
        <v>0</v>
      </c>
    </row>
    <row r="209" spans="1:5">
      <c r="A209" s="123"/>
      <c r="B209" s="124"/>
      <c r="C209" s="121">
        <f t="shared" si="31"/>
        <v>0</v>
      </c>
      <c r="D209" s="121">
        <f t="shared" si="29"/>
        <v>0</v>
      </c>
      <c r="E209" s="121">
        <f t="shared" si="30"/>
        <v>0</v>
      </c>
    </row>
    <row r="210" spans="1:5">
      <c r="A210" s="123"/>
      <c r="B210" s="124"/>
      <c r="C210" s="121">
        <f t="shared" si="31"/>
        <v>0</v>
      </c>
      <c r="D210" s="121">
        <f t="shared" si="29"/>
        <v>0</v>
      </c>
      <c r="E210" s="121">
        <f t="shared" si="30"/>
        <v>0</v>
      </c>
    </row>
    <row r="211" spans="1:5">
      <c r="A211" s="123"/>
      <c r="B211" s="124"/>
      <c r="C211" s="121">
        <f t="shared" si="31"/>
        <v>0</v>
      </c>
      <c r="D211" s="121">
        <f t="shared" si="29"/>
        <v>0</v>
      </c>
      <c r="E211" s="121">
        <f t="shared" si="30"/>
        <v>0</v>
      </c>
    </row>
    <row r="212" spans="1:5">
      <c r="A212" s="123"/>
      <c r="B212" s="124"/>
      <c r="C212" s="121">
        <f t="shared" si="31"/>
        <v>0</v>
      </c>
      <c r="D212" s="121">
        <f t="shared" si="29"/>
        <v>0</v>
      </c>
      <c r="E212" s="121">
        <f t="shared" si="30"/>
        <v>0</v>
      </c>
    </row>
    <row r="213" spans="1:5">
      <c r="A213" s="123"/>
      <c r="B213" s="124"/>
      <c r="C213" s="121">
        <f t="shared" si="31"/>
        <v>0</v>
      </c>
      <c r="D213" s="121">
        <f t="shared" si="29"/>
        <v>0</v>
      </c>
      <c r="E213" s="121">
        <f t="shared" si="30"/>
        <v>0</v>
      </c>
    </row>
    <row r="214" spans="1:5">
      <c r="A214" s="123"/>
      <c r="B214" s="124"/>
      <c r="C214" s="121">
        <f t="shared" si="31"/>
        <v>0</v>
      </c>
      <c r="D214" s="121">
        <f t="shared" si="29"/>
        <v>0</v>
      </c>
      <c r="E214" s="121">
        <f t="shared" si="30"/>
        <v>0</v>
      </c>
    </row>
    <row r="215" spans="1:5">
      <c r="A215" s="123"/>
      <c r="B215" s="124"/>
      <c r="C215" s="121">
        <f t="shared" si="31"/>
        <v>0</v>
      </c>
      <c r="D215" s="121">
        <f t="shared" si="29"/>
        <v>0</v>
      </c>
      <c r="E215" s="121">
        <f t="shared" si="30"/>
        <v>0</v>
      </c>
    </row>
    <row r="216" spans="1:5">
      <c r="A216" s="123"/>
      <c r="B216" s="124"/>
      <c r="C216" s="121">
        <f t="shared" si="31"/>
        <v>0</v>
      </c>
      <c r="D216" s="121">
        <f t="shared" si="29"/>
        <v>0</v>
      </c>
      <c r="E216" s="121">
        <f t="shared" si="30"/>
        <v>0</v>
      </c>
    </row>
    <row r="217" spans="1:5">
      <c r="A217" s="123"/>
      <c r="B217" s="124"/>
      <c r="C217" s="121">
        <f t="shared" si="31"/>
        <v>0</v>
      </c>
      <c r="D217" s="121">
        <f t="shared" si="29"/>
        <v>0</v>
      </c>
      <c r="E217" s="121">
        <f t="shared" si="30"/>
        <v>0</v>
      </c>
    </row>
    <row r="218" spans="1:5">
      <c r="A218" s="123"/>
      <c r="B218" s="124"/>
      <c r="C218" s="121">
        <f t="shared" si="31"/>
        <v>0</v>
      </c>
      <c r="D218" s="121">
        <f t="shared" si="29"/>
        <v>0</v>
      </c>
      <c r="E218" s="121">
        <f t="shared" si="30"/>
        <v>0</v>
      </c>
    </row>
    <row r="219" spans="1:5">
      <c r="A219" s="123"/>
      <c r="B219" s="124"/>
      <c r="C219" s="121">
        <f t="shared" si="31"/>
        <v>0</v>
      </c>
      <c r="D219" s="121">
        <f t="shared" si="29"/>
        <v>0</v>
      </c>
      <c r="E219" s="121">
        <f t="shared" si="30"/>
        <v>0</v>
      </c>
    </row>
    <row r="220" spans="1:5">
      <c r="A220" s="123"/>
      <c r="B220" s="124"/>
      <c r="C220" s="121">
        <f t="shared" si="31"/>
        <v>0</v>
      </c>
      <c r="D220" s="121">
        <f t="shared" si="29"/>
        <v>0</v>
      </c>
      <c r="E220" s="121">
        <f t="shared" si="30"/>
        <v>0</v>
      </c>
    </row>
    <row r="221" spans="1:5">
      <c r="A221" s="123"/>
      <c r="B221" s="124"/>
      <c r="C221" s="121">
        <f t="shared" si="31"/>
        <v>0</v>
      </c>
      <c r="D221" s="121">
        <f t="shared" si="29"/>
        <v>0</v>
      </c>
      <c r="E221" s="121">
        <f t="shared" si="30"/>
        <v>0</v>
      </c>
    </row>
    <row r="222" spans="1:5">
      <c r="A222" s="123"/>
      <c r="B222" s="124"/>
      <c r="C222" s="121">
        <f t="shared" si="31"/>
        <v>0</v>
      </c>
      <c r="D222" s="121">
        <f t="shared" si="29"/>
        <v>0</v>
      </c>
      <c r="E222" s="121">
        <f t="shared" si="30"/>
        <v>0</v>
      </c>
    </row>
    <row r="223" spans="1:5">
      <c r="A223" s="123"/>
      <c r="B223" s="124"/>
      <c r="C223" s="121">
        <f t="shared" si="31"/>
        <v>0</v>
      </c>
      <c r="D223" s="121">
        <f t="shared" si="29"/>
        <v>0</v>
      </c>
      <c r="E223" s="121">
        <f t="shared" si="30"/>
        <v>0</v>
      </c>
    </row>
    <row r="224" spans="1:5">
      <c r="A224" s="123"/>
      <c r="B224" s="124"/>
      <c r="C224" s="121">
        <f t="shared" si="31"/>
        <v>0</v>
      </c>
      <c r="D224" s="121">
        <f t="shared" si="29"/>
        <v>0</v>
      </c>
      <c r="E224" s="121">
        <f t="shared" si="30"/>
        <v>0</v>
      </c>
    </row>
    <row r="225" spans="1:5">
      <c r="A225" s="123"/>
      <c r="B225" s="124"/>
      <c r="C225" s="121">
        <f t="shared" si="31"/>
        <v>0</v>
      </c>
      <c r="D225" s="121">
        <f t="shared" si="29"/>
        <v>0</v>
      </c>
      <c r="E225" s="121">
        <f t="shared" si="30"/>
        <v>0</v>
      </c>
    </row>
    <row r="226" spans="1:5">
      <c r="A226" s="123"/>
      <c r="B226" s="124"/>
      <c r="C226" s="121">
        <f t="shared" si="31"/>
        <v>0</v>
      </c>
      <c r="D226" s="121">
        <f t="shared" si="29"/>
        <v>0</v>
      </c>
      <c r="E226" s="121">
        <f t="shared" si="30"/>
        <v>0</v>
      </c>
    </row>
    <row r="227" spans="1:5">
      <c r="A227" s="123"/>
      <c r="B227" s="124"/>
      <c r="C227" s="121">
        <f t="shared" si="31"/>
        <v>0</v>
      </c>
      <c r="D227" s="121">
        <f t="shared" si="29"/>
        <v>0</v>
      </c>
      <c r="E227" s="121">
        <f t="shared" si="30"/>
        <v>0</v>
      </c>
    </row>
    <row r="228" spans="1:5">
      <c r="A228" s="123"/>
      <c r="B228" s="124"/>
      <c r="C228" s="121">
        <f t="shared" si="31"/>
        <v>0</v>
      </c>
      <c r="D228" s="121">
        <f t="shared" si="29"/>
        <v>0</v>
      </c>
      <c r="E228" s="121">
        <f t="shared" si="30"/>
        <v>0</v>
      </c>
    </row>
    <row r="229" spans="1:5">
      <c r="A229" s="123"/>
      <c r="B229" s="124"/>
      <c r="C229" s="121">
        <f t="shared" si="31"/>
        <v>0</v>
      </c>
      <c r="D229" s="121">
        <f t="shared" si="29"/>
        <v>0</v>
      </c>
      <c r="E229" s="121">
        <f t="shared" si="30"/>
        <v>0</v>
      </c>
    </row>
    <row r="230" spans="1:5">
      <c r="A230" s="123"/>
      <c r="B230" s="124"/>
      <c r="C230" s="121">
        <f t="shared" si="31"/>
        <v>0</v>
      </c>
      <c r="D230" s="121">
        <f t="shared" si="29"/>
        <v>0</v>
      </c>
      <c r="E230" s="121">
        <f t="shared" si="30"/>
        <v>0</v>
      </c>
    </row>
    <row r="231" spans="1:5">
      <c r="A231" s="123"/>
      <c r="B231" s="124"/>
      <c r="C231" s="121">
        <f t="shared" si="31"/>
        <v>0</v>
      </c>
      <c r="D231" s="121">
        <f t="shared" si="29"/>
        <v>0</v>
      </c>
      <c r="E231" s="121">
        <f t="shared" si="30"/>
        <v>0</v>
      </c>
    </row>
    <row r="232" spans="1:5">
      <c r="A232" s="123"/>
      <c r="B232" s="124"/>
      <c r="C232" s="121">
        <f t="shared" si="31"/>
        <v>0</v>
      </c>
      <c r="D232" s="121">
        <f t="shared" si="29"/>
        <v>0</v>
      </c>
      <c r="E232" s="121">
        <f t="shared" si="30"/>
        <v>0</v>
      </c>
    </row>
    <row r="233" spans="1:5">
      <c r="A233" s="123"/>
      <c r="B233" s="124"/>
      <c r="C233" s="121">
        <f t="shared" si="31"/>
        <v>0</v>
      </c>
      <c r="D233" s="121">
        <f t="shared" si="29"/>
        <v>0</v>
      </c>
      <c r="E233" s="121">
        <f t="shared" si="30"/>
        <v>0</v>
      </c>
    </row>
    <row r="234" spans="1:5">
      <c r="A234" s="123"/>
      <c r="B234" s="124"/>
      <c r="C234" s="121">
        <f t="shared" si="31"/>
        <v>0</v>
      </c>
      <c r="D234" s="121">
        <f t="shared" si="29"/>
        <v>0</v>
      </c>
      <c r="E234" s="121">
        <f t="shared" si="30"/>
        <v>0</v>
      </c>
    </row>
    <row r="235" spans="1:5">
      <c r="A235" s="123"/>
      <c r="B235" s="124"/>
      <c r="C235" s="121">
        <f t="shared" si="31"/>
        <v>0</v>
      </c>
      <c r="D235" s="121">
        <f t="shared" si="29"/>
        <v>0</v>
      </c>
      <c r="E235" s="121">
        <f t="shared" si="30"/>
        <v>0</v>
      </c>
    </row>
    <row r="236" spans="1:5">
      <c r="A236" s="123"/>
      <c r="B236" s="124"/>
      <c r="C236" s="121">
        <f t="shared" si="31"/>
        <v>0</v>
      </c>
      <c r="D236" s="121">
        <f t="shared" si="29"/>
        <v>0</v>
      </c>
      <c r="E236" s="121">
        <f t="shared" si="30"/>
        <v>0</v>
      </c>
    </row>
    <row r="237" spans="1:5">
      <c r="A237" s="123"/>
      <c r="B237" s="124"/>
      <c r="C237" s="121">
        <f t="shared" si="31"/>
        <v>0</v>
      </c>
      <c r="D237" s="121">
        <f t="shared" si="29"/>
        <v>0</v>
      </c>
      <c r="E237" s="121">
        <f t="shared" si="30"/>
        <v>0</v>
      </c>
    </row>
    <row r="238" spans="1:5">
      <c r="A238" s="123"/>
      <c r="B238" s="124"/>
      <c r="C238" s="121">
        <f t="shared" si="31"/>
        <v>0</v>
      </c>
      <c r="D238" s="121">
        <f t="shared" si="29"/>
        <v>0</v>
      </c>
      <c r="E238" s="121">
        <f t="shared" si="30"/>
        <v>0</v>
      </c>
    </row>
    <row r="239" spans="1:5">
      <c r="A239" s="123"/>
      <c r="B239" s="124"/>
      <c r="C239" s="121">
        <f t="shared" si="31"/>
        <v>0</v>
      </c>
      <c r="D239" s="121">
        <f t="shared" si="29"/>
        <v>0</v>
      </c>
      <c r="E239" s="121">
        <f t="shared" si="30"/>
        <v>0</v>
      </c>
    </row>
    <row r="240" spans="1:5">
      <c r="A240" s="123"/>
      <c r="B240" s="124"/>
      <c r="C240" s="121">
        <f t="shared" si="31"/>
        <v>0</v>
      </c>
      <c r="D240" s="121">
        <f t="shared" si="29"/>
        <v>0</v>
      </c>
      <c r="E240" s="121">
        <f t="shared" si="30"/>
        <v>0</v>
      </c>
    </row>
    <row r="241" spans="1:5">
      <c r="A241" s="123"/>
      <c r="B241" s="124"/>
      <c r="C241" s="121">
        <f t="shared" si="31"/>
        <v>0</v>
      </c>
      <c r="D241" s="121">
        <f t="shared" si="29"/>
        <v>0</v>
      </c>
      <c r="E241" s="121">
        <f t="shared" si="30"/>
        <v>0</v>
      </c>
    </row>
    <row r="242" spans="1:5">
      <c r="A242" s="123"/>
      <c r="B242" s="124"/>
      <c r="C242" s="121">
        <f t="shared" si="31"/>
        <v>0</v>
      </c>
      <c r="D242" s="121">
        <f t="shared" si="29"/>
        <v>0</v>
      </c>
      <c r="E242" s="121">
        <f t="shared" si="30"/>
        <v>0</v>
      </c>
    </row>
    <row r="243" spans="1:5">
      <c r="A243" s="123"/>
      <c r="B243" s="124"/>
      <c r="C243" s="121">
        <f t="shared" si="31"/>
        <v>0</v>
      </c>
      <c r="D243" s="121">
        <f t="shared" si="29"/>
        <v>0</v>
      </c>
      <c r="E243" s="121">
        <f t="shared" si="30"/>
        <v>0</v>
      </c>
    </row>
    <row r="244" spans="1:5">
      <c r="A244" s="123"/>
      <c r="B244" s="124"/>
      <c r="C244" s="121">
        <f t="shared" si="31"/>
        <v>0</v>
      </c>
      <c r="D244" s="121">
        <f t="shared" si="29"/>
        <v>0</v>
      </c>
      <c r="E244" s="121">
        <f t="shared" si="30"/>
        <v>0</v>
      </c>
    </row>
    <row r="245" spans="1:5">
      <c r="A245" s="123"/>
      <c r="B245" s="124"/>
      <c r="C245" s="121">
        <f t="shared" si="31"/>
        <v>0</v>
      </c>
      <c r="D245" s="121">
        <f t="shared" si="29"/>
        <v>0</v>
      </c>
      <c r="E245" s="121">
        <f t="shared" si="30"/>
        <v>0</v>
      </c>
    </row>
    <row r="246" spans="1:5">
      <c r="A246" s="123"/>
      <c r="B246" s="124"/>
      <c r="C246" s="121">
        <f t="shared" si="31"/>
        <v>0</v>
      </c>
      <c r="D246" s="121">
        <f t="shared" si="29"/>
        <v>0</v>
      </c>
      <c r="E246" s="121">
        <f t="shared" si="30"/>
        <v>0</v>
      </c>
    </row>
    <row r="247" spans="1:5">
      <c r="A247" s="123"/>
      <c r="B247" s="124"/>
      <c r="C247" s="121">
        <f t="shared" si="31"/>
        <v>0</v>
      </c>
      <c r="D247" s="121">
        <f t="shared" si="29"/>
        <v>0</v>
      </c>
      <c r="E247" s="121">
        <f t="shared" si="30"/>
        <v>0</v>
      </c>
    </row>
    <row r="248" spans="1:5">
      <c r="A248" s="123"/>
      <c r="B248" s="124"/>
      <c r="C248" s="121">
        <f t="shared" si="31"/>
        <v>0</v>
      </c>
      <c r="D248" s="121">
        <f t="shared" si="29"/>
        <v>0</v>
      </c>
      <c r="E248" s="121">
        <f t="shared" si="30"/>
        <v>0</v>
      </c>
    </row>
    <row r="249" spans="1:5">
      <c r="A249" s="123"/>
      <c r="B249" s="124"/>
      <c r="C249" s="121">
        <f t="shared" si="31"/>
        <v>0</v>
      </c>
      <c r="D249" s="121">
        <f t="shared" si="29"/>
        <v>0</v>
      </c>
      <c r="E249" s="121">
        <f t="shared" si="30"/>
        <v>0</v>
      </c>
    </row>
    <row r="250" spans="1:5">
      <c r="A250" s="123"/>
      <c r="B250" s="124"/>
      <c r="C250" s="121">
        <f t="shared" si="31"/>
        <v>0</v>
      </c>
      <c r="D250" s="121">
        <f t="shared" si="29"/>
        <v>0</v>
      </c>
      <c r="E250" s="121">
        <f t="shared" si="30"/>
        <v>0</v>
      </c>
    </row>
    <row r="251" spans="1:5">
      <c r="A251" s="123"/>
      <c r="B251" s="124"/>
      <c r="C251" s="121">
        <f t="shared" si="31"/>
        <v>0</v>
      </c>
      <c r="D251" s="121">
        <f t="shared" ref="D251:D314" si="32">B251*0.0145</f>
        <v>0</v>
      </c>
      <c r="E251" s="121">
        <f t="shared" ref="E251:E314" si="33">(C251+D251)</f>
        <v>0</v>
      </c>
    </row>
    <row r="252" spans="1:5">
      <c r="A252" s="123"/>
      <c r="B252" s="124"/>
      <c r="C252" s="121">
        <f t="shared" si="31"/>
        <v>0</v>
      </c>
      <c r="D252" s="121">
        <f t="shared" si="32"/>
        <v>0</v>
      </c>
      <c r="E252" s="121">
        <f t="shared" si="33"/>
        <v>0</v>
      </c>
    </row>
    <row r="253" spans="1:5">
      <c r="A253" s="123"/>
      <c r="B253" s="124"/>
      <c r="C253" s="121">
        <f t="shared" si="31"/>
        <v>0</v>
      </c>
      <c r="D253" s="121">
        <f t="shared" si="32"/>
        <v>0</v>
      </c>
      <c r="E253" s="121">
        <f t="shared" si="33"/>
        <v>0</v>
      </c>
    </row>
    <row r="254" spans="1:5">
      <c r="A254" s="123"/>
      <c r="B254" s="124"/>
      <c r="C254" s="121">
        <f t="shared" si="31"/>
        <v>0</v>
      </c>
      <c r="D254" s="121">
        <f t="shared" si="32"/>
        <v>0</v>
      </c>
      <c r="E254" s="121">
        <f t="shared" si="33"/>
        <v>0</v>
      </c>
    </row>
    <row r="255" spans="1:5">
      <c r="A255" s="123"/>
      <c r="B255" s="124"/>
      <c r="C255" s="121">
        <f t="shared" si="31"/>
        <v>0</v>
      </c>
      <c r="D255" s="121">
        <f t="shared" si="32"/>
        <v>0</v>
      </c>
      <c r="E255" s="121">
        <f t="shared" si="33"/>
        <v>0</v>
      </c>
    </row>
    <row r="256" spans="1:5">
      <c r="A256" s="123"/>
      <c r="B256" s="124"/>
      <c r="C256" s="121">
        <f t="shared" si="31"/>
        <v>0</v>
      </c>
      <c r="D256" s="121">
        <f t="shared" si="32"/>
        <v>0</v>
      </c>
      <c r="E256" s="121">
        <f t="shared" si="33"/>
        <v>0</v>
      </c>
    </row>
    <row r="257" spans="1:5">
      <c r="A257" s="123"/>
      <c r="B257" s="124"/>
      <c r="C257" s="121">
        <f t="shared" si="31"/>
        <v>0</v>
      </c>
      <c r="D257" s="121">
        <f t="shared" si="32"/>
        <v>0</v>
      </c>
      <c r="E257" s="121">
        <f t="shared" si="33"/>
        <v>0</v>
      </c>
    </row>
    <row r="258" spans="1:5">
      <c r="A258" s="123"/>
      <c r="B258" s="124"/>
      <c r="C258" s="121">
        <f t="shared" si="31"/>
        <v>0</v>
      </c>
      <c r="D258" s="121">
        <f t="shared" si="32"/>
        <v>0</v>
      </c>
      <c r="E258" s="121">
        <f t="shared" si="33"/>
        <v>0</v>
      </c>
    </row>
    <row r="259" spans="1:5">
      <c r="A259" s="123"/>
      <c r="B259" s="124"/>
      <c r="C259" s="121">
        <f t="shared" si="31"/>
        <v>0</v>
      </c>
      <c r="D259" s="121">
        <f t="shared" si="32"/>
        <v>0</v>
      </c>
      <c r="E259" s="121">
        <f t="shared" si="33"/>
        <v>0</v>
      </c>
    </row>
    <row r="260" spans="1:5">
      <c r="A260" s="123"/>
      <c r="B260" s="124"/>
      <c r="C260" s="121">
        <f t="shared" si="31"/>
        <v>0</v>
      </c>
      <c r="D260" s="121">
        <f t="shared" si="32"/>
        <v>0</v>
      </c>
      <c r="E260" s="121">
        <f t="shared" si="33"/>
        <v>0</v>
      </c>
    </row>
    <row r="261" spans="1:5">
      <c r="A261" s="123"/>
      <c r="B261" s="124"/>
      <c r="C261" s="121">
        <f t="shared" ref="C261:C324" si="34">IF(B261&lt;142801,B261*0.062,168600*0.062)</f>
        <v>0</v>
      </c>
      <c r="D261" s="121">
        <f t="shared" si="32"/>
        <v>0</v>
      </c>
      <c r="E261" s="121">
        <f t="shared" si="33"/>
        <v>0</v>
      </c>
    </row>
    <row r="262" spans="1:5">
      <c r="A262" s="123"/>
      <c r="B262" s="124"/>
      <c r="C262" s="121">
        <f t="shared" si="34"/>
        <v>0</v>
      </c>
      <c r="D262" s="121">
        <f t="shared" si="32"/>
        <v>0</v>
      </c>
      <c r="E262" s="121">
        <f t="shared" si="33"/>
        <v>0</v>
      </c>
    </row>
    <row r="263" spans="1:5">
      <c r="A263" s="123"/>
      <c r="B263" s="124"/>
      <c r="C263" s="121">
        <f t="shared" si="34"/>
        <v>0</v>
      </c>
      <c r="D263" s="121">
        <f t="shared" si="32"/>
        <v>0</v>
      </c>
      <c r="E263" s="121">
        <f t="shared" si="33"/>
        <v>0</v>
      </c>
    </row>
    <row r="264" spans="1:5">
      <c r="A264" s="123"/>
      <c r="B264" s="124"/>
      <c r="C264" s="121">
        <f t="shared" si="34"/>
        <v>0</v>
      </c>
      <c r="D264" s="121">
        <f t="shared" si="32"/>
        <v>0</v>
      </c>
      <c r="E264" s="121">
        <f t="shared" si="33"/>
        <v>0</v>
      </c>
    </row>
    <row r="265" spans="1:5">
      <c r="A265" s="123"/>
      <c r="B265" s="124"/>
      <c r="C265" s="121">
        <f t="shared" si="34"/>
        <v>0</v>
      </c>
      <c r="D265" s="121">
        <f t="shared" si="32"/>
        <v>0</v>
      </c>
      <c r="E265" s="121">
        <f t="shared" si="33"/>
        <v>0</v>
      </c>
    </row>
    <row r="266" spans="1:5">
      <c r="A266" s="123"/>
      <c r="B266" s="124"/>
      <c r="C266" s="121">
        <f t="shared" si="34"/>
        <v>0</v>
      </c>
      <c r="D266" s="121">
        <f t="shared" si="32"/>
        <v>0</v>
      </c>
      <c r="E266" s="121">
        <f t="shared" si="33"/>
        <v>0</v>
      </c>
    </row>
    <row r="267" spans="1:5">
      <c r="A267" s="123"/>
      <c r="B267" s="124"/>
      <c r="C267" s="121">
        <f t="shared" si="34"/>
        <v>0</v>
      </c>
      <c r="D267" s="121">
        <f t="shared" si="32"/>
        <v>0</v>
      </c>
      <c r="E267" s="121">
        <f t="shared" si="33"/>
        <v>0</v>
      </c>
    </row>
    <row r="268" spans="1:5">
      <c r="A268" s="123"/>
      <c r="B268" s="124"/>
      <c r="C268" s="121">
        <f t="shared" si="34"/>
        <v>0</v>
      </c>
      <c r="D268" s="121">
        <f t="shared" si="32"/>
        <v>0</v>
      </c>
      <c r="E268" s="121">
        <f t="shared" si="33"/>
        <v>0</v>
      </c>
    </row>
    <row r="269" spans="1:5">
      <c r="A269" s="123"/>
      <c r="B269" s="124"/>
      <c r="C269" s="121">
        <f t="shared" si="34"/>
        <v>0</v>
      </c>
      <c r="D269" s="121">
        <f t="shared" si="32"/>
        <v>0</v>
      </c>
      <c r="E269" s="121">
        <f t="shared" si="33"/>
        <v>0</v>
      </c>
    </row>
    <row r="270" spans="1:5">
      <c r="A270" s="123"/>
      <c r="B270" s="124"/>
      <c r="C270" s="121">
        <f t="shared" si="34"/>
        <v>0</v>
      </c>
      <c r="D270" s="121">
        <f t="shared" si="32"/>
        <v>0</v>
      </c>
      <c r="E270" s="121">
        <f t="shared" si="33"/>
        <v>0</v>
      </c>
    </row>
    <row r="271" spans="1:5">
      <c r="A271" s="123"/>
      <c r="B271" s="124"/>
      <c r="C271" s="121">
        <f t="shared" si="34"/>
        <v>0</v>
      </c>
      <c r="D271" s="121">
        <f t="shared" si="32"/>
        <v>0</v>
      </c>
      <c r="E271" s="121">
        <f t="shared" si="33"/>
        <v>0</v>
      </c>
    </row>
    <row r="272" spans="1:5">
      <c r="A272" s="123"/>
      <c r="B272" s="124"/>
      <c r="C272" s="121">
        <f t="shared" si="34"/>
        <v>0</v>
      </c>
      <c r="D272" s="121">
        <f t="shared" si="32"/>
        <v>0</v>
      </c>
      <c r="E272" s="121">
        <f t="shared" si="33"/>
        <v>0</v>
      </c>
    </row>
    <row r="273" spans="1:5">
      <c r="A273" s="123"/>
      <c r="B273" s="124"/>
      <c r="C273" s="121">
        <f t="shared" si="34"/>
        <v>0</v>
      </c>
      <c r="D273" s="121">
        <f t="shared" si="32"/>
        <v>0</v>
      </c>
      <c r="E273" s="121">
        <f t="shared" si="33"/>
        <v>0</v>
      </c>
    </row>
    <row r="274" spans="1:5">
      <c r="A274" s="123"/>
      <c r="B274" s="124"/>
      <c r="C274" s="121">
        <f t="shared" si="34"/>
        <v>0</v>
      </c>
      <c r="D274" s="121">
        <f t="shared" si="32"/>
        <v>0</v>
      </c>
      <c r="E274" s="121">
        <f t="shared" si="33"/>
        <v>0</v>
      </c>
    </row>
    <row r="275" spans="1:5">
      <c r="A275" s="123"/>
      <c r="B275" s="124"/>
      <c r="C275" s="121">
        <f t="shared" si="34"/>
        <v>0</v>
      </c>
      <c r="D275" s="121">
        <f t="shared" si="32"/>
        <v>0</v>
      </c>
      <c r="E275" s="121">
        <f t="shared" si="33"/>
        <v>0</v>
      </c>
    </row>
    <row r="276" spans="1:5">
      <c r="A276" s="123"/>
      <c r="B276" s="124"/>
      <c r="C276" s="121">
        <f t="shared" si="34"/>
        <v>0</v>
      </c>
      <c r="D276" s="121">
        <f t="shared" si="32"/>
        <v>0</v>
      </c>
      <c r="E276" s="121">
        <f t="shared" si="33"/>
        <v>0</v>
      </c>
    </row>
    <row r="277" spans="1:5">
      <c r="A277" s="123"/>
      <c r="B277" s="124"/>
      <c r="C277" s="121">
        <f t="shared" si="34"/>
        <v>0</v>
      </c>
      <c r="D277" s="121">
        <f t="shared" si="32"/>
        <v>0</v>
      </c>
      <c r="E277" s="121">
        <f t="shared" si="33"/>
        <v>0</v>
      </c>
    </row>
    <row r="278" spans="1:5">
      <c r="A278" s="123"/>
      <c r="B278" s="124"/>
      <c r="C278" s="121">
        <f t="shared" si="34"/>
        <v>0</v>
      </c>
      <c r="D278" s="121">
        <f t="shared" si="32"/>
        <v>0</v>
      </c>
      <c r="E278" s="121">
        <f t="shared" si="33"/>
        <v>0</v>
      </c>
    </row>
    <row r="279" spans="1:5">
      <c r="A279" s="123"/>
      <c r="B279" s="124"/>
      <c r="C279" s="121">
        <f t="shared" si="34"/>
        <v>0</v>
      </c>
      <c r="D279" s="121">
        <f t="shared" si="32"/>
        <v>0</v>
      </c>
      <c r="E279" s="121">
        <f t="shared" si="33"/>
        <v>0</v>
      </c>
    </row>
    <row r="280" spans="1:5">
      <c r="A280" s="123"/>
      <c r="B280" s="124"/>
      <c r="C280" s="121">
        <f t="shared" si="34"/>
        <v>0</v>
      </c>
      <c r="D280" s="121">
        <f t="shared" si="32"/>
        <v>0</v>
      </c>
      <c r="E280" s="121">
        <f t="shared" si="33"/>
        <v>0</v>
      </c>
    </row>
    <row r="281" spans="1:5">
      <c r="A281" s="123"/>
      <c r="B281" s="124"/>
      <c r="C281" s="121">
        <f t="shared" si="34"/>
        <v>0</v>
      </c>
      <c r="D281" s="121">
        <f t="shared" si="32"/>
        <v>0</v>
      </c>
      <c r="E281" s="121">
        <f t="shared" si="33"/>
        <v>0</v>
      </c>
    </row>
    <row r="282" spans="1:5">
      <c r="A282" s="123"/>
      <c r="B282" s="124"/>
      <c r="C282" s="121">
        <f t="shared" si="34"/>
        <v>0</v>
      </c>
      <c r="D282" s="121">
        <f t="shared" si="32"/>
        <v>0</v>
      </c>
      <c r="E282" s="121">
        <f t="shared" si="33"/>
        <v>0</v>
      </c>
    </row>
    <row r="283" spans="1:5">
      <c r="A283" s="123"/>
      <c r="B283" s="124"/>
      <c r="C283" s="121">
        <f t="shared" si="34"/>
        <v>0</v>
      </c>
      <c r="D283" s="121">
        <f t="shared" si="32"/>
        <v>0</v>
      </c>
      <c r="E283" s="121">
        <f t="shared" si="33"/>
        <v>0</v>
      </c>
    </row>
    <row r="284" spans="1:5">
      <c r="A284" s="123"/>
      <c r="B284" s="124"/>
      <c r="C284" s="121">
        <f t="shared" si="34"/>
        <v>0</v>
      </c>
      <c r="D284" s="121">
        <f t="shared" si="32"/>
        <v>0</v>
      </c>
      <c r="E284" s="121">
        <f t="shared" si="33"/>
        <v>0</v>
      </c>
    </row>
    <row r="285" spans="1:5">
      <c r="A285" s="123"/>
      <c r="B285" s="124"/>
      <c r="C285" s="121">
        <f t="shared" si="34"/>
        <v>0</v>
      </c>
      <c r="D285" s="121">
        <f t="shared" si="32"/>
        <v>0</v>
      </c>
      <c r="E285" s="121">
        <f t="shared" si="33"/>
        <v>0</v>
      </c>
    </row>
    <row r="286" spans="1:5">
      <c r="A286" s="123"/>
      <c r="B286" s="124"/>
      <c r="C286" s="121">
        <f t="shared" si="34"/>
        <v>0</v>
      </c>
      <c r="D286" s="121">
        <f t="shared" si="32"/>
        <v>0</v>
      </c>
      <c r="E286" s="121">
        <f t="shared" si="33"/>
        <v>0</v>
      </c>
    </row>
    <row r="287" spans="1:5">
      <c r="A287" s="123"/>
      <c r="B287" s="124"/>
      <c r="C287" s="121">
        <f t="shared" si="34"/>
        <v>0</v>
      </c>
      <c r="D287" s="121">
        <f t="shared" si="32"/>
        <v>0</v>
      </c>
      <c r="E287" s="121">
        <f t="shared" si="33"/>
        <v>0</v>
      </c>
    </row>
    <row r="288" spans="1:5">
      <c r="A288" s="123"/>
      <c r="B288" s="124"/>
      <c r="C288" s="121">
        <f t="shared" si="34"/>
        <v>0</v>
      </c>
      <c r="D288" s="121">
        <f t="shared" si="32"/>
        <v>0</v>
      </c>
      <c r="E288" s="121">
        <f t="shared" si="33"/>
        <v>0</v>
      </c>
    </row>
    <row r="289" spans="1:5">
      <c r="A289" s="123"/>
      <c r="B289" s="124"/>
      <c r="C289" s="121">
        <f t="shared" si="34"/>
        <v>0</v>
      </c>
      <c r="D289" s="121">
        <f t="shared" si="32"/>
        <v>0</v>
      </c>
      <c r="E289" s="121">
        <f t="shared" si="33"/>
        <v>0</v>
      </c>
    </row>
    <row r="290" spans="1:5">
      <c r="A290" s="123"/>
      <c r="B290" s="124"/>
      <c r="C290" s="121">
        <f t="shared" si="34"/>
        <v>0</v>
      </c>
      <c r="D290" s="121">
        <f t="shared" si="32"/>
        <v>0</v>
      </c>
      <c r="E290" s="121">
        <f t="shared" si="33"/>
        <v>0</v>
      </c>
    </row>
    <row r="291" spans="1:5">
      <c r="A291" s="123"/>
      <c r="B291" s="124"/>
      <c r="C291" s="121">
        <f t="shared" si="34"/>
        <v>0</v>
      </c>
      <c r="D291" s="121">
        <f t="shared" si="32"/>
        <v>0</v>
      </c>
      <c r="E291" s="121">
        <f t="shared" si="33"/>
        <v>0</v>
      </c>
    </row>
    <row r="292" spans="1:5">
      <c r="A292" s="123"/>
      <c r="B292" s="124"/>
      <c r="C292" s="121">
        <f t="shared" si="34"/>
        <v>0</v>
      </c>
      <c r="D292" s="121">
        <f t="shared" si="32"/>
        <v>0</v>
      </c>
      <c r="E292" s="121">
        <f t="shared" si="33"/>
        <v>0</v>
      </c>
    </row>
    <row r="293" spans="1:5">
      <c r="A293" s="123"/>
      <c r="B293" s="124"/>
      <c r="C293" s="121">
        <f t="shared" si="34"/>
        <v>0</v>
      </c>
      <c r="D293" s="121">
        <f t="shared" si="32"/>
        <v>0</v>
      </c>
      <c r="E293" s="121">
        <f t="shared" si="33"/>
        <v>0</v>
      </c>
    </row>
    <row r="294" spans="1:5">
      <c r="A294" s="123"/>
      <c r="B294" s="124"/>
      <c r="C294" s="121">
        <f t="shared" si="34"/>
        <v>0</v>
      </c>
      <c r="D294" s="121">
        <f t="shared" si="32"/>
        <v>0</v>
      </c>
      <c r="E294" s="121">
        <f t="shared" si="33"/>
        <v>0</v>
      </c>
    </row>
    <row r="295" spans="1:5">
      <c r="A295" s="123"/>
      <c r="B295" s="124"/>
      <c r="C295" s="121">
        <f t="shared" si="34"/>
        <v>0</v>
      </c>
      <c r="D295" s="121">
        <f t="shared" si="32"/>
        <v>0</v>
      </c>
      <c r="E295" s="121">
        <f t="shared" si="33"/>
        <v>0</v>
      </c>
    </row>
    <row r="296" spans="1:5">
      <c r="A296" s="123"/>
      <c r="B296" s="124"/>
      <c r="C296" s="121">
        <f t="shared" si="34"/>
        <v>0</v>
      </c>
      <c r="D296" s="121">
        <f t="shared" si="32"/>
        <v>0</v>
      </c>
      <c r="E296" s="121">
        <f t="shared" si="33"/>
        <v>0</v>
      </c>
    </row>
    <row r="297" spans="1:5">
      <c r="A297" s="123"/>
      <c r="B297" s="124"/>
      <c r="C297" s="121">
        <f t="shared" si="34"/>
        <v>0</v>
      </c>
      <c r="D297" s="121">
        <f t="shared" si="32"/>
        <v>0</v>
      </c>
      <c r="E297" s="121">
        <f t="shared" si="33"/>
        <v>0</v>
      </c>
    </row>
    <row r="298" spans="1:5">
      <c r="A298" s="123"/>
      <c r="B298" s="124"/>
      <c r="C298" s="121">
        <f t="shared" si="34"/>
        <v>0</v>
      </c>
      <c r="D298" s="121">
        <f t="shared" si="32"/>
        <v>0</v>
      </c>
      <c r="E298" s="121">
        <f t="shared" si="33"/>
        <v>0</v>
      </c>
    </row>
    <row r="299" spans="1:5">
      <c r="A299" s="123"/>
      <c r="B299" s="124"/>
      <c r="C299" s="121">
        <f t="shared" si="34"/>
        <v>0</v>
      </c>
      <c r="D299" s="121">
        <f t="shared" si="32"/>
        <v>0</v>
      </c>
      <c r="E299" s="121">
        <f t="shared" si="33"/>
        <v>0</v>
      </c>
    </row>
    <row r="300" spans="1:5">
      <c r="A300" s="123"/>
      <c r="B300" s="124"/>
      <c r="C300" s="121">
        <f t="shared" si="34"/>
        <v>0</v>
      </c>
      <c r="D300" s="121">
        <f t="shared" si="32"/>
        <v>0</v>
      </c>
      <c r="E300" s="121">
        <f t="shared" si="33"/>
        <v>0</v>
      </c>
    </row>
    <row r="301" spans="1:5">
      <c r="A301" s="123"/>
      <c r="B301" s="124"/>
      <c r="C301" s="121">
        <f t="shared" si="34"/>
        <v>0</v>
      </c>
      <c r="D301" s="121">
        <f t="shared" si="32"/>
        <v>0</v>
      </c>
      <c r="E301" s="121">
        <f t="shared" si="33"/>
        <v>0</v>
      </c>
    </row>
    <row r="302" spans="1:5">
      <c r="A302" s="123"/>
      <c r="B302" s="124"/>
      <c r="C302" s="121">
        <f t="shared" si="34"/>
        <v>0</v>
      </c>
      <c r="D302" s="121">
        <f t="shared" si="32"/>
        <v>0</v>
      </c>
      <c r="E302" s="121">
        <f t="shared" si="33"/>
        <v>0</v>
      </c>
    </row>
    <row r="303" spans="1:5">
      <c r="A303" s="123"/>
      <c r="B303" s="124"/>
      <c r="C303" s="121">
        <f t="shared" si="34"/>
        <v>0</v>
      </c>
      <c r="D303" s="121">
        <f t="shared" si="32"/>
        <v>0</v>
      </c>
      <c r="E303" s="121">
        <f t="shared" si="33"/>
        <v>0</v>
      </c>
    </row>
    <row r="304" spans="1:5">
      <c r="A304" s="123"/>
      <c r="B304" s="124"/>
      <c r="C304" s="121">
        <f t="shared" si="34"/>
        <v>0</v>
      </c>
      <c r="D304" s="121">
        <f t="shared" si="32"/>
        <v>0</v>
      </c>
      <c r="E304" s="121">
        <f t="shared" si="33"/>
        <v>0</v>
      </c>
    </row>
    <row r="305" spans="1:5">
      <c r="A305" s="123"/>
      <c r="B305" s="124"/>
      <c r="C305" s="121">
        <f t="shared" si="34"/>
        <v>0</v>
      </c>
      <c r="D305" s="121">
        <f t="shared" si="32"/>
        <v>0</v>
      </c>
      <c r="E305" s="121">
        <f t="shared" si="33"/>
        <v>0</v>
      </c>
    </row>
    <row r="306" spans="1:5">
      <c r="A306" s="123"/>
      <c r="B306" s="124"/>
      <c r="C306" s="121">
        <f t="shared" si="34"/>
        <v>0</v>
      </c>
      <c r="D306" s="121">
        <f t="shared" si="32"/>
        <v>0</v>
      </c>
      <c r="E306" s="121">
        <f t="shared" si="33"/>
        <v>0</v>
      </c>
    </row>
    <row r="307" spans="1:5">
      <c r="A307" s="123"/>
      <c r="B307" s="124"/>
      <c r="C307" s="121">
        <f t="shared" si="34"/>
        <v>0</v>
      </c>
      <c r="D307" s="121">
        <f t="shared" si="32"/>
        <v>0</v>
      </c>
      <c r="E307" s="121">
        <f t="shared" si="33"/>
        <v>0</v>
      </c>
    </row>
    <row r="308" spans="1:5">
      <c r="A308" s="123"/>
      <c r="B308" s="124"/>
      <c r="C308" s="121">
        <f t="shared" si="34"/>
        <v>0</v>
      </c>
      <c r="D308" s="121">
        <f t="shared" si="32"/>
        <v>0</v>
      </c>
      <c r="E308" s="121">
        <f t="shared" si="33"/>
        <v>0</v>
      </c>
    </row>
    <row r="309" spans="1:5">
      <c r="A309" s="123"/>
      <c r="B309" s="124"/>
      <c r="C309" s="121">
        <f t="shared" si="34"/>
        <v>0</v>
      </c>
      <c r="D309" s="121">
        <f t="shared" si="32"/>
        <v>0</v>
      </c>
      <c r="E309" s="121">
        <f t="shared" si="33"/>
        <v>0</v>
      </c>
    </row>
    <row r="310" spans="1:5">
      <c r="A310" s="123"/>
      <c r="B310" s="124"/>
      <c r="C310" s="121">
        <f t="shared" si="34"/>
        <v>0</v>
      </c>
      <c r="D310" s="121">
        <f t="shared" si="32"/>
        <v>0</v>
      </c>
      <c r="E310" s="121">
        <f t="shared" si="33"/>
        <v>0</v>
      </c>
    </row>
    <row r="311" spans="1:5">
      <c r="A311" s="123"/>
      <c r="B311" s="124"/>
      <c r="C311" s="121">
        <f t="shared" si="34"/>
        <v>0</v>
      </c>
      <c r="D311" s="121">
        <f t="shared" si="32"/>
        <v>0</v>
      </c>
      <c r="E311" s="121">
        <f t="shared" si="33"/>
        <v>0</v>
      </c>
    </row>
    <row r="312" spans="1:5">
      <c r="A312" s="123"/>
      <c r="B312" s="124"/>
      <c r="C312" s="121">
        <f t="shared" si="34"/>
        <v>0</v>
      </c>
      <c r="D312" s="121">
        <f t="shared" si="32"/>
        <v>0</v>
      </c>
      <c r="E312" s="121">
        <f t="shared" si="33"/>
        <v>0</v>
      </c>
    </row>
    <row r="313" spans="1:5">
      <c r="A313" s="123"/>
      <c r="B313" s="124"/>
      <c r="C313" s="121">
        <f t="shared" si="34"/>
        <v>0</v>
      </c>
      <c r="D313" s="121">
        <f t="shared" si="32"/>
        <v>0</v>
      </c>
      <c r="E313" s="121">
        <f t="shared" si="33"/>
        <v>0</v>
      </c>
    </row>
    <row r="314" spans="1:5">
      <c r="A314" s="123"/>
      <c r="B314" s="124"/>
      <c r="C314" s="121">
        <f t="shared" si="34"/>
        <v>0</v>
      </c>
      <c r="D314" s="121">
        <f t="shared" si="32"/>
        <v>0</v>
      </c>
      <c r="E314" s="121">
        <f t="shared" si="33"/>
        <v>0</v>
      </c>
    </row>
    <row r="315" spans="1:5">
      <c r="A315" s="123"/>
      <c r="B315" s="124"/>
      <c r="C315" s="121">
        <f t="shared" si="34"/>
        <v>0</v>
      </c>
      <c r="D315" s="121">
        <f t="shared" ref="D315:D378" si="35">B315*0.0145</f>
        <v>0</v>
      </c>
      <c r="E315" s="121">
        <f t="shared" ref="E315:E378" si="36">(C315+D315)</f>
        <v>0</v>
      </c>
    </row>
    <row r="316" spans="1:5">
      <c r="A316" s="123"/>
      <c r="B316" s="124"/>
      <c r="C316" s="121">
        <f t="shared" si="34"/>
        <v>0</v>
      </c>
      <c r="D316" s="121">
        <f t="shared" si="35"/>
        <v>0</v>
      </c>
      <c r="E316" s="121">
        <f t="shared" si="36"/>
        <v>0</v>
      </c>
    </row>
    <row r="317" spans="1:5">
      <c r="A317" s="123"/>
      <c r="B317" s="124"/>
      <c r="C317" s="121">
        <f t="shared" si="34"/>
        <v>0</v>
      </c>
      <c r="D317" s="121">
        <f t="shared" si="35"/>
        <v>0</v>
      </c>
      <c r="E317" s="121">
        <f t="shared" si="36"/>
        <v>0</v>
      </c>
    </row>
    <row r="318" spans="1:5">
      <c r="A318" s="123"/>
      <c r="B318" s="124"/>
      <c r="C318" s="121">
        <f t="shared" si="34"/>
        <v>0</v>
      </c>
      <c r="D318" s="121">
        <f t="shared" si="35"/>
        <v>0</v>
      </c>
      <c r="E318" s="121">
        <f t="shared" si="36"/>
        <v>0</v>
      </c>
    </row>
    <row r="319" spans="1:5">
      <c r="A319" s="123"/>
      <c r="B319" s="124"/>
      <c r="C319" s="121">
        <f t="shared" si="34"/>
        <v>0</v>
      </c>
      <c r="D319" s="121">
        <f t="shared" si="35"/>
        <v>0</v>
      </c>
      <c r="E319" s="121">
        <f t="shared" si="36"/>
        <v>0</v>
      </c>
    </row>
    <row r="320" spans="1:5">
      <c r="A320" s="123"/>
      <c r="B320" s="124"/>
      <c r="C320" s="121">
        <f t="shared" si="34"/>
        <v>0</v>
      </c>
      <c r="D320" s="121">
        <f t="shared" si="35"/>
        <v>0</v>
      </c>
      <c r="E320" s="121">
        <f t="shared" si="36"/>
        <v>0</v>
      </c>
    </row>
    <row r="321" spans="1:5">
      <c r="A321" s="123"/>
      <c r="B321" s="124"/>
      <c r="C321" s="121">
        <f t="shared" si="34"/>
        <v>0</v>
      </c>
      <c r="D321" s="121">
        <f t="shared" si="35"/>
        <v>0</v>
      </c>
      <c r="E321" s="121">
        <f t="shared" si="36"/>
        <v>0</v>
      </c>
    </row>
    <row r="322" spans="1:5">
      <c r="A322" s="123"/>
      <c r="B322" s="124"/>
      <c r="C322" s="121">
        <f t="shared" si="34"/>
        <v>0</v>
      </c>
      <c r="D322" s="121">
        <f t="shared" si="35"/>
        <v>0</v>
      </c>
      <c r="E322" s="121">
        <f t="shared" si="36"/>
        <v>0</v>
      </c>
    </row>
    <row r="323" spans="1:5">
      <c r="A323" s="123"/>
      <c r="B323" s="124"/>
      <c r="C323" s="121">
        <f t="shared" si="34"/>
        <v>0</v>
      </c>
      <c r="D323" s="121">
        <f t="shared" si="35"/>
        <v>0</v>
      </c>
      <c r="E323" s="121">
        <f t="shared" si="36"/>
        <v>0</v>
      </c>
    </row>
    <row r="324" spans="1:5">
      <c r="A324" s="123"/>
      <c r="B324" s="124"/>
      <c r="C324" s="121">
        <f t="shared" si="34"/>
        <v>0</v>
      </c>
      <c r="D324" s="121">
        <f t="shared" si="35"/>
        <v>0</v>
      </c>
      <c r="E324" s="121">
        <f t="shared" si="36"/>
        <v>0</v>
      </c>
    </row>
    <row r="325" spans="1:5">
      <c r="A325" s="123"/>
      <c r="B325" s="124"/>
      <c r="C325" s="121">
        <f t="shared" ref="C325:C388" si="37">IF(B325&lt;142801,B325*0.062,168600*0.062)</f>
        <v>0</v>
      </c>
      <c r="D325" s="121">
        <f t="shared" si="35"/>
        <v>0</v>
      </c>
      <c r="E325" s="121">
        <f t="shared" si="36"/>
        <v>0</v>
      </c>
    </row>
    <row r="326" spans="1:5">
      <c r="A326" s="123"/>
      <c r="B326" s="124"/>
      <c r="C326" s="121">
        <f t="shared" si="37"/>
        <v>0</v>
      </c>
      <c r="D326" s="121">
        <f t="shared" si="35"/>
        <v>0</v>
      </c>
      <c r="E326" s="121">
        <f t="shared" si="36"/>
        <v>0</v>
      </c>
    </row>
    <row r="327" spans="1:5">
      <c r="A327" s="123"/>
      <c r="B327" s="124"/>
      <c r="C327" s="121">
        <f t="shared" si="37"/>
        <v>0</v>
      </c>
      <c r="D327" s="121">
        <f t="shared" si="35"/>
        <v>0</v>
      </c>
      <c r="E327" s="121">
        <f t="shared" si="36"/>
        <v>0</v>
      </c>
    </row>
    <row r="328" spans="1:5">
      <c r="A328" s="123"/>
      <c r="B328" s="124"/>
      <c r="C328" s="121">
        <f t="shared" si="37"/>
        <v>0</v>
      </c>
      <c r="D328" s="121">
        <f t="shared" si="35"/>
        <v>0</v>
      </c>
      <c r="E328" s="121">
        <f t="shared" si="36"/>
        <v>0</v>
      </c>
    </row>
    <row r="329" spans="1:5">
      <c r="A329" s="123"/>
      <c r="B329" s="124"/>
      <c r="C329" s="121">
        <f t="shared" si="37"/>
        <v>0</v>
      </c>
      <c r="D329" s="121">
        <f t="shared" si="35"/>
        <v>0</v>
      </c>
      <c r="E329" s="121">
        <f t="shared" si="36"/>
        <v>0</v>
      </c>
    </row>
    <row r="330" spans="1:5">
      <c r="A330" s="123"/>
      <c r="B330" s="124"/>
      <c r="C330" s="121">
        <f t="shared" si="37"/>
        <v>0</v>
      </c>
      <c r="D330" s="121">
        <f t="shared" si="35"/>
        <v>0</v>
      </c>
      <c r="E330" s="121">
        <f t="shared" si="36"/>
        <v>0</v>
      </c>
    </row>
    <row r="331" spans="1:5">
      <c r="A331" s="123"/>
      <c r="B331" s="124"/>
      <c r="C331" s="121">
        <f t="shared" si="37"/>
        <v>0</v>
      </c>
      <c r="D331" s="121">
        <f t="shared" si="35"/>
        <v>0</v>
      </c>
      <c r="E331" s="121">
        <f t="shared" si="36"/>
        <v>0</v>
      </c>
    </row>
    <row r="332" spans="1:5">
      <c r="A332" s="123"/>
      <c r="B332" s="124"/>
      <c r="C332" s="121">
        <f t="shared" si="37"/>
        <v>0</v>
      </c>
      <c r="D332" s="121">
        <f t="shared" si="35"/>
        <v>0</v>
      </c>
      <c r="E332" s="121">
        <f t="shared" si="36"/>
        <v>0</v>
      </c>
    </row>
    <row r="333" spans="1:5">
      <c r="A333" s="123"/>
      <c r="B333" s="124"/>
      <c r="C333" s="121">
        <f t="shared" si="37"/>
        <v>0</v>
      </c>
      <c r="D333" s="121">
        <f t="shared" si="35"/>
        <v>0</v>
      </c>
      <c r="E333" s="121">
        <f t="shared" si="36"/>
        <v>0</v>
      </c>
    </row>
    <row r="334" spans="1:5">
      <c r="A334" s="123"/>
      <c r="B334" s="124"/>
      <c r="C334" s="121">
        <f t="shared" si="37"/>
        <v>0</v>
      </c>
      <c r="D334" s="121">
        <f t="shared" si="35"/>
        <v>0</v>
      </c>
      <c r="E334" s="121">
        <f t="shared" si="36"/>
        <v>0</v>
      </c>
    </row>
    <row r="335" spans="1:5">
      <c r="A335" s="123"/>
      <c r="B335" s="124"/>
      <c r="C335" s="121">
        <f t="shared" si="37"/>
        <v>0</v>
      </c>
      <c r="D335" s="121">
        <f t="shared" si="35"/>
        <v>0</v>
      </c>
      <c r="E335" s="121">
        <f t="shared" si="36"/>
        <v>0</v>
      </c>
    </row>
    <row r="336" spans="1:5">
      <c r="A336" s="123"/>
      <c r="B336" s="124"/>
      <c r="C336" s="121">
        <f t="shared" si="37"/>
        <v>0</v>
      </c>
      <c r="D336" s="121">
        <f t="shared" si="35"/>
        <v>0</v>
      </c>
      <c r="E336" s="121">
        <f t="shared" si="36"/>
        <v>0</v>
      </c>
    </row>
    <row r="337" spans="1:5">
      <c r="A337" s="123"/>
      <c r="B337" s="124"/>
      <c r="C337" s="121">
        <f t="shared" si="37"/>
        <v>0</v>
      </c>
      <c r="D337" s="121">
        <f t="shared" si="35"/>
        <v>0</v>
      </c>
      <c r="E337" s="121">
        <f t="shared" si="36"/>
        <v>0</v>
      </c>
    </row>
    <row r="338" spans="1:5">
      <c r="A338" s="123"/>
      <c r="B338" s="124"/>
      <c r="C338" s="121">
        <f t="shared" si="37"/>
        <v>0</v>
      </c>
      <c r="D338" s="121">
        <f t="shared" si="35"/>
        <v>0</v>
      </c>
      <c r="E338" s="121">
        <f t="shared" si="36"/>
        <v>0</v>
      </c>
    </row>
    <row r="339" spans="1:5">
      <c r="A339" s="123"/>
      <c r="B339" s="124"/>
      <c r="C339" s="121">
        <f t="shared" si="37"/>
        <v>0</v>
      </c>
      <c r="D339" s="121">
        <f t="shared" si="35"/>
        <v>0</v>
      </c>
      <c r="E339" s="121">
        <f t="shared" si="36"/>
        <v>0</v>
      </c>
    </row>
    <row r="340" spans="1:5">
      <c r="A340" s="123"/>
      <c r="B340" s="124"/>
      <c r="C340" s="121">
        <f t="shared" si="37"/>
        <v>0</v>
      </c>
      <c r="D340" s="121">
        <f t="shared" si="35"/>
        <v>0</v>
      </c>
      <c r="E340" s="121">
        <f t="shared" si="36"/>
        <v>0</v>
      </c>
    </row>
    <row r="341" spans="1:5">
      <c r="A341" s="123"/>
      <c r="B341" s="124"/>
      <c r="C341" s="121">
        <f t="shared" si="37"/>
        <v>0</v>
      </c>
      <c r="D341" s="121">
        <f t="shared" si="35"/>
        <v>0</v>
      </c>
      <c r="E341" s="121">
        <f t="shared" si="36"/>
        <v>0</v>
      </c>
    </row>
    <row r="342" spans="1:5">
      <c r="A342" s="123"/>
      <c r="B342" s="124"/>
      <c r="C342" s="121">
        <f t="shared" si="37"/>
        <v>0</v>
      </c>
      <c r="D342" s="121">
        <f t="shared" si="35"/>
        <v>0</v>
      </c>
      <c r="E342" s="121">
        <f t="shared" si="36"/>
        <v>0</v>
      </c>
    </row>
    <row r="343" spans="1:5">
      <c r="A343" s="123"/>
      <c r="B343" s="124"/>
      <c r="C343" s="121">
        <f t="shared" si="37"/>
        <v>0</v>
      </c>
      <c r="D343" s="121">
        <f t="shared" si="35"/>
        <v>0</v>
      </c>
      <c r="E343" s="121">
        <f t="shared" si="36"/>
        <v>0</v>
      </c>
    </row>
    <row r="344" spans="1:5">
      <c r="A344" s="123"/>
      <c r="B344" s="124"/>
      <c r="C344" s="121">
        <f t="shared" si="37"/>
        <v>0</v>
      </c>
      <c r="D344" s="121">
        <f t="shared" si="35"/>
        <v>0</v>
      </c>
      <c r="E344" s="121">
        <f t="shared" si="36"/>
        <v>0</v>
      </c>
    </row>
    <row r="345" spans="1:5">
      <c r="A345" s="123"/>
      <c r="B345" s="124"/>
      <c r="C345" s="121">
        <f t="shared" si="37"/>
        <v>0</v>
      </c>
      <c r="D345" s="121">
        <f t="shared" si="35"/>
        <v>0</v>
      </c>
      <c r="E345" s="121">
        <f t="shared" si="36"/>
        <v>0</v>
      </c>
    </row>
    <row r="346" spans="1:5">
      <c r="A346" s="123"/>
      <c r="B346" s="124"/>
      <c r="C346" s="121">
        <f t="shared" si="37"/>
        <v>0</v>
      </c>
      <c r="D346" s="121">
        <f t="shared" si="35"/>
        <v>0</v>
      </c>
      <c r="E346" s="121">
        <f t="shared" si="36"/>
        <v>0</v>
      </c>
    </row>
    <row r="347" spans="1:5">
      <c r="A347" s="123"/>
      <c r="B347" s="124"/>
      <c r="C347" s="121">
        <f t="shared" si="37"/>
        <v>0</v>
      </c>
      <c r="D347" s="121">
        <f t="shared" si="35"/>
        <v>0</v>
      </c>
      <c r="E347" s="121">
        <f t="shared" si="36"/>
        <v>0</v>
      </c>
    </row>
    <row r="348" spans="1:5">
      <c r="A348" s="123"/>
      <c r="B348" s="124"/>
      <c r="C348" s="121">
        <f t="shared" si="37"/>
        <v>0</v>
      </c>
      <c r="D348" s="121">
        <f t="shared" si="35"/>
        <v>0</v>
      </c>
      <c r="E348" s="121">
        <f t="shared" si="36"/>
        <v>0</v>
      </c>
    </row>
    <row r="349" spans="1:5">
      <c r="A349" s="123"/>
      <c r="B349" s="124"/>
      <c r="C349" s="121">
        <f t="shared" si="37"/>
        <v>0</v>
      </c>
      <c r="D349" s="121">
        <f t="shared" si="35"/>
        <v>0</v>
      </c>
      <c r="E349" s="121">
        <f t="shared" si="36"/>
        <v>0</v>
      </c>
    </row>
    <row r="350" spans="1:5">
      <c r="A350" s="123"/>
      <c r="B350" s="124"/>
      <c r="C350" s="121">
        <f t="shared" si="37"/>
        <v>0</v>
      </c>
      <c r="D350" s="121">
        <f t="shared" si="35"/>
        <v>0</v>
      </c>
      <c r="E350" s="121">
        <f t="shared" si="36"/>
        <v>0</v>
      </c>
    </row>
    <row r="351" spans="1:5">
      <c r="A351" s="123"/>
      <c r="B351" s="124"/>
      <c r="C351" s="121">
        <f t="shared" si="37"/>
        <v>0</v>
      </c>
      <c r="D351" s="121">
        <f t="shared" si="35"/>
        <v>0</v>
      </c>
      <c r="E351" s="121">
        <f t="shared" si="36"/>
        <v>0</v>
      </c>
    </row>
    <row r="352" spans="1:5">
      <c r="A352" s="123"/>
      <c r="B352" s="124"/>
      <c r="C352" s="121">
        <f t="shared" si="37"/>
        <v>0</v>
      </c>
      <c r="D352" s="121">
        <f t="shared" si="35"/>
        <v>0</v>
      </c>
      <c r="E352" s="121">
        <f t="shared" si="36"/>
        <v>0</v>
      </c>
    </row>
    <row r="353" spans="1:5">
      <c r="A353" s="123"/>
      <c r="B353" s="124"/>
      <c r="C353" s="121">
        <f t="shared" si="37"/>
        <v>0</v>
      </c>
      <c r="D353" s="121">
        <f t="shared" si="35"/>
        <v>0</v>
      </c>
      <c r="E353" s="121">
        <f t="shared" si="36"/>
        <v>0</v>
      </c>
    </row>
    <row r="354" spans="1:5">
      <c r="A354" s="123"/>
      <c r="B354" s="124"/>
      <c r="C354" s="121">
        <f t="shared" si="37"/>
        <v>0</v>
      </c>
      <c r="D354" s="121">
        <f t="shared" si="35"/>
        <v>0</v>
      </c>
      <c r="E354" s="121">
        <f t="shared" si="36"/>
        <v>0</v>
      </c>
    </row>
    <row r="355" spans="1:5">
      <c r="A355" s="123"/>
      <c r="B355" s="124"/>
      <c r="C355" s="121">
        <f t="shared" si="37"/>
        <v>0</v>
      </c>
      <c r="D355" s="121">
        <f t="shared" si="35"/>
        <v>0</v>
      </c>
      <c r="E355" s="121">
        <f t="shared" si="36"/>
        <v>0</v>
      </c>
    </row>
    <row r="356" spans="1:5">
      <c r="A356" s="123"/>
      <c r="B356" s="124"/>
      <c r="C356" s="121">
        <f t="shared" si="37"/>
        <v>0</v>
      </c>
      <c r="D356" s="121">
        <f t="shared" si="35"/>
        <v>0</v>
      </c>
      <c r="E356" s="121">
        <f t="shared" si="36"/>
        <v>0</v>
      </c>
    </row>
    <row r="357" spans="1:5">
      <c r="A357" s="123"/>
      <c r="B357" s="124"/>
      <c r="C357" s="121">
        <f t="shared" si="37"/>
        <v>0</v>
      </c>
      <c r="D357" s="121">
        <f t="shared" si="35"/>
        <v>0</v>
      </c>
      <c r="E357" s="121">
        <f t="shared" si="36"/>
        <v>0</v>
      </c>
    </row>
    <row r="358" spans="1:5">
      <c r="A358" s="123"/>
      <c r="B358" s="124"/>
      <c r="C358" s="121">
        <f t="shared" si="37"/>
        <v>0</v>
      </c>
      <c r="D358" s="121">
        <f t="shared" si="35"/>
        <v>0</v>
      </c>
      <c r="E358" s="121">
        <f t="shared" si="36"/>
        <v>0</v>
      </c>
    </row>
    <row r="359" spans="1:5">
      <c r="A359" s="123"/>
      <c r="B359" s="124"/>
      <c r="C359" s="121">
        <f t="shared" si="37"/>
        <v>0</v>
      </c>
      <c r="D359" s="121">
        <f t="shared" si="35"/>
        <v>0</v>
      </c>
      <c r="E359" s="121">
        <f t="shared" si="36"/>
        <v>0</v>
      </c>
    </row>
    <row r="360" spans="1:5">
      <c r="A360" s="123"/>
      <c r="B360" s="124"/>
      <c r="C360" s="121">
        <f t="shared" si="37"/>
        <v>0</v>
      </c>
      <c r="D360" s="121">
        <f t="shared" si="35"/>
        <v>0</v>
      </c>
      <c r="E360" s="121">
        <f t="shared" si="36"/>
        <v>0</v>
      </c>
    </row>
    <row r="361" spans="1:5">
      <c r="A361" s="123"/>
      <c r="B361" s="124"/>
      <c r="C361" s="121">
        <f t="shared" si="37"/>
        <v>0</v>
      </c>
      <c r="D361" s="121">
        <f t="shared" si="35"/>
        <v>0</v>
      </c>
      <c r="E361" s="121">
        <f t="shared" si="36"/>
        <v>0</v>
      </c>
    </row>
    <row r="362" spans="1:5">
      <c r="A362" s="123"/>
      <c r="B362" s="124"/>
      <c r="C362" s="121">
        <f t="shared" si="37"/>
        <v>0</v>
      </c>
      <c r="D362" s="121">
        <f t="shared" si="35"/>
        <v>0</v>
      </c>
      <c r="E362" s="121">
        <f t="shared" si="36"/>
        <v>0</v>
      </c>
    </row>
    <row r="363" spans="1:5">
      <c r="A363" s="123"/>
      <c r="B363" s="124"/>
      <c r="C363" s="121">
        <f t="shared" si="37"/>
        <v>0</v>
      </c>
      <c r="D363" s="121">
        <f t="shared" si="35"/>
        <v>0</v>
      </c>
      <c r="E363" s="121">
        <f t="shared" si="36"/>
        <v>0</v>
      </c>
    </row>
    <row r="364" spans="1:5">
      <c r="A364" s="123"/>
      <c r="B364" s="124"/>
      <c r="C364" s="121">
        <f t="shared" si="37"/>
        <v>0</v>
      </c>
      <c r="D364" s="121">
        <f t="shared" si="35"/>
        <v>0</v>
      </c>
      <c r="E364" s="121">
        <f t="shared" si="36"/>
        <v>0</v>
      </c>
    </row>
    <row r="365" spans="1:5">
      <c r="A365" s="123"/>
      <c r="B365" s="124"/>
      <c r="C365" s="121">
        <f t="shared" si="37"/>
        <v>0</v>
      </c>
      <c r="D365" s="121">
        <f t="shared" si="35"/>
        <v>0</v>
      </c>
      <c r="E365" s="121">
        <f t="shared" si="36"/>
        <v>0</v>
      </c>
    </row>
    <row r="366" spans="1:5">
      <c r="A366" s="123"/>
      <c r="B366" s="124"/>
      <c r="C366" s="121">
        <f t="shared" si="37"/>
        <v>0</v>
      </c>
      <c r="D366" s="121">
        <f t="shared" si="35"/>
        <v>0</v>
      </c>
      <c r="E366" s="121">
        <f t="shared" si="36"/>
        <v>0</v>
      </c>
    </row>
    <row r="367" spans="1:5">
      <c r="A367" s="123"/>
      <c r="B367" s="124"/>
      <c r="C367" s="121">
        <f t="shared" si="37"/>
        <v>0</v>
      </c>
      <c r="D367" s="121">
        <f t="shared" si="35"/>
        <v>0</v>
      </c>
      <c r="E367" s="121">
        <f t="shared" si="36"/>
        <v>0</v>
      </c>
    </row>
    <row r="368" spans="1:5">
      <c r="A368" s="123"/>
      <c r="B368" s="124"/>
      <c r="C368" s="121">
        <f t="shared" si="37"/>
        <v>0</v>
      </c>
      <c r="D368" s="121">
        <f t="shared" si="35"/>
        <v>0</v>
      </c>
      <c r="E368" s="121">
        <f t="shared" si="36"/>
        <v>0</v>
      </c>
    </row>
    <row r="369" spans="1:5">
      <c r="A369" s="123"/>
      <c r="B369" s="124"/>
      <c r="C369" s="121">
        <f t="shared" si="37"/>
        <v>0</v>
      </c>
      <c r="D369" s="121">
        <f t="shared" si="35"/>
        <v>0</v>
      </c>
      <c r="E369" s="121">
        <f t="shared" si="36"/>
        <v>0</v>
      </c>
    </row>
    <row r="370" spans="1:5">
      <c r="A370" s="123"/>
      <c r="B370" s="124"/>
      <c r="C370" s="121">
        <f t="shared" si="37"/>
        <v>0</v>
      </c>
      <c r="D370" s="121">
        <f t="shared" si="35"/>
        <v>0</v>
      </c>
      <c r="E370" s="121">
        <f t="shared" si="36"/>
        <v>0</v>
      </c>
    </row>
    <row r="371" spans="1:5">
      <c r="A371" s="123"/>
      <c r="B371" s="124"/>
      <c r="C371" s="121">
        <f t="shared" si="37"/>
        <v>0</v>
      </c>
      <c r="D371" s="121">
        <f t="shared" si="35"/>
        <v>0</v>
      </c>
      <c r="E371" s="121">
        <f t="shared" si="36"/>
        <v>0</v>
      </c>
    </row>
    <row r="372" spans="1:5">
      <c r="A372" s="123"/>
      <c r="B372" s="124"/>
      <c r="C372" s="121">
        <f t="shared" si="37"/>
        <v>0</v>
      </c>
      <c r="D372" s="121">
        <f t="shared" si="35"/>
        <v>0</v>
      </c>
      <c r="E372" s="121">
        <f t="shared" si="36"/>
        <v>0</v>
      </c>
    </row>
    <row r="373" spans="1:5">
      <c r="A373" s="123"/>
      <c r="B373" s="124"/>
      <c r="C373" s="121">
        <f t="shared" si="37"/>
        <v>0</v>
      </c>
      <c r="D373" s="121">
        <f t="shared" si="35"/>
        <v>0</v>
      </c>
      <c r="E373" s="121">
        <f t="shared" si="36"/>
        <v>0</v>
      </c>
    </row>
    <row r="374" spans="1:5">
      <c r="A374" s="123"/>
      <c r="B374" s="124"/>
      <c r="C374" s="121">
        <f t="shared" si="37"/>
        <v>0</v>
      </c>
      <c r="D374" s="121">
        <f t="shared" si="35"/>
        <v>0</v>
      </c>
      <c r="E374" s="121">
        <f t="shared" si="36"/>
        <v>0</v>
      </c>
    </row>
    <row r="375" spans="1:5">
      <c r="A375" s="123"/>
      <c r="B375" s="124"/>
      <c r="C375" s="121">
        <f t="shared" si="37"/>
        <v>0</v>
      </c>
      <c r="D375" s="121">
        <f t="shared" si="35"/>
        <v>0</v>
      </c>
      <c r="E375" s="121">
        <f t="shared" si="36"/>
        <v>0</v>
      </c>
    </row>
    <row r="376" spans="1:5">
      <c r="A376" s="123"/>
      <c r="B376" s="124"/>
      <c r="C376" s="121">
        <f t="shared" si="37"/>
        <v>0</v>
      </c>
      <c r="D376" s="121">
        <f t="shared" si="35"/>
        <v>0</v>
      </c>
      <c r="E376" s="121">
        <f t="shared" si="36"/>
        <v>0</v>
      </c>
    </row>
    <row r="377" spans="1:5">
      <c r="A377" s="123"/>
      <c r="B377" s="124"/>
      <c r="C377" s="121">
        <f t="shared" si="37"/>
        <v>0</v>
      </c>
      <c r="D377" s="121">
        <f t="shared" si="35"/>
        <v>0</v>
      </c>
      <c r="E377" s="121">
        <f t="shared" si="36"/>
        <v>0</v>
      </c>
    </row>
    <row r="378" spans="1:5">
      <c r="A378" s="123"/>
      <c r="B378" s="124"/>
      <c r="C378" s="121">
        <f t="shared" si="37"/>
        <v>0</v>
      </c>
      <c r="D378" s="121">
        <f t="shared" si="35"/>
        <v>0</v>
      </c>
      <c r="E378" s="121">
        <f t="shared" si="36"/>
        <v>0</v>
      </c>
    </row>
    <row r="379" spans="1:5">
      <c r="A379" s="123"/>
      <c r="B379" s="124"/>
      <c r="C379" s="121">
        <f t="shared" si="37"/>
        <v>0</v>
      </c>
      <c r="D379" s="121">
        <f t="shared" ref="D379:D442" si="38">B379*0.0145</f>
        <v>0</v>
      </c>
      <c r="E379" s="121">
        <f t="shared" ref="E379:E442" si="39">(C379+D379)</f>
        <v>0</v>
      </c>
    </row>
    <row r="380" spans="1:5">
      <c r="A380" s="123"/>
      <c r="B380" s="124"/>
      <c r="C380" s="121">
        <f t="shared" si="37"/>
        <v>0</v>
      </c>
      <c r="D380" s="121">
        <f t="shared" si="38"/>
        <v>0</v>
      </c>
      <c r="E380" s="121">
        <f t="shared" si="39"/>
        <v>0</v>
      </c>
    </row>
    <row r="381" spans="1:5">
      <c r="A381" s="123"/>
      <c r="B381" s="124"/>
      <c r="C381" s="121">
        <f t="shared" si="37"/>
        <v>0</v>
      </c>
      <c r="D381" s="121">
        <f t="shared" si="38"/>
        <v>0</v>
      </c>
      <c r="E381" s="121">
        <f t="shared" si="39"/>
        <v>0</v>
      </c>
    </row>
    <row r="382" spans="1:5">
      <c r="A382" s="123"/>
      <c r="B382" s="124"/>
      <c r="C382" s="121">
        <f t="shared" si="37"/>
        <v>0</v>
      </c>
      <c r="D382" s="121">
        <f t="shared" si="38"/>
        <v>0</v>
      </c>
      <c r="E382" s="121">
        <f t="shared" si="39"/>
        <v>0</v>
      </c>
    </row>
    <row r="383" spans="1:5">
      <c r="A383" s="123"/>
      <c r="B383" s="124"/>
      <c r="C383" s="121">
        <f t="shared" si="37"/>
        <v>0</v>
      </c>
      <c r="D383" s="121">
        <f t="shared" si="38"/>
        <v>0</v>
      </c>
      <c r="E383" s="121">
        <f t="shared" si="39"/>
        <v>0</v>
      </c>
    </row>
    <row r="384" spans="1:5">
      <c r="A384" s="123"/>
      <c r="B384" s="124"/>
      <c r="C384" s="121">
        <f t="shared" si="37"/>
        <v>0</v>
      </c>
      <c r="D384" s="121">
        <f t="shared" si="38"/>
        <v>0</v>
      </c>
      <c r="E384" s="121">
        <f t="shared" si="39"/>
        <v>0</v>
      </c>
    </row>
    <row r="385" spans="1:5">
      <c r="A385" s="123"/>
      <c r="B385" s="124"/>
      <c r="C385" s="121">
        <f t="shared" si="37"/>
        <v>0</v>
      </c>
      <c r="D385" s="121">
        <f t="shared" si="38"/>
        <v>0</v>
      </c>
      <c r="E385" s="121">
        <f t="shared" si="39"/>
        <v>0</v>
      </c>
    </row>
    <row r="386" spans="1:5">
      <c r="A386" s="123"/>
      <c r="B386" s="124"/>
      <c r="C386" s="121">
        <f t="shared" si="37"/>
        <v>0</v>
      </c>
      <c r="D386" s="121">
        <f t="shared" si="38"/>
        <v>0</v>
      </c>
      <c r="E386" s="121">
        <f t="shared" si="39"/>
        <v>0</v>
      </c>
    </row>
    <row r="387" spans="1:5">
      <c r="A387" s="123"/>
      <c r="B387" s="124"/>
      <c r="C387" s="121">
        <f t="shared" si="37"/>
        <v>0</v>
      </c>
      <c r="D387" s="121">
        <f t="shared" si="38"/>
        <v>0</v>
      </c>
      <c r="E387" s="121">
        <f t="shared" si="39"/>
        <v>0</v>
      </c>
    </row>
    <row r="388" spans="1:5">
      <c r="A388" s="123"/>
      <c r="B388" s="124"/>
      <c r="C388" s="121">
        <f t="shared" si="37"/>
        <v>0</v>
      </c>
      <c r="D388" s="121">
        <f t="shared" si="38"/>
        <v>0</v>
      </c>
      <c r="E388" s="121">
        <f t="shared" si="39"/>
        <v>0</v>
      </c>
    </row>
    <row r="389" spans="1:5">
      <c r="A389" s="123"/>
      <c r="B389" s="124"/>
      <c r="C389" s="121">
        <f t="shared" ref="C389:C452" si="40">IF(B389&lt;142801,B389*0.062,168600*0.062)</f>
        <v>0</v>
      </c>
      <c r="D389" s="121">
        <f t="shared" si="38"/>
        <v>0</v>
      </c>
      <c r="E389" s="121">
        <f t="shared" si="39"/>
        <v>0</v>
      </c>
    </row>
    <row r="390" spans="1:5">
      <c r="A390" s="123"/>
      <c r="B390" s="124"/>
      <c r="C390" s="121">
        <f t="shared" si="40"/>
        <v>0</v>
      </c>
      <c r="D390" s="121">
        <f t="shared" si="38"/>
        <v>0</v>
      </c>
      <c r="E390" s="121">
        <f t="shared" si="39"/>
        <v>0</v>
      </c>
    </row>
    <row r="391" spans="1:5">
      <c r="A391" s="123"/>
      <c r="B391" s="124"/>
      <c r="C391" s="121">
        <f t="shared" si="40"/>
        <v>0</v>
      </c>
      <c r="D391" s="121">
        <f t="shared" si="38"/>
        <v>0</v>
      </c>
      <c r="E391" s="121">
        <f t="shared" si="39"/>
        <v>0</v>
      </c>
    </row>
    <row r="392" spans="1:5">
      <c r="A392" s="123"/>
      <c r="B392" s="124"/>
      <c r="C392" s="121">
        <f t="shared" si="40"/>
        <v>0</v>
      </c>
      <c r="D392" s="121">
        <f t="shared" si="38"/>
        <v>0</v>
      </c>
      <c r="E392" s="121">
        <f t="shared" si="39"/>
        <v>0</v>
      </c>
    </row>
    <row r="393" spans="1:5">
      <c r="A393" s="123"/>
      <c r="B393" s="124"/>
      <c r="C393" s="121">
        <f t="shared" si="40"/>
        <v>0</v>
      </c>
      <c r="D393" s="121">
        <f t="shared" si="38"/>
        <v>0</v>
      </c>
      <c r="E393" s="121">
        <f t="shared" si="39"/>
        <v>0</v>
      </c>
    </row>
    <row r="394" spans="1:5">
      <c r="A394" s="123"/>
      <c r="B394" s="124"/>
      <c r="C394" s="121">
        <f t="shared" si="40"/>
        <v>0</v>
      </c>
      <c r="D394" s="121">
        <f t="shared" si="38"/>
        <v>0</v>
      </c>
      <c r="E394" s="121">
        <f t="shared" si="39"/>
        <v>0</v>
      </c>
    </row>
    <row r="395" spans="1:5">
      <c r="A395" s="123"/>
      <c r="B395" s="124"/>
      <c r="C395" s="121">
        <f t="shared" si="40"/>
        <v>0</v>
      </c>
      <c r="D395" s="121">
        <f t="shared" si="38"/>
        <v>0</v>
      </c>
      <c r="E395" s="121">
        <f t="shared" si="39"/>
        <v>0</v>
      </c>
    </row>
    <row r="396" spans="1:5">
      <c r="A396" s="123"/>
      <c r="B396" s="124"/>
      <c r="C396" s="121">
        <f t="shared" si="40"/>
        <v>0</v>
      </c>
      <c r="D396" s="121">
        <f t="shared" si="38"/>
        <v>0</v>
      </c>
      <c r="E396" s="121">
        <f t="shared" si="39"/>
        <v>0</v>
      </c>
    </row>
    <row r="397" spans="1:5">
      <c r="A397" s="123"/>
      <c r="B397" s="124"/>
      <c r="C397" s="121">
        <f t="shared" si="40"/>
        <v>0</v>
      </c>
      <c r="D397" s="121">
        <f t="shared" si="38"/>
        <v>0</v>
      </c>
      <c r="E397" s="121">
        <f t="shared" si="39"/>
        <v>0</v>
      </c>
    </row>
    <row r="398" spans="1:5">
      <c r="A398" s="123"/>
      <c r="B398" s="124"/>
      <c r="C398" s="121">
        <f t="shared" si="40"/>
        <v>0</v>
      </c>
      <c r="D398" s="121">
        <f t="shared" si="38"/>
        <v>0</v>
      </c>
      <c r="E398" s="121">
        <f t="shared" si="39"/>
        <v>0</v>
      </c>
    </row>
    <row r="399" spans="1:5">
      <c r="A399" s="123"/>
      <c r="B399" s="124"/>
      <c r="C399" s="121">
        <f t="shared" si="40"/>
        <v>0</v>
      </c>
      <c r="D399" s="121">
        <f t="shared" si="38"/>
        <v>0</v>
      </c>
      <c r="E399" s="121">
        <f t="shared" si="39"/>
        <v>0</v>
      </c>
    </row>
    <row r="400" spans="1:5">
      <c r="A400" s="123"/>
      <c r="B400" s="124"/>
      <c r="C400" s="121">
        <f t="shared" si="40"/>
        <v>0</v>
      </c>
      <c r="D400" s="121">
        <f t="shared" si="38"/>
        <v>0</v>
      </c>
      <c r="E400" s="121">
        <f t="shared" si="39"/>
        <v>0</v>
      </c>
    </row>
    <row r="401" spans="1:5">
      <c r="A401" s="123"/>
      <c r="B401" s="124"/>
      <c r="C401" s="121">
        <f t="shared" si="40"/>
        <v>0</v>
      </c>
      <c r="D401" s="121">
        <f t="shared" si="38"/>
        <v>0</v>
      </c>
      <c r="E401" s="121">
        <f t="shared" si="39"/>
        <v>0</v>
      </c>
    </row>
    <row r="402" spans="1:5">
      <c r="A402" s="123"/>
      <c r="B402" s="124"/>
      <c r="C402" s="121">
        <f t="shared" si="40"/>
        <v>0</v>
      </c>
      <c r="D402" s="121">
        <f t="shared" si="38"/>
        <v>0</v>
      </c>
      <c r="E402" s="121">
        <f t="shared" si="39"/>
        <v>0</v>
      </c>
    </row>
    <row r="403" spans="1:5">
      <c r="A403" s="123"/>
      <c r="B403" s="124"/>
      <c r="C403" s="121">
        <f t="shared" si="40"/>
        <v>0</v>
      </c>
      <c r="D403" s="121">
        <f t="shared" si="38"/>
        <v>0</v>
      </c>
      <c r="E403" s="121">
        <f t="shared" si="39"/>
        <v>0</v>
      </c>
    </row>
    <row r="404" spans="1:5">
      <c r="A404" s="123"/>
      <c r="B404" s="124"/>
      <c r="C404" s="121">
        <f t="shared" si="40"/>
        <v>0</v>
      </c>
      <c r="D404" s="121">
        <f t="shared" si="38"/>
        <v>0</v>
      </c>
      <c r="E404" s="121">
        <f t="shared" si="39"/>
        <v>0</v>
      </c>
    </row>
    <row r="405" spans="1:5">
      <c r="A405" s="123"/>
      <c r="B405" s="124"/>
      <c r="C405" s="121">
        <f t="shared" si="40"/>
        <v>0</v>
      </c>
      <c r="D405" s="121">
        <f t="shared" si="38"/>
        <v>0</v>
      </c>
      <c r="E405" s="121">
        <f t="shared" si="39"/>
        <v>0</v>
      </c>
    </row>
    <row r="406" spans="1:5">
      <c r="A406" s="123"/>
      <c r="B406" s="124"/>
      <c r="C406" s="121">
        <f t="shared" si="40"/>
        <v>0</v>
      </c>
      <c r="D406" s="121">
        <f t="shared" si="38"/>
        <v>0</v>
      </c>
      <c r="E406" s="121">
        <f t="shared" si="39"/>
        <v>0</v>
      </c>
    </row>
    <row r="407" spans="1:5">
      <c r="A407" s="123"/>
      <c r="B407" s="124"/>
      <c r="C407" s="121">
        <f t="shared" si="40"/>
        <v>0</v>
      </c>
      <c r="D407" s="121">
        <f t="shared" si="38"/>
        <v>0</v>
      </c>
      <c r="E407" s="121">
        <f t="shared" si="39"/>
        <v>0</v>
      </c>
    </row>
    <row r="408" spans="1:5">
      <c r="A408" s="123"/>
      <c r="B408" s="124"/>
      <c r="C408" s="121">
        <f t="shared" si="40"/>
        <v>0</v>
      </c>
      <c r="D408" s="121">
        <f t="shared" si="38"/>
        <v>0</v>
      </c>
      <c r="E408" s="121">
        <f t="shared" si="39"/>
        <v>0</v>
      </c>
    </row>
    <row r="409" spans="1:5">
      <c r="A409" s="123"/>
      <c r="B409" s="124"/>
      <c r="C409" s="121">
        <f t="shared" si="40"/>
        <v>0</v>
      </c>
      <c r="D409" s="121">
        <f t="shared" si="38"/>
        <v>0</v>
      </c>
      <c r="E409" s="121">
        <f t="shared" si="39"/>
        <v>0</v>
      </c>
    </row>
    <row r="410" spans="1:5">
      <c r="A410" s="123"/>
      <c r="B410" s="124"/>
      <c r="C410" s="121">
        <f t="shared" si="40"/>
        <v>0</v>
      </c>
      <c r="D410" s="121">
        <f t="shared" si="38"/>
        <v>0</v>
      </c>
      <c r="E410" s="121">
        <f t="shared" si="39"/>
        <v>0</v>
      </c>
    </row>
    <row r="411" spans="1:5">
      <c r="A411" s="123"/>
      <c r="B411" s="124"/>
      <c r="C411" s="121">
        <f t="shared" si="40"/>
        <v>0</v>
      </c>
      <c r="D411" s="121">
        <f t="shared" si="38"/>
        <v>0</v>
      </c>
      <c r="E411" s="121">
        <f t="shared" si="39"/>
        <v>0</v>
      </c>
    </row>
    <row r="412" spans="1:5">
      <c r="A412" s="123"/>
      <c r="B412" s="124"/>
      <c r="C412" s="121">
        <f t="shared" si="40"/>
        <v>0</v>
      </c>
      <c r="D412" s="121">
        <f t="shared" si="38"/>
        <v>0</v>
      </c>
      <c r="E412" s="121">
        <f t="shared" si="39"/>
        <v>0</v>
      </c>
    </row>
    <row r="413" spans="1:5">
      <c r="A413" s="123"/>
      <c r="B413" s="124"/>
      <c r="C413" s="121">
        <f t="shared" si="40"/>
        <v>0</v>
      </c>
      <c r="D413" s="121">
        <f t="shared" si="38"/>
        <v>0</v>
      </c>
      <c r="E413" s="121">
        <f t="shared" si="39"/>
        <v>0</v>
      </c>
    </row>
    <row r="414" spans="1:5">
      <c r="A414" s="123"/>
      <c r="B414" s="124"/>
      <c r="C414" s="121">
        <f t="shared" si="40"/>
        <v>0</v>
      </c>
      <c r="D414" s="121">
        <f t="shared" si="38"/>
        <v>0</v>
      </c>
      <c r="E414" s="121">
        <f t="shared" si="39"/>
        <v>0</v>
      </c>
    </row>
    <row r="415" spans="1:5">
      <c r="A415" s="123"/>
      <c r="B415" s="124"/>
      <c r="C415" s="121">
        <f t="shared" si="40"/>
        <v>0</v>
      </c>
      <c r="D415" s="121">
        <f t="shared" si="38"/>
        <v>0</v>
      </c>
      <c r="E415" s="121">
        <f t="shared" si="39"/>
        <v>0</v>
      </c>
    </row>
    <row r="416" spans="1:5">
      <c r="A416" s="123"/>
      <c r="B416" s="124"/>
      <c r="C416" s="121">
        <f t="shared" si="40"/>
        <v>0</v>
      </c>
      <c r="D416" s="121">
        <f t="shared" si="38"/>
        <v>0</v>
      </c>
      <c r="E416" s="121">
        <f t="shared" si="39"/>
        <v>0</v>
      </c>
    </row>
    <row r="417" spans="1:5">
      <c r="A417" s="123"/>
      <c r="B417" s="124"/>
      <c r="C417" s="121">
        <f t="shared" si="40"/>
        <v>0</v>
      </c>
      <c r="D417" s="121">
        <f t="shared" si="38"/>
        <v>0</v>
      </c>
      <c r="E417" s="121">
        <f t="shared" si="39"/>
        <v>0</v>
      </c>
    </row>
    <row r="418" spans="1:5">
      <c r="A418" s="123"/>
      <c r="B418" s="124"/>
      <c r="C418" s="121">
        <f t="shared" si="40"/>
        <v>0</v>
      </c>
      <c r="D418" s="121">
        <f t="shared" si="38"/>
        <v>0</v>
      </c>
      <c r="E418" s="121">
        <f t="shared" si="39"/>
        <v>0</v>
      </c>
    </row>
    <row r="419" spans="1:5">
      <c r="A419" s="123"/>
      <c r="B419" s="124"/>
      <c r="C419" s="121">
        <f t="shared" si="40"/>
        <v>0</v>
      </c>
      <c r="D419" s="121">
        <f t="shared" si="38"/>
        <v>0</v>
      </c>
      <c r="E419" s="121">
        <f t="shared" si="39"/>
        <v>0</v>
      </c>
    </row>
    <row r="420" spans="1:5">
      <c r="A420" s="123"/>
      <c r="B420" s="124"/>
      <c r="C420" s="121">
        <f t="shared" si="40"/>
        <v>0</v>
      </c>
      <c r="D420" s="121">
        <f t="shared" si="38"/>
        <v>0</v>
      </c>
      <c r="E420" s="121">
        <f t="shared" si="39"/>
        <v>0</v>
      </c>
    </row>
    <row r="421" spans="1:5">
      <c r="A421" s="123"/>
      <c r="B421" s="124"/>
      <c r="C421" s="121">
        <f t="shared" si="40"/>
        <v>0</v>
      </c>
      <c r="D421" s="121">
        <f t="shared" si="38"/>
        <v>0</v>
      </c>
      <c r="E421" s="121">
        <f t="shared" si="39"/>
        <v>0</v>
      </c>
    </row>
    <row r="422" spans="1:5">
      <c r="A422" s="123"/>
      <c r="B422" s="124"/>
      <c r="C422" s="121">
        <f t="shared" si="40"/>
        <v>0</v>
      </c>
      <c r="D422" s="121">
        <f t="shared" si="38"/>
        <v>0</v>
      </c>
      <c r="E422" s="121">
        <f t="shared" si="39"/>
        <v>0</v>
      </c>
    </row>
    <row r="423" spans="1:5">
      <c r="A423" s="123"/>
      <c r="B423" s="124"/>
      <c r="C423" s="121">
        <f t="shared" si="40"/>
        <v>0</v>
      </c>
      <c r="D423" s="121">
        <f t="shared" si="38"/>
        <v>0</v>
      </c>
      <c r="E423" s="121">
        <f t="shared" si="39"/>
        <v>0</v>
      </c>
    </row>
    <row r="424" spans="1:5">
      <c r="A424" s="123"/>
      <c r="B424" s="124"/>
      <c r="C424" s="121">
        <f t="shared" si="40"/>
        <v>0</v>
      </c>
      <c r="D424" s="121">
        <f t="shared" si="38"/>
        <v>0</v>
      </c>
      <c r="E424" s="121">
        <f t="shared" si="39"/>
        <v>0</v>
      </c>
    </row>
    <row r="425" spans="1:5">
      <c r="A425" s="123"/>
      <c r="B425" s="124"/>
      <c r="C425" s="121">
        <f t="shared" si="40"/>
        <v>0</v>
      </c>
      <c r="D425" s="121">
        <f t="shared" si="38"/>
        <v>0</v>
      </c>
      <c r="E425" s="121">
        <f t="shared" si="39"/>
        <v>0</v>
      </c>
    </row>
    <row r="426" spans="1:5">
      <c r="A426" s="123"/>
      <c r="B426" s="124"/>
      <c r="C426" s="121">
        <f t="shared" si="40"/>
        <v>0</v>
      </c>
      <c r="D426" s="121">
        <f t="shared" si="38"/>
        <v>0</v>
      </c>
      <c r="E426" s="121">
        <f t="shared" si="39"/>
        <v>0</v>
      </c>
    </row>
    <row r="427" spans="1:5">
      <c r="A427" s="123"/>
      <c r="B427" s="124"/>
      <c r="C427" s="121">
        <f t="shared" si="40"/>
        <v>0</v>
      </c>
      <c r="D427" s="121">
        <f t="shared" si="38"/>
        <v>0</v>
      </c>
      <c r="E427" s="121">
        <f t="shared" si="39"/>
        <v>0</v>
      </c>
    </row>
    <row r="428" spans="1:5">
      <c r="A428" s="123"/>
      <c r="B428" s="124"/>
      <c r="C428" s="121">
        <f t="shared" si="40"/>
        <v>0</v>
      </c>
      <c r="D428" s="121">
        <f t="shared" si="38"/>
        <v>0</v>
      </c>
      <c r="E428" s="121">
        <f t="shared" si="39"/>
        <v>0</v>
      </c>
    </row>
    <row r="429" spans="1:5">
      <c r="A429" s="123"/>
      <c r="B429" s="124"/>
      <c r="C429" s="121">
        <f t="shared" si="40"/>
        <v>0</v>
      </c>
      <c r="D429" s="121">
        <f t="shared" si="38"/>
        <v>0</v>
      </c>
      <c r="E429" s="121">
        <f t="shared" si="39"/>
        <v>0</v>
      </c>
    </row>
    <row r="430" spans="1:5">
      <c r="A430" s="123"/>
      <c r="B430" s="124"/>
      <c r="C430" s="121">
        <f t="shared" si="40"/>
        <v>0</v>
      </c>
      <c r="D430" s="121">
        <f t="shared" si="38"/>
        <v>0</v>
      </c>
      <c r="E430" s="121">
        <f t="shared" si="39"/>
        <v>0</v>
      </c>
    </row>
    <row r="431" spans="1:5">
      <c r="A431" s="123"/>
      <c r="B431" s="124"/>
      <c r="C431" s="121">
        <f t="shared" si="40"/>
        <v>0</v>
      </c>
      <c r="D431" s="121">
        <f t="shared" si="38"/>
        <v>0</v>
      </c>
      <c r="E431" s="121">
        <f t="shared" si="39"/>
        <v>0</v>
      </c>
    </row>
    <row r="432" spans="1:5">
      <c r="A432" s="123"/>
      <c r="B432" s="124"/>
      <c r="C432" s="121">
        <f t="shared" si="40"/>
        <v>0</v>
      </c>
      <c r="D432" s="121">
        <f t="shared" si="38"/>
        <v>0</v>
      </c>
      <c r="E432" s="121">
        <f t="shared" si="39"/>
        <v>0</v>
      </c>
    </row>
    <row r="433" spans="1:5">
      <c r="A433" s="123"/>
      <c r="B433" s="124"/>
      <c r="C433" s="121">
        <f t="shared" si="40"/>
        <v>0</v>
      </c>
      <c r="D433" s="121">
        <f t="shared" si="38"/>
        <v>0</v>
      </c>
      <c r="E433" s="121">
        <f t="shared" si="39"/>
        <v>0</v>
      </c>
    </row>
    <row r="434" spans="1:5">
      <c r="A434" s="123"/>
      <c r="B434" s="124"/>
      <c r="C434" s="121">
        <f t="shared" si="40"/>
        <v>0</v>
      </c>
      <c r="D434" s="121">
        <f t="shared" si="38"/>
        <v>0</v>
      </c>
      <c r="E434" s="121">
        <f t="shared" si="39"/>
        <v>0</v>
      </c>
    </row>
    <row r="435" spans="1:5">
      <c r="A435" s="123"/>
      <c r="B435" s="124"/>
      <c r="C435" s="121">
        <f t="shared" si="40"/>
        <v>0</v>
      </c>
      <c r="D435" s="121">
        <f t="shared" si="38"/>
        <v>0</v>
      </c>
      <c r="E435" s="121">
        <f t="shared" si="39"/>
        <v>0</v>
      </c>
    </row>
    <row r="436" spans="1:5">
      <c r="A436" s="123"/>
      <c r="B436" s="124"/>
      <c r="C436" s="121">
        <f t="shared" si="40"/>
        <v>0</v>
      </c>
      <c r="D436" s="121">
        <f t="shared" si="38"/>
        <v>0</v>
      </c>
      <c r="E436" s="121">
        <f t="shared" si="39"/>
        <v>0</v>
      </c>
    </row>
    <row r="437" spans="1:5">
      <c r="A437" s="123"/>
      <c r="B437" s="124"/>
      <c r="C437" s="121">
        <f t="shared" si="40"/>
        <v>0</v>
      </c>
      <c r="D437" s="121">
        <f t="shared" si="38"/>
        <v>0</v>
      </c>
      <c r="E437" s="121">
        <f t="shared" si="39"/>
        <v>0</v>
      </c>
    </row>
    <row r="438" spans="1:5">
      <c r="A438" s="123"/>
      <c r="B438" s="124"/>
      <c r="C438" s="121">
        <f t="shared" si="40"/>
        <v>0</v>
      </c>
      <c r="D438" s="121">
        <f t="shared" si="38"/>
        <v>0</v>
      </c>
      <c r="E438" s="121">
        <f t="shared" si="39"/>
        <v>0</v>
      </c>
    </row>
    <row r="439" spans="1:5">
      <c r="A439" s="123"/>
      <c r="B439" s="124"/>
      <c r="C439" s="121">
        <f t="shared" si="40"/>
        <v>0</v>
      </c>
      <c r="D439" s="121">
        <f t="shared" si="38"/>
        <v>0</v>
      </c>
      <c r="E439" s="121">
        <f t="shared" si="39"/>
        <v>0</v>
      </c>
    </row>
    <row r="440" spans="1:5">
      <c r="A440" s="123"/>
      <c r="B440" s="124"/>
      <c r="C440" s="121">
        <f t="shared" si="40"/>
        <v>0</v>
      </c>
      <c r="D440" s="121">
        <f t="shared" si="38"/>
        <v>0</v>
      </c>
      <c r="E440" s="121">
        <f t="shared" si="39"/>
        <v>0</v>
      </c>
    </row>
    <row r="441" spans="1:5">
      <c r="A441" s="123"/>
      <c r="B441" s="124"/>
      <c r="C441" s="121">
        <f t="shared" si="40"/>
        <v>0</v>
      </c>
      <c r="D441" s="121">
        <f t="shared" si="38"/>
        <v>0</v>
      </c>
      <c r="E441" s="121">
        <f t="shared" si="39"/>
        <v>0</v>
      </c>
    </row>
    <row r="442" spans="1:5">
      <c r="A442" s="123"/>
      <c r="B442" s="124"/>
      <c r="C442" s="121">
        <f t="shared" si="40"/>
        <v>0</v>
      </c>
      <c r="D442" s="121">
        <f t="shared" si="38"/>
        <v>0</v>
      </c>
      <c r="E442" s="121">
        <f t="shared" si="39"/>
        <v>0</v>
      </c>
    </row>
    <row r="443" spans="1:5">
      <c r="A443" s="123"/>
      <c r="B443" s="124"/>
      <c r="C443" s="121">
        <f t="shared" si="40"/>
        <v>0</v>
      </c>
      <c r="D443" s="121">
        <f t="shared" ref="D443:D506" si="41">B443*0.0145</f>
        <v>0</v>
      </c>
      <c r="E443" s="121">
        <f t="shared" ref="E443:E506" si="42">(C443+D443)</f>
        <v>0</v>
      </c>
    </row>
    <row r="444" spans="1:5">
      <c r="A444" s="123"/>
      <c r="B444" s="124"/>
      <c r="C444" s="121">
        <f t="shared" si="40"/>
        <v>0</v>
      </c>
      <c r="D444" s="121">
        <f t="shared" si="41"/>
        <v>0</v>
      </c>
      <c r="E444" s="121">
        <f t="shared" si="42"/>
        <v>0</v>
      </c>
    </row>
    <row r="445" spans="1:5">
      <c r="A445" s="123"/>
      <c r="B445" s="124"/>
      <c r="C445" s="121">
        <f t="shared" si="40"/>
        <v>0</v>
      </c>
      <c r="D445" s="121">
        <f t="shared" si="41"/>
        <v>0</v>
      </c>
      <c r="E445" s="121">
        <f t="shared" si="42"/>
        <v>0</v>
      </c>
    </row>
    <row r="446" spans="1:5">
      <c r="A446" s="123"/>
      <c r="B446" s="124"/>
      <c r="C446" s="121">
        <f t="shared" si="40"/>
        <v>0</v>
      </c>
      <c r="D446" s="121">
        <f t="shared" si="41"/>
        <v>0</v>
      </c>
      <c r="E446" s="121">
        <f t="shared" si="42"/>
        <v>0</v>
      </c>
    </row>
    <row r="447" spans="1:5">
      <c r="A447" s="123"/>
      <c r="B447" s="124"/>
      <c r="C447" s="121">
        <f t="shared" si="40"/>
        <v>0</v>
      </c>
      <c r="D447" s="121">
        <f t="shared" si="41"/>
        <v>0</v>
      </c>
      <c r="E447" s="121">
        <f t="shared" si="42"/>
        <v>0</v>
      </c>
    </row>
    <row r="448" spans="1:5">
      <c r="A448" s="123"/>
      <c r="B448" s="124"/>
      <c r="C448" s="121">
        <f t="shared" si="40"/>
        <v>0</v>
      </c>
      <c r="D448" s="121">
        <f t="shared" si="41"/>
        <v>0</v>
      </c>
      <c r="E448" s="121">
        <f t="shared" si="42"/>
        <v>0</v>
      </c>
    </row>
    <row r="449" spans="1:5">
      <c r="A449" s="123"/>
      <c r="B449" s="124"/>
      <c r="C449" s="121">
        <f t="shared" si="40"/>
        <v>0</v>
      </c>
      <c r="D449" s="121">
        <f t="shared" si="41"/>
        <v>0</v>
      </c>
      <c r="E449" s="121">
        <f t="shared" si="42"/>
        <v>0</v>
      </c>
    </row>
    <row r="450" spans="1:5">
      <c r="A450" s="123"/>
      <c r="B450" s="124"/>
      <c r="C450" s="121">
        <f t="shared" si="40"/>
        <v>0</v>
      </c>
      <c r="D450" s="121">
        <f t="shared" si="41"/>
        <v>0</v>
      </c>
      <c r="E450" s="121">
        <f t="shared" si="42"/>
        <v>0</v>
      </c>
    </row>
    <row r="451" spans="1:5">
      <c r="A451" s="123"/>
      <c r="B451" s="124"/>
      <c r="C451" s="121">
        <f t="shared" si="40"/>
        <v>0</v>
      </c>
      <c r="D451" s="121">
        <f t="shared" si="41"/>
        <v>0</v>
      </c>
      <c r="E451" s="121">
        <f t="shared" si="42"/>
        <v>0</v>
      </c>
    </row>
    <row r="452" spans="1:5">
      <c r="A452" s="123"/>
      <c r="B452" s="124"/>
      <c r="C452" s="121">
        <f t="shared" si="40"/>
        <v>0</v>
      </c>
      <c r="D452" s="121">
        <f t="shared" si="41"/>
        <v>0</v>
      </c>
      <c r="E452" s="121">
        <f t="shared" si="42"/>
        <v>0</v>
      </c>
    </row>
    <row r="453" spans="1:5">
      <c r="A453" s="123"/>
      <c r="B453" s="124"/>
      <c r="C453" s="121">
        <f t="shared" ref="C453:C516" si="43">IF(B453&lt;142801,B453*0.062,168600*0.062)</f>
        <v>0</v>
      </c>
      <c r="D453" s="121">
        <f t="shared" si="41"/>
        <v>0</v>
      </c>
      <c r="E453" s="121">
        <f t="shared" si="42"/>
        <v>0</v>
      </c>
    </row>
    <row r="454" spans="1:5">
      <c r="A454" s="123"/>
      <c r="B454" s="124"/>
      <c r="C454" s="121">
        <f t="shared" si="43"/>
        <v>0</v>
      </c>
      <c r="D454" s="121">
        <f t="shared" si="41"/>
        <v>0</v>
      </c>
      <c r="E454" s="121">
        <f t="shared" si="42"/>
        <v>0</v>
      </c>
    </row>
    <row r="455" spans="1:5">
      <c r="A455" s="123"/>
      <c r="B455" s="124"/>
      <c r="C455" s="121">
        <f t="shared" si="43"/>
        <v>0</v>
      </c>
      <c r="D455" s="121">
        <f t="shared" si="41"/>
        <v>0</v>
      </c>
      <c r="E455" s="121">
        <f t="shared" si="42"/>
        <v>0</v>
      </c>
    </row>
    <row r="456" spans="1:5">
      <c r="A456" s="123"/>
      <c r="B456" s="124"/>
      <c r="C456" s="121">
        <f t="shared" si="43"/>
        <v>0</v>
      </c>
      <c r="D456" s="121">
        <f t="shared" si="41"/>
        <v>0</v>
      </c>
      <c r="E456" s="121">
        <f t="shared" si="42"/>
        <v>0</v>
      </c>
    </row>
    <row r="457" spans="1:5">
      <c r="A457" s="123"/>
      <c r="B457" s="124"/>
      <c r="C457" s="121">
        <f t="shared" si="43"/>
        <v>0</v>
      </c>
      <c r="D457" s="121">
        <f t="shared" si="41"/>
        <v>0</v>
      </c>
      <c r="E457" s="121">
        <f t="shared" si="42"/>
        <v>0</v>
      </c>
    </row>
    <row r="458" spans="1:5">
      <c r="A458" s="123"/>
      <c r="B458" s="124"/>
      <c r="C458" s="121">
        <f t="shared" si="43"/>
        <v>0</v>
      </c>
      <c r="D458" s="121">
        <f t="shared" si="41"/>
        <v>0</v>
      </c>
      <c r="E458" s="121">
        <f t="shared" si="42"/>
        <v>0</v>
      </c>
    </row>
    <row r="459" spans="1:5">
      <c r="A459" s="123"/>
      <c r="B459" s="124"/>
      <c r="C459" s="121">
        <f t="shared" si="43"/>
        <v>0</v>
      </c>
      <c r="D459" s="121">
        <f t="shared" si="41"/>
        <v>0</v>
      </c>
      <c r="E459" s="121">
        <f t="shared" si="42"/>
        <v>0</v>
      </c>
    </row>
    <row r="460" spans="1:5">
      <c r="A460" s="123"/>
      <c r="B460" s="124"/>
      <c r="C460" s="121">
        <f t="shared" si="43"/>
        <v>0</v>
      </c>
      <c r="D460" s="121">
        <f t="shared" si="41"/>
        <v>0</v>
      </c>
      <c r="E460" s="121">
        <f t="shared" si="42"/>
        <v>0</v>
      </c>
    </row>
    <row r="461" spans="1:5">
      <c r="A461" s="123"/>
      <c r="B461" s="124"/>
      <c r="C461" s="121">
        <f t="shared" si="43"/>
        <v>0</v>
      </c>
      <c r="D461" s="121">
        <f t="shared" si="41"/>
        <v>0</v>
      </c>
      <c r="E461" s="121">
        <f t="shared" si="42"/>
        <v>0</v>
      </c>
    </row>
    <row r="462" spans="1:5">
      <c r="A462" s="123"/>
      <c r="B462" s="124"/>
      <c r="C462" s="121">
        <f t="shared" si="43"/>
        <v>0</v>
      </c>
      <c r="D462" s="121">
        <f t="shared" si="41"/>
        <v>0</v>
      </c>
      <c r="E462" s="121">
        <f t="shared" si="42"/>
        <v>0</v>
      </c>
    </row>
    <row r="463" spans="1:5">
      <c r="A463" s="123"/>
      <c r="B463" s="124"/>
      <c r="C463" s="121">
        <f t="shared" si="43"/>
        <v>0</v>
      </c>
      <c r="D463" s="121">
        <f t="shared" si="41"/>
        <v>0</v>
      </c>
      <c r="E463" s="121">
        <f t="shared" si="42"/>
        <v>0</v>
      </c>
    </row>
    <row r="464" spans="1:5">
      <c r="A464" s="123"/>
      <c r="B464" s="124"/>
      <c r="C464" s="121">
        <f t="shared" si="43"/>
        <v>0</v>
      </c>
      <c r="D464" s="121">
        <f t="shared" si="41"/>
        <v>0</v>
      </c>
      <c r="E464" s="121">
        <f t="shared" si="42"/>
        <v>0</v>
      </c>
    </row>
    <row r="465" spans="1:5">
      <c r="A465" s="123"/>
      <c r="B465" s="124"/>
      <c r="C465" s="121">
        <f t="shared" si="43"/>
        <v>0</v>
      </c>
      <c r="D465" s="121">
        <f t="shared" si="41"/>
        <v>0</v>
      </c>
      <c r="E465" s="121">
        <f t="shared" si="42"/>
        <v>0</v>
      </c>
    </row>
    <row r="466" spans="1:5">
      <c r="A466" s="123"/>
      <c r="B466" s="124"/>
      <c r="C466" s="121">
        <f t="shared" si="43"/>
        <v>0</v>
      </c>
      <c r="D466" s="121">
        <f t="shared" si="41"/>
        <v>0</v>
      </c>
      <c r="E466" s="121">
        <f t="shared" si="42"/>
        <v>0</v>
      </c>
    </row>
    <row r="467" spans="1:5">
      <c r="A467" s="123"/>
      <c r="B467" s="124"/>
      <c r="C467" s="121">
        <f t="shared" si="43"/>
        <v>0</v>
      </c>
      <c r="D467" s="121">
        <f t="shared" si="41"/>
        <v>0</v>
      </c>
      <c r="E467" s="121">
        <f t="shared" si="42"/>
        <v>0</v>
      </c>
    </row>
    <row r="468" spans="1:5">
      <c r="A468" s="123"/>
      <c r="B468" s="124"/>
      <c r="C468" s="121">
        <f t="shared" si="43"/>
        <v>0</v>
      </c>
      <c r="D468" s="121">
        <f t="shared" si="41"/>
        <v>0</v>
      </c>
      <c r="E468" s="121">
        <f t="shared" si="42"/>
        <v>0</v>
      </c>
    </row>
    <row r="469" spans="1:5">
      <c r="A469" s="123"/>
      <c r="B469" s="124"/>
      <c r="C469" s="121">
        <f t="shared" si="43"/>
        <v>0</v>
      </c>
      <c r="D469" s="121">
        <f t="shared" si="41"/>
        <v>0</v>
      </c>
      <c r="E469" s="121">
        <f t="shared" si="42"/>
        <v>0</v>
      </c>
    </row>
    <row r="470" spans="1:5">
      <c r="A470" s="123"/>
      <c r="B470" s="124"/>
      <c r="C470" s="121">
        <f t="shared" si="43"/>
        <v>0</v>
      </c>
      <c r="D470" s="121">
        <f t="shared" si="41"/>
        <v>0</v>
      </c>
      <c r="E470" s="121">
        <f t="shared" si="42"/>
        <v>0</v>
      </c>
    </row>
    <row r="471" spans="1:5">
      <c r="A471" s="123"/>
      <c r="B471" s="124"/>
      <c r="C471" s="121">
        <f t="shared" si="43"/>
        <v>0</v>
      </c>
      <c r="D471" s="121">
        <f t="shared" si="41"/>
        <v>0</v>
      </c>
      <c r="E471" s="121">
        <f t="shared" si="42"/>
        <v>0</v>
      </c>
    </row>
    <row r="472" spans="1:5">
      <c r="A472" s="123"/>
      <c r="B472" s="124"/>
      <c r="C472" s="121">
        <f t="shared" si="43"/>
        <v>0</v>
      </c>
      <c r="D472" s="121">
        <f t="shared" si="41"/>
        <v>0</v>
      </c>
      <c r="E472" s="121">
        <f t="shared" si="42"/>
        <v>0</v>
      </c>
    </row>
    <row r="473" spans="1:5">
      <c r="A473" s="123"/>
      <c r="B473" s="124"/>
      <c r="C473" s="121">
        <f t="shared" si="43"/>
        <v>0</v>
      </c>
      <c r="D473" s="121">
        <f t="shared" si="41"/>
        <v>0</v>
      </c>
      <c r="E473" s="121">
        <f t="shared" si="42"/>
        <v>0</v>
      </c>
    </row>
    <row r="474" spans="1:5">
      <c r="A474" s="123"/>
      <c r="B474" s="124"/>
      <c r="C474" s="121">
        <f t="shared" si="43"/>
        <v>0</v>
      </c>
      <c r="D474" s="121">
        <f t="shared" si="41"/>
        <v>0</v>
      </c>
      <c r="E474" s="121">
        <f t="shared" si="42"/>
        <v>0</v>
      </c>
    </row>
    <row r="475" spans="1:5">
      <c r="A475" s="123"/>
      <c r="B475" s="124"/>
      <c r="C475" s="121">
        <f t="shared" si="43"/>
        <v>0</v>
      </c>
      <c r="D475" s="121">
        <f t="shared" si="41"/>
        <v>0</v>
      </c>
      <c r="E475" s="121">
        <f t="shared" si="42"/>
        <v>0</v>
      </c>
    </row>
    <row r="476" spans="1:5">
      <c r="A476" s="123"/>
      <c r="B476" s="124"/>
      <c r="C476" s="121">
        <f t="shared" si="43"/>
        <v>0</v>
      </c>
      <c r="D476" s="121">
        <f t="shared" si="41"/>
        <v>0</v>
      </c>
      <c r="E476" s="121">
        <f t="shared" si="42"/>
        <v>0</v>
      </c>
    </row>
    <row r="477" spans="1:5">
      <c r="A477" s="123"/>
      <c r="B477" s="124"/>
      <c r="C477" s="121">
        <f t="shared" si="43"/>
        <v>0</v>
      </c>
      <c r="D477" s="121">
        <f t="shared" si="41"/>
        <v>0</v>
      </c>
      <c r="E477" s="121">
        <f t="shared" si="42"/>
        <v>0</v>
      </c>
    </row>
    <row r="478" spans="1:5">
      <c r="A478" s="123"/>
      <c r="B478" s="124"/>
      <c r="C478" s="121">
        <f t="shared" si="43"/>
        <v>0</v>
      </c>
      <c r="D478" s="121">
        <f t="shared" si="41"/>
        <v>0</v>
      </c>
      <c r="E478" s="121">
        <f t="shared" si="42"/>
        <v>0</v>
      </c>
    </row>
    <row r="479" spans="1:5">
      <c r="A479" s="123"/>
      <c r="B479" s="124"/>
      <c r="C479" s="121">
        <f t="shared" si="43"/>
        <v>0</v>
      </c>
      <c r="D479" s="121">
        <f t="shared" si="41"/>
        <v>0</v>
      </c>
      <c r="E479" s="121">
        <f t="shared" si="42"/>
        <v>0</v>
      </c>
    </row>
    <row r="480" spans="1:5">
      <c r="A480" s="123"/>
      <c r="B480" s="124"/>
      <c r="C480" s="121">
        <f t="shared" si="43"/>
        <v>0</v>
      </c>
      <c r="D480" s="121">
        <f t="shared" si="41"/>
        <v>0</v>
      </c>
      <c r="E480" s="121">
        <f t="shared" si="42"/>
        <v>0</v>
      </c>
    </row>
    <row r="481" spans="1:5">
      <c r="A481" s="123"/>
      <c r="B481" s="124"/>
      <c r="C481" s="121">
        <f t="shared" si="43"/>
        <v>0</v>
      </c>
      <c r="D481" s="121">
        <f t="shared" si="41"/>
        <v>0</v>
      </c>
      <c r="E481" s="121">
        <f t="shared" si="42"/>
        <v>0</v>
      </c>
    </row>
    <row r="482" spans="1:5">
      <c r="A482" s="123"/>
      <c r="B482" s="124"/>
      <c r="C482" s="121">
        <f t="shared" si="43"/>
        <v>0</v>
      </c>
      <c r="D482" s="121">
        <f t="shared" si="41"/>
        <v>0</v>
      </c>
      <c r="E482" s="121">
        <f t="shared" si="42"/>
        <v>0</v>
      </c>
    </row>
    <row r="483" spans="1:5">
      <c r="A483" s="123"/>
      <c r="B483" s="124"/>
      <c r="C483" s="121">
        <f t="shared" si="43"/>
        <v>0</v>
      </c>
      <c r="D483" s="121">
        <f t="shared" si="41"/>
        <v>0</v>
      </c>
      <c r="E483" s="121">
        <f t="shared" si="42"/>
        <v>0</v>
      </c>
    </row>
    <row r="484" spans="1:5">
      <c r="A484" s="123"/>
      <c r="B484" s="124"/>
      <c r="C484" s="121">
        <f t="shared" si="43"/>
        <v>0</v>
      </c>
      <c r="D484" s="121">
        <f t="shared" si="41"/>
        <v>0</v>
      </c>
      <c r="E484" s="121">
        <f t="shared" si="42"/>
        <v>0</v>
      </c>
    </row>
    <row r="485" spans="1:5">
      <c r="A485" s="123"/>
      <c r="B485" s="124"/>
      <c r="C485" s="121">
        <f t="shared" si="43"/>
        <v>0</v>
      </c>
      <c r="D485" s="121">
        <f t="shared" si="41"/>
        <v>0</v>
      </c>
      <c r="E485" s="121">
        <f t="shared" si="42"/>
        <v>0</v>
      </c>
    </row>
    <row r="486" spans="1:5">
      <c r="A486" s="123"/>
      <c r="B486" s="124"/>
      <c r="C486" s="121">
        <f t="shared" si="43"/>
        <v>0</v>
      </c>
      <c r="D486" s="121">
        <f t="shared" si="41"/>
        <v>0</v>
      </c>
      <c r="E486" s="121">
        <f t="shared" si="42"/>
        <v>0</v>
      </c>
    </row>
    <row r="487" spans="1:5">
      <c r="A487" s="123"/>
      <c r="B487" s="124"/>
      <c r="C487" s="121">
        <f t="shared" si="43"/>
        <v>0</v>
      </c>
      <c r="D487" s="121">
        <f t="shared" si="41"/>
        <v>0</v>
      </c>
      <c r="E487" s="121">
        <f t="shared" si="42"/>
        <v>0</v>
      </c>
    </row>
    <row r="488" spans="1:5">
      <c r="A488" s="123"/>
      <c r="B488" s="124"/>
      <c r="C488" s="121">
        <f t="shared" si="43"/>
        <v>0</v>
      </c>
      <c r="D488" s="121">
        <f t="shared" si="41"/>
        <v>0</v>
      </c>
      <c r="E488" s="121">
        <f t="shared" si="42"/>
        <v>0</v>
      </c>
    </row>
    <row r="489" spans="1:5">
      <c r="A489" s="123"/>
      <c r="B489" s="124"/>
      <c r="C489" s="121">
        <f t="shared" si="43"/>
        <v>0</v>
      </c>
      <c r="D489" s="121">
        <f t="shared" si="41"/>
        <v>0</v>
      </c>
      <c r="E489" s="121">
        <f t="shared" si="42"/>
        <v>0</v>
      </c>
    </row>
    <row r="490" spans="1:5">
      <c r="A490" s="123"/>
      <c r="B490" s="124"/>
      <c r="C490" s="121">
        <f t="shared" si="43"/>
        <v>0</v>
      </c>
      <c r="D490" s="121">
        <f t="shared" si="41"/>
        <v>0</v>
      </c>
      <c r="E490" s="121">
        <f t="shared" si="42"/>
        <v>0</v>
      </c>
    </row>
    <row r="491" spans="1:5">
      <c r="A491" s="123"/>
      <c r="B491" s="124"/>
      <c r="C491" s="121">
        <f t="shared" si="43"/>
        <v>0</v>
      </c>
      <c r="D491" s="121">
        <f t="shared" si="41"/>
        <v>0</v>
      </c>
      <c r="E491" s="121">
        <f t="shared" si="42"/>
        <v>0</v>
      </c>
    </row>
    <row r="492" spans="1:5">
      <c r="A492" s="123"/>
      <c r="B492" s="124"/>
      <c r="C492" s="121">
        <f t="shared" si="43"/>
        <v>0</v>
      </c>
      <c r="D492" s="121">
        <f t="shared" si="41"/>
        <v>0</v>
      </c>
      <c r="E492" s="121">
        <f t="shared" si="42"/>
        <v>0</v>
      </c>
    </row>
    <row r="493" spans="1:5">
      <c r="A493" s="123"/>
      <c r="B493" s="124"/>
      <c r="C493" s="121">
        <f t="shared" si="43"/>
        <v>0</v>
      </c>
      <c r="D493" s="121">
        <f t="shared" si="41"/>
        <v>0</v>
      </c>
      <c r="E493" s="121">
        <f t="shared" si="42"/>
        <v>0</v>
      </c>
    </row>
    <row r="494" spans="1:5">
      <c r="A494" s="123"/>
      <c r="B494" s="124"/>
      <c r="C494" s="121">
        <f t="shared" si="43"/>
        <v>0</v>
      </c>
      <c r="D494" s="121">
        <f t="shared" si="41"/>
        <v>0</v>
      </c>
      <c r="E494" s="121">
        <f t="shared" si="42"/>
        <v>0</v>
      </c>
    </row>
    <row r="495" spans="1:5">
      <c r="A495" s="123"/>
      <c r="B495" s="124"/>
      <c r="C495" s="121">
        <f t="shared" si="43"/>
        <v>0</v>
      </c>
      <c r="D495" s="121">
        <f t="shared" si="41"/>
        <v>0</v>
      </c>
      <c r="E495" s="121">
        <f t="shared" si="42"/>
        <v>0</v>
      </c>
    </row>
    <row r="496" spans="1:5">
      <c r="A496" s="123"/>
      <c r="B496" s="124"/>
      <c r="C496" s="121">
        <f t="shared" si="43"/>
        <v>0</v>
      </c>
      <c r="D496" s="121">
        <f t="shared" si="41"/>
        <v>0</v>
      </c>
      <c r="E496" s="121">
        <f t="shared" si="42"/>
        <v>0</v>
      </c>
    </row>
    <row r="497" spans="1:5">
      <c r="A497" s="123"/>
      <c r="B497" s="124"/>
      <c r="C497" s="121">
        <f t="shared" si="43"/>
        <v>0</v>
      </c>
      <c r="D497" s="121">
        <f t="shared" si="41"/>
        <v>0</v>
      </c>
      <c r="E497" s="121">
        <f t="shared" si="42"/>
        <v>0</v>
      </c>
    </row>
    <row r="498" spans="1:5">
      <c r="A498" s="123"/>
      <c r="B498" s="124"/>
      <c r="C498" s="121">
        <f t="shared" si="43"/>
        <v>0</v>
      </c>
      <c r="D498" s="121">
        <f t="shared" si="41"/>
        <v>0</v>
      </c>
      <c r="E498" s="121">
        <f t="shared" si="42"/>
        <v>0</v>
      </c>
    </row>
    <row r="499" spans="1:5">
      <c r="A499" s="123"/>
      <c r="B499" s="124"/>
      <c r="C499" s="121">
        <f t="shared" si="43"/>
        <v>0</v>
      </c>
      <c r="D499" s="121">
        <f t="shared" si="41"/>
        <v>0</v>
      </c>
      <c r="E499" s="121">
        <f t="shared" si="42"/>
        <v>0</v>
      </c>
    </row>
    <row r="500" spans="1:5">
      <c r="A500" s="123"/>
      <c r="B500" s="124"/>
      <c r="C500" s="121">
        <f t="shared" si="43"/>
        <v>0</v>
      </c>
      <c r="D500" s="121">
        <f t="shared" si="41"/>
        <v>0</v>
      </c>
      <c r="E500" s="121">
        <f t="shared" si="42"/>
        <v>0</v>
      </c>
    </row>
    <row r="501" spans="1:5">
      <c r="A501" s="123"/>
      <c r="B501" s="124"/>
      <c r="C501" s="121">
        <f t="shared" si="43"/>
        <v>0</v>
      </c>
      <c r="D501" s="121">
        <f t="shared" si="41"/>
        <v>0</v>
      </c>
      <c r="E501" s="121">
        <f t="shared" si="42"/>
        <v>0</v>
      </c>
    </row>
    <row r="502" spans="1:5">
      <c r="A502" s="123"/>
      <c r="B502" s="124"/>
      <c r="C502" s="121">
        <f t="shared" si="43"/>
        <v>0</v>
      </c>
      <c r="D502" s="121">
        <f t="shared" si="41"/>
        <v>0</v>
      </c>
      <c r="E502" s="121">
        <f t="shared" si="42"/>
        <v>0</v>
      </c>
    </row>
    <row r="503" spans="1:5">
      <c r="A503" s="123"/>
      <c r="B503" s="124"/>
      <c r="C503" s="121">
        <f t="shared" si="43"/>
        <v>0</v>
      </c>
      <c r="D503" s="121">
        <f t="shared" si="41"/>
        <v>0</v>
      </c>
      <c r="E503" s="121">
        <f t="shared" si="42"/>
        <v>0</v>
      </c>
    </row>
    <row r="504" spans="1:5">
      <c r="A504" s="123"/>
      <c r="B504" s="124"/>
      <c r="C504" s="121">
        <f t="shared" si="43"/>
        <v>0</v>
      </c>
      <c r="D504" s="121">
        <f t="shared" si="41"/>
        <v>0</v>
      </c>
      <c r="E504" s="121">
        <f t="shared" si="42"/>
        <v>0</v>
      </c>
    </row>
    <row r="505" spans="1:5">
      <c r="A505" s="123"/>
      <c r="B505" s="124"/>
      <c r="C505" s="121">
        <f t="shared" si="43"/>
        <v>0</v>
      </c>
      <c r="D505" s="121">
        <f t="shared" si="41"/>
        <v>0</v>
      </c>
      <c r="E505" s="121">
        <f t="shared" si="42"/>
        <v>0</v>
      </c>
    </row>
    <row r="506" spans="1:5">
      <c r="A506" s="123"/>
      <c r="B506" s="124"/>
      <c r="C506" s="121">
        <f t="shared" si="43"/>
        <v>0</v>
      </c>
      <c r="D506" s="121">
        <f t="shared" si="41"/>
        <v>0</v>
      </c>
      <c r="E506" s="121">
        <f t="shared" si="42"/>
        <v>0</v>
      </c>
    </row>
    <row r="507" spans="1:5">
      <c r="A507" s="123"/>
      <c r="B507" s="124"/>
      <c r="C507" s="121">
        <f t="shared" si="43"/>
        <v>0</v>
      </c>
      <c r="D507" s="121">
        <f t="shared" ref="D507:D570" si="44">B507*0.0145</f>
        <v>0</v>
      </c>
      <c r="E507" s="121">
        <f t="shared" ref="E507:E570" si="45">(C507+D507)</f>
        <v>0</v>
      </c>
    </row>
    <row r="508" spans="1:5">
      <c r="A508" s="123"/>
      <c r="B508" s="124"/>
      <c r="C508" s="121">
        <f t="shared" si="43"/>
        <v>0</v>
      </c>
      <c r="D508" s="121">
        <f t="shared" si="44"/>
        <v>0</v>
      </c>
      <c r="E508" s="121">
        <f t="shared" si="45"/>
        <v>0</v>
      </c>
    </row>
    <row r="509" spans="1:5">
      <c r="A509" s="123"/>
      <c r="B509" s="124"/>
      <c r="C509" s="121">
        <f t="shared" si="43"/>
        <v>0</v>
      </c>
      <c r="D509" s="121">
        <f t="shared" si="44"/>
        <v>0</v>
      </c>
      <c r="E509" s="121">
        <f t="shared" si="45"/>
        <v>0</v>
      </c>
    </row>
    <row r="510" spans="1:5">
      <c r="A510" s="123"/>
      <c r="B510" s="124"/>
      <c r="C510" s="121">
        <f t="shared" si="43"/>
        <v>0</v>
      </c>
      <c r="D510" s="121">
        <f t="shared" si="44"/>
        <v>0</v>
      </c>
      <c r="E510" s="121">
        <f t="shared" si="45"/>
        <v>0</v>
      </c>
    </row>
    <row r="511" spans="1:5">
      <c r="A511" s="123"/>
      <c r="B511" s="124"/>
      <c r="C511" s="121">
        <f t="shared" si="43"/>
        <v>0</v>
      </c>
      <c r="D511" s="121">
        <f t="shared" si="44"/>
        <v>0</v>
      </c>
      <c r="E511" s="121">
        <f t="shared" si="45"/>
        <v>0</v>
      </c>
    </row>
    <row r="512" spans="1:5">
      <c r="A512" s="123"/>
      <c r="B512" s="124"/>
      <c r="C512" s="121">
        <f t="shared" si="43"/>
        <v>0</v>
      </c>
      <c r="D512" s="121">
        <f t="shared" si="44"/>
        <v>0</v>
      </c>
      <c r="E512" s="121">
        <f t="shared" si="45"/>
        <v>0</v>
      </c>
    </row>
    <row r="513" spans="1:5">
      <c r="A513" s="123"/>
      <c r="B513" s="124"/>
      <c r="C513" s="121">
        <f t="shared" si="43"/>
        <v>0</v>
      </c>
      <c r="D513" s="121">
        <f t="shared" si="44"/>
        <v>0</v>
      </c>
      <c r="E513" s="121">
        <f t="shared" si="45"/>
        <v>0</v>
      </c>
    </row>
    <row r="514" spans="1:5">
      <c r="A514" s="123"/>
      <c r="B514" s="124"/>
      <c r="C514" s="121">
        <f t="shared" si="43"/>
        <v>0</v>
      </c>
      <c r="D514" s="121">
        <f t="shared" si="44"/>
        <v>0</v>
      </c>
      <c r="E514" s="121">
        <f t="shared" si="45"/>
        <v>0</v>
      </c>
    </row>
    <row r="515" spans="1:5">
      <c r="A515" s="123"/>
      <c r="B515" s="124"/>
      <c r="C515" s="121">
        <f t="shared" si="43"/>
        <v>0</v>
      </c>
      <c r="D515" s="121">
        <f t="shared" si="44"/>
        <v>0</v>
      </c>
      <c r="E515" s="121">
        <f t="shared" si="45"/>
        <v>0</v>
      </c>
    </row>
    <row r="516" spans="1:5">
      <c r="A516" s="123"/>
      <c r="B516" s="124"/>
      <c r="C516" s="121">
        <f t="shared" si="43"/>
        <v>0</v>
      </c>
      <c r="D516" s="121">
        <f t="shared" si="44"/>
        <v>0</v>
      </c>
      <c r="E516" s="121">
        <f t="shared" si="45"/>
        <v>0</v>
      </c>
    </row>
    <row r="517" spans="1:5">
      <c r="A517" s="123"/>
      <c r="B517" s="124"/>
      <c r="C517" s="121">
        <f t="shared" ref="C517:C580" si="46">IF(B517&lt;142801,B517*0.062,168600*0.062)</f>
        <v>0</v>
      </c>
      <c r="D517" s="121">
        <f t="shared" si="44"/>
        <v>0</v>
      </c>
      <c r="E517" s="121">
        <f t="shared" si="45"/>
        <v>0</v>
      </c>
    </row>
    <row r="518" spans="1:5">
      <c r="A518" s="123"/>
      <c r="B518" s="124"/>
      <c r="C518" s="121">
        <f t="shared" si="46"/>
        <v>0</v>
      </c>
      <c r="D518" s="121">
        <f t="shared" si="44"/>
        <v>0</v>
      </c>
      <c r="E518" s="121">
        <f t="shared" si="45"/>
        <v>0</v>
      </c>
    </row>
    <row r="519" spans="1:5">
      <c r="A519" s="123"/>
      <c r="B519" s="124"/>
      <c r="C519" s="121">
        <f t="shared" si="46"/>
        <v>0</v>
      </c>
      <c r="D519" s="121">
        <f t="shared" si="44"/>
        <v>0</v>
      </c>
      <c r="E519" s="121">
        <f t="shared" si="45"/>
        <v>0</v>
      </c>
    </row>
    <row r="520" spans="1:5">
      <c r="A520" s="123"/>
      <c r="B520" s="124"/>
      <c r="C520" s="121">
        <f t="shared" si="46"/>
        <v>0</v>
      </c>
      <c r="D520" s="121">
        <f t="shared" si="44"/>
        <v>0</v>
      </c>
      <c r="E520" s="121">
        <f t="shared" si="45"/>
        <v>0</v>
      </c>
    </row>
    <row r="521" spans="1:5">
      <c r="A521" s="123"/>
      <c r="B521" s="124"/>
      <c r="C521" s="121">
        <f t="shared" si="46"/>
        <v>0</v>
      </c>
      <c r="D521" s="121">
        <f t="shared" si="44"/>
        <v>0</v>
      </c>
      <c r="E521" s="121">
        <f t="shared" si="45"/>
        <v>0</v>
      </c>
    </row>
    <row r="522" spans="1:5">
      <c r="A522" s="123"/>
      <c r="B522" s="124"/>
      <c r="C522" s="121">
        <f t="shared" si="46"/>
        <v>0</v>
      </c>
      <c r="D522" s="121">
        <f t="shared" si="44"/>
        <v>0</v>
      </c>
      <c r="E522" s="121">
        <f t="shared" si="45"/>
        <v>0</v>
      </c>
    </row>
    <row r="523" spans="1:5">
      <c r="A523" s="123"/>
      <c r="B523" s="124"/>
      <c r="C523" s="121">
        <f t="shared" si="46"/>
        <v>0</v>
      </c>
      <c r="D523" s="121">
        <f t="shared" si="44"/>
        <v>0</v>
      </c>
      <c r="E523" s="121">
        <f t="shared" si="45"/>
        <v>0</v>
      </c>
    </row>
    <row r="524" spans="1:5">
      <c r="A524" s="123"/>
      <c r="B524" s="124"/>
      <c r="C524" s="121">
        <f t="shared" si="46"/>
        <v>0</v>
      </c>
      <c r="D524" s="121">
        <f t="shared" si="44"/>
        <v>0</v>
      </c>
      <c r="E524" s="121">
        <f t="shared" si="45"/>
        <v>0</v>
      </c>
    </row>
    <row r="525" spans="1:5">
      <c r="A525" s="123"/>
      <c r="B525" s="124"/>
      <c r="C525" s="121">
        <f t="shared" si="46"/>
        <v>0</v>
      </c>
      <c r="D525" s="121">
        <f t="shared" si="44"/>
        <v>0</v>
      </c>
      <c r="E525" s="121">
        <f t="shared" si="45"/>
        <v>0</v>
      </c>
    </row>
    <row r="526" spans="1:5">
      <c r="A526" s="123"/>
      <c r="B526" s="124"/>
      <c r="C526" s="121">
        <f t="shared" si="46"/>
        <v>0</v>
      </c>
      <c r="D526" s="121">
        <f t="shared" si="44"/>
        <v>0</v>
      </c>
      <c r="E526" s="121">
        <f t="shared" si="45"/>
        <v>0</v>
      </c>
    </row>
    <row r="527" spans="1:5">
      <c r="A527" s="123"/>
      <c r="B527" s="124"/>
      <c r="C527" s="121">
        <f t="shared" si="46"/>
        <v>0</v>
      </c>
      <c r="D527" s="121">
        <f t="shared" si="44"/>
        <v>0</v>
      </c>
      <c r="E527" s="121">
        <f t="shared" si="45"/>
        <v>0</v>
      </c>
    </row>
    <row r="528" spans="1:5">
      <c r="A528" s="123"/>
      <c r="B528" s="124"/>
      <c r="C528" s="121">
        <f t="shared" si="46"/>
        <v>0</v>
      </c>
      <c r="D528" s="121">
        <f t="shared" si="44"/>
        <v>0</v>
      </c>
      <c r="E528" s="121">
        <f t="shared" si="45"/>
        <v>0</v>
      </c>
    </row>
    <row r="529" spans="1:5">
      <c r="A529" s="123"/>
      <c r="B529" s="124"/>
      <c r="C529" s="121">
        <f t="shared" si="46"/>
        <v>0</v>
      </c>
      <c r="D529" s="121">
        <f t="shared" si="44"/>
        <v>0</v>
      </c>
      <c r="E529" s="121">
        <f t="shared" si="45"/>
        <v>0</v>
      </c>
    </row>
    <row r="530" spans="1:5">
      <c r="A530" s="123"/>
      <c r="B530" s="124"/>
      <c r="C530" s="121">
        <f t="shared" si="46"/>
        <v>0</v>
      </c>
      <c r="D530" s="121">
        <f t="shared" si="44"/>
        <v>0</v>
      </c>
      <c r="E530" s="121">
        <f t="shared" si="45"/>
        <v>0</v>
      </c>
    </row>
    <row r="531" spans="1:5">
      <c r="A531" s="123"/>
      <c r="B531" s="124"/>
      <c r="C531" s="121">
        <f t="shared" si="46"/>
        <v>0</v>
      </c>
      <c r="D531" s="121">
        <f t="shared" si="44"/>
        <v>0</v>
      </c>
      <c r="E531" s="121">
        <f t="shared" si="45"/>
        <v>0</v>
      </c>
    </row>
    <row r="532" spans="1:5">
      <c r="A532" s="123"/>
      <c r="B532" s="124"/>
      <c r="C532" s="121">
        <f t="shared" si="46"/>
        <v>0</v>
      </c>
      <c r="D532" s="121">
        <f t="shared" si="44"/>
        <v>0</v>
      </c>
      <c r="E532" s="121">
        <f t="shared" si="45"/>
        <v>0</v>
      </c>
    </row>
    <row r="533" spans="1:5">
      <c r="A533" s="123"/>
      <c r="B533" s="124"/>
      <c r="C533" s="121">
        <f t="shared" si="46"/>
        <v>0</v>
      </c>
      <c r="D533" s="121">
        <f t="shared" si="44"/>
        <v>0</v>
      </c>
      <c r="E533" s="121">
        <f t="shared" si="45"/>
        <v>0</v>
      </c>
    </row>
    <row r="534" spans="1:5">
      <c r="A534" s="123"/>
      <c r="B534" s="124"/>
      <c r="C534" s="121">
        <f t="shared" si="46"/>
        <v>0</v>
      </c>
      <c r="D534" s="121">
        <f t="shared" si="44"/>
        <v>0</v>
      </c>
      <c r="E534" s="121">
        <f t="shared" si="45"/>
        <v>0</v>
      </c>
    </row>
    <row r="535" spans="1:5">
      <c r="A535" s="123"/>
      <c r="B535" s="124"/>
      <c r="C535" s="121">
        <f t="shared" si="46"/>
        <v>0</v>
      </c>
      <c r="D535" s="121">
        <f t="shared" si="44"/>
        <v>0</v>
      </c>
      <c r="E535" s="121">
        <f t="shared" si="45"/>
        <v>0</v>
      </c>
    </row>
    <row r="536" spans="1:5">
      <c r="A536" s="123"/>
      <c r="B536" s="124"/>
      <c r="C536" s="121">
        <f t="shared" si="46"/>
        <v>0</v>
      </c>
      <c r="D536" s="121">
        <f t="shared" si="44"/>
        <v>0</v>
      </c>
      <c r="E536" s="121">
        <f t="shared" si="45"/>
        <v>0</v>
      </c>
    </row>
    <row r="537" spans="1:5">
      <c r="A537" s="123"/>
      <c r="B537" s="124"/>
      <c r="C537" s="121">
        <f t="shared" si="46"/>
        <v>0</v>
      </c>
      <c r="D537" s="121">
        <f t="shared" si="44"/>
        <v>0</v>
      </c>
      <c r="E537" s="121">
        <f t="shared" si="45"/>
        <v>0</v>
      </c>
    </row>
    <row r="538" spans="1:5">
      <c r="A538" s="123"/>
      <c r="B538" s="124"/>
      <c r="C538" s="121">
        <f t="shared" si="46"/>
        <v>0</v>
      </c>
      <c r="D538" s="121">
        <f t="shared" si="44"/>
        <v>0</v>
      </c>
      <c r="E538" s="121">
        <f t="shared" si="45"/>
        <v>0</v>
      </c>
    </row>
    <row r="539" spans="1:5">
      <c r="A539" s="123"/>
      <c r="B539" s="124"/>
      <c r="C539" s="121">
        <f t="shared" si="46"/>
        <v>0</v>
      </c>
      <c r="D539" s="121">
        <f t="shared" si="44"/>
        <v>0</v>
      </c>
      <c r="E539" s="121">
        <f t="shared" si="45"/>
        <v>0</v>
      </c>
    </row>
    <row r="540" spans="1:5">
      <c r="A540" s="123"/>
      <c r="B540" s="124"/>
      <c r="C540" s="121">
        <f t="shared" si="46"/>
        <v>0</v>
      </c>
      <c r="D540" s="121">
        <f t="shared" si="44"/>
        <v>0</v>
      </c>
      <c r="E540" s="121">
        <f t="shared" si="45"/>
        <v>0</v>
      </c>
    </row>
    <row r="541" spans="1:5">
      <c r="A541" s="123"/>
      <c r="B541" s="124"/>
      <c r="C541" s="121">
        <f t="shared" si="46"/>
        <v>0</v>
      </c>
      <c r="D541" s="121">
        <f t="shared" si="44"/>
        <v>0</v>
      </c>
      <c r="E541" s="121">
        <f t="shared" si="45"/>
        <v>0</v>
      </c>
    </row>
    <row r="542" spans="1:5">
      <c r="A542" s="123"/>
      <c r="B542" s="124"/>
      <c r="C542" s="121">
        <f t="shared" si="46"/>
        <v>0</v>
      </c>
      <c r="D542" s="121">
        <f t="shared" si="44"/>
        <v>0</v>
      </c>
      <c r="E542" s="121">
        <f t="shared" si="45"/>
        <v>0</v>
      </c>
    </row>
    <row r="543" spans="1:5">
      <c r="A543" s="123"/>
      <c r="B543" s="124"/>
      <c r="C543" s="121">
        <f t="shared" si="46"/>
        <v>0</v>
      </c>
      <c r="D543" s="121">
        <f t="shared" si="44"/>
        <v>0</v>
      </c>
      <c r="E543" s="121">
        <f t="shared" si="45"/>
        <v>0</v>
      </c>
    </row>
    <row r="544" spans="1:5">
      <c r="A544" s="123"/>
      <c r="B544" s="124"/>
      <c r="C544" s="121">
        <f t="shared" si="46"/>
        <v>0</v>
      </c>
      <c r="D544" s="121">
        <f t="shared" si="44"/>
        <v>0</v>
      </c>
      <c r="E544" s="121">
        <f t="shared" si="45"/>
        <v>0</v>
      </c>
    </row>
    <row r="545" spans="1:5">
      <c r="A545" s="123"/>
      <c r="B545" s="124"/>
      <c r="C545" s="121">
        <f t="shared" si="46"/>
        <v>0</v>
      </c>
      <c r="D545" s="121">
        <f t="shared" si="44"/>
        <v>0</v>
      </c>
      <c r="E545" s="121">
        <f t="shared" si="45"/>
        <v>0</v>
      </c>
    </row>
    <row r="546" spans="1:5">
      <c r="A546" s="123"/>
      <c r="B546" s="124"/>
      <c r="C546" s="121">
        <f t="shared" si="46"/>
        <v>0</v>
      </c>
      <c r="D546" s="121">
        <f t="shared" si="44"/>
        <v>0</v>
      </c>
      <c r="E546" s="121">
        <f t="shared" si="45"/>
        <v>0</v>
      </c>
    </row>
    <row r="547" spans="1:5">
      <c r="A547" s="123"/>
      <c r="B547" s="124"/>
      <c r="C547" s="121">
        <f t="shared" si="46"/>
        <v>0</v>
      </c>
      <c r="D547" s="121">
        <f t="shared" si="44"/>
        <v>0</v>
      </c>
      <c r="E547" s="121">
        <f t="shared" si="45"/>
        <v>0</v>
      </c>
    </row>
    <row r="548" spans="1:5">
      <c r="A548" s="123"/>
      <c r="B548" s="124"/>
      <c r="C548" s="121">
        <f t="shared" si="46"/>
        <v>0</v>
      </c>
      <c r="D548" s="121">
        <f t="shared" si="44"/>
        <v>0</v>
      </c>
      <c r="E548" s="121">
        <f t="shared" si="45"/>
        <v>0</v>
      </c>
    </row>
    <row r="549" spans="1:5">
      <c r="A549" s="123"/>
      <c r="B549" s="124"/>
      <c r="C549" s="121">
        <f t="shared" si="46"/>
        <v>0</v>
      </c>
      <c r="D549" s="121">
        <f t="shared" si="44"/>
        <v>0</v>
      </c>
      <c r="E549" s="121">
        <f t="shared" si="45"/>
        <v>0</v>
      </c>
    </row>
    <row r="550" spans="1:5">
      <c r="A550" s="123"/>
      <c r="B550" s="124"/>
      <c r="C550" s="121">
        <f t="shared" si="46"/>
        <v>0</v>
      </c>
      <c r="D550" s="121">
        <f t="shared" si="44"/>
        <v>0</v>
      </c>
      <c r="E550" s="121">
        <f t="shared" si="45"/>
        <v>0</v>
      </c>
    </row>
    <row r="551" spans="1:5">
      <c r="A551" s="123"/>
      <c r="B551" s="124"/>
      <c r="C551" s="121">
        <f t="shared" si="46"/>
        <v>0</v>
      </c>
      <c r="D551" s="121">
        <f t="shared" si="44"/>
        <v>0</v>
      </c>
      <c r="E551" s="121">
        <f t="shared" si="45"/>
        <v>0</v>
      </c>
    </row>
    <row r="552" spans="1:5">
      <c r="A552" s="123"/>
      <c r="B552" s="124"/>
      <c r="C552" s="121">
        <f t="shared" si="46"/>
        <v>0</v>
      </c>
      <c r="D552" s="121">
        <f t="shared" si="44"/>
        <v>0</v>
      </c>
      <c r="E552" s="121">
        <f t="shared" si="45"/>
        <v>0</v>
      </c>
    </row>
    <row r="553" spans="1:5">
      <c r="A553" s="123"/>
      <c r="B553" s="124"/>
      <c r="C553" s="121">
        <f t="shared" si="46"/>
        <v>0</v>
      </c>
      <c r="D553" s="121">
        <f t="shared" si="44"/>
        <v>0</v>
      </c>
      <c r="E553" s="121">
        <f t="shared" si="45"/>
        <v>0</v>
      </c>
    </row>
    <row r="554" spans="1:5">
      <c r="A554" s="123"/>
      <c r="B554" s="124"/>
      <c r="C554" s="121">
        <f t="shared" si="46"/>
        <v>0</v>
      </c>
      <c r="D554" s="121">
        <f t="shared" si="44"/>
        <v>0</v>
      </c>
      <c r="E554" s="121">
        <f t="shared" si="45"/>
        <v>0</v>
      </c>
    </row>
    <row r="555" spans="1:5">
      <c r="A555" s="123"/>
      <c r="B555" s="124"/>
      <c r="C555" s="121">
        <f t="shared" si="46"/>
        <v>0</v>
      </c>
      <c r="D555" s="121">
        <f t="shared" si="44"/>
        <v>0</v>
      </c>
      <c r="E555" s="121">
        <f t="shared" si="45"/>
        <v>0</v>
      </c>
    </row>
    <row r="556" spans="1:5">
      <c r="A556" s="123"/>
      <c r="B556" s="124"/>
      <c r="C556" s="121">
        <f t="shared" si="46"/>
        <v>0</v>
      </c>
      <c r="D556" s="121">
        <f t="shared" si="44"/>
        <v>0</v>
      </c>
      <c r="E556" s="121">
        <f t="shared" si="45"/>
        <v>0</v>
      </c>
    </row>
    <row r="557" spans="1:5">
      <c r="A557" s="123"/>
      <c r="B557" s="124"/>
      <c r="C557" s="121">
        <f t="shared" si="46"/>
        <v>0</v>
      </c>
      <c r="D557" s="121">
        <f t="shared" si="44"/>
        <v>0</v>
      </c>
      <c r="E557" s="121">
        <f t="shared" si="45"/>
        <v>0</v>
      </c>
    </row>
    <row r="558" spans="1:5">
      <c r="A558" s="123"/>
      <c r="B558" s="124"/>
      <c r="C558" s="121">
        <f t="shared" si="46"/>
        <v>0</v>
      </c>
      <c r="D558" s="121">
        <f t="shared" si="44"/>
        <v>0</v>
      </c>
      <c r="E558" s="121">
        <f t="shared" si="45"/>
        <v>0</v>
      </c>
    </row>
    <row r="559" spans="1:5">
      <c r="A559" s="123"/>
      <c r="B559" s="124"/>
      <c r="C559" s="121">
        <f t="shared" si="46"/>
        <v>0</v>
      </c>
      <c r="D559" s="121">
        <f t="shared" si="44"/>
        <v>0</v>
      </c>
      <c r="E559" s="121">
        <f t="shared" si="45"/>
        <v>0</v>
      </c>
    </row>
    <row r="560" spans="1:5">
      <c r="A560" s="123"/>
      <c r="B560" s="124"/>
      <c r="C560" s="121">
        <f t="shared" si="46"/>
        <v>0</v>
      </c>
      <c r="D560" s="121">
        <f t="shared" si="44"/>
        <v>0</v>
      </c>
      <c r="E560" s="121">
        <f t="shared" si="45"/>
        <v>0</v>
      </c>
    </row>
    <row r="561" spans="1:5">
      <c r="A561" s="123"/>
      <c r="B561" s="124"/>
      <c r="C561" s="121">
        <f t="shared" si="46"/>
        <v>0</v>
      </c>
      <c r="D561" s="121">
        <f t="shared" si="44"/>
        <v>0</v>
      </c>
      <c r="E561" s="121">
        <f t="shared" si="45"/>
        <v>0</v>
      </c>
    </row>
    <row r="562" spans="1:5">
      <c r="A562" s="123"/>
      <c r="B562" s="124"/>
      <c r="C562" s="121">
        <f t="shared" si="46"/>
        <v>0</v>
      </c>
      <c r="D562" s="121">
        <f t="shared" si="44"/>
        <v>0</v>
      </c>
      <c r="E562" s="121">
        <f t="shared" si="45"/>
        <v>0</v>
      </c>
    </row>
    <row r="563" spans="1:5">
      <c r="A563" s="123"/>
      <c r="B563" s="124"/>
      <c r="C563" s="121">
        <f t="shared" si="46"/>
        <v>0</v>
      </c>
      <c r="D563" s="121">
        <f t="shared" si="44"/>
        <v>0</v>
      </c>
      <c r="E563" s="121">
        <f t="shared" si="45"/>
        <v>0</v>
      </c>
    </row>
    <row r="564" spans="1:5">
      <c r="A564" s="123"/>
      <c r="B564" s="124"/>
      <c r="C564" s="121">
        <f t="shared" si="46"/>
        <v>0</v>
      </c>
      <c r="D564" s="121">
        <f t="shared" si="44"/>
        <v>0</v>
      </c>
      <c r="E564" s="121">
        <f t="shared" si="45"/>
        <v>0</v>
      </c>
    </row>
    <row r="565" spans="1:5">
      <c r="A565" s="123"/>
      <c r="B565" s="124"/>
      <c r="C565" s="121">
        <f t="shared" si="46"/>
        <v>0</v>
      </c>
      <c r="D565" s="121">
        <f t="shared" si="44"/>
        <v>0</v>
      </c>
      <c r="E565" s="121">
        <f t="shared" si="45"/>
        <v>0</v>
      </c>
    </row>
    <row r="566" spans="1:5">
      <c r="A566" s="123"/>
      <c r="B566" s="124"/>
      <c r="C566" s="121">
        <f t="shared" si="46"/>
        <v>0</v>
      </c>
      <c r="D566" s="121">
        <f t="shared" si="44"/>
        <v>0</v>
      </c>
      <c r="E566" s="121">
        <f t="shared" si="45"/>
        <v>0</v>
      </c>
    </row>
    <row r="567" spans="1:5">
      <c r="A567" s="123"/>
      <c r="B567" s="124"/>
      <c r="C567" s="121">
        <f t="shared" si="46"/>
        <v>0</v>
      </c>
      <c r="D567" s="121">
        <f t="shared" si="44"/>
        <v>0</v>
      </c>
      <c r="E567" s="121">
        <f t="shared" si="45"/>
        <v>0</v>
      </c>
    </row>
    <row r="568" spans="1:5">
      <c r="A568" s="123"/>
      <c r="B568" s="124"/>
      <c r="C568" s="121">
        <f t="shared" si="46"/>
        <v>0</v>
      </c>
      <c r="D568" s="121">
        <f t="shared" si="44"/>
        <v>0</v>
      </c>
      <c r="E568" s="121">
        <f t="shared" si="45"/>
        <v>0</v>
      </c>
    </row>
    <row r="569" spans="1:5">
      <c r="A569" s="123"/>
      <c r="B569" s="124"/>
      <c r="C569" s="121">
        <f t="shared" si="46"/>
        <v>0</v>
      </c>
      <c r="D569" s="121">
        <f t="shared" si="44"/>
        <v>0</v>
      </c>
      <c r="E569" s="121">
        <f t="shared" si="45"/>
        <v>0</v>
      </c>
    </row>
    <row r="570" spans="1:5">
      <c r="A570" s="123"/>
      <c r="B570" s="124"/>
      <c r="C570" s="121">
        <f t="shared" si="46"/>
        <v>0</v>
      </c>
      <c r="D570" s="121">
        <f t="shared" si="44"/>
        <v>0</v>
      </c>
      <c r="E570" s="121">
        <f t="shared" si="45"/>
        <v>0</v>
      </c>
    </row>
    <row r="571" spans="1:5">
      <c r="A571" s="123"/>
      <c r="B571" s="124"/>
      <c r="C571" s="121">
        <f t="shared" si="46"/>
        <v>0</v>
      </c>
      <c r="D571" s="121">
        <f t="shared" ref="D571:D634" si="47">B571*0.0145</f>
        <v>0</v>
      </c>
      <c r="E571" s="121">
        <f t="shared" ref="E571:E634" si="48">(C571+D571)</f>
        <v>0</v>
      </c>
    </row>
    <row r="572" spans="1:5">
      <c r="A572" s="123"/>
      <c r="B572" s="124"/>
      <c r="C572" s="121">
        <f t="shared" si="46"/>
        <v>0</v>
      </c>
      <c r="D572" s="121">
        <f t="shared" si="47"/>
        <v>0</v>
      </c>
      <c r="E572" s="121">
        <f t="shared" si="48"/>
        <v>0</v>
      </c>
    </row>
    <row r="573" spans="1:5">
      <c r="A573" s="123"/>
      <c r="B573" s="124"/>
      <c r="C573" s="121">
        <f t="shared" si="46"/>
        <v>0</v>
      </c>
      <c r="D573" s="121">
        <f t="shared" si="47"/>
        <v>0</v>
      </c>
      <c r="E573" s="121">
        <f t="shared" si="48"/>
        <v>0</v>
      </c>
    </row>
    <row r="574" spans="1:5">
      <c r="A574" s="123"/>
      <c r="B574" s="124"/>
      <c r="C574" s="121">
        <f t="shared" si="46"/>
        <v>0</v>
      </c>
      <c r="D574" s="121">
        <f t="shared" si="47"/>
        <v>0</v>
      </c>
      <c r="E574" s="121">
        <f t="shared" si="48"/>
        <v>0</v>
      </c>
    </row>
    <row r="575" spans="1:5">
      <c r="A575" s="123"/>
      <c r="B575" s="124"/>
      <c r="C575" s="121">
        <f t="shared" si="46"/>
        <v>0</v>
      </c>
      <c r="D575" s="121">
        <f t="shared" si="47"/>
        <v>0</v>
      </c>
      <c r="E575" s="121">
        <f t="shared" si="48"/>
        <v>0</v>
      </c>
    </row>
    <row r="576" spans="1:5">
      <c r="A576" s="123"/>
      <c r="B576" s="124"/>
      <c r="C576" s="121">
        <f t="shared" si="46"/>
        <v>0</v>
      </c>
      <c r="D576" s="121">
        <f t="shared" si="47"/>
        <v>0</v>
      </c>
      <c r="E576" s="121">
        <f t="shared" si="48"/>
        <v>0</v>
      </c>
    </row>
    <row r="577" spans="1:5">
      <c r="A577" s="123"/>
      <c r="B577" s="124"/>
      <c r="C577" s="121">
        <f t="shared" si="46"/>
        <v>0</v>
      </c>
      <c r="D577" s="121">
        <f t="shared" si="47"/>
        <v>0</v>
      </c>
      <c r="E577" s="121">
        <f t="shared" si="48"/>
        <v>0</v>
      </c>
    </row>
    <row r="578" spans="1:5">
      <c r="A578" s="123"/>
      <c r="B578" s="124"/>
      <c r="C578" s="121">
        <f t="shared" si="46"/>
        <v>0</v>
      </c>
      <c r="D578" s="121">
        <f t="shared" si="47"/>
        <v>0</v>
      </c>
      <c r="E578" s="121">
        <f t="shared" si="48"/>
        <v>0</v>
      </c>
    </row>
    <row r="579" spans="1:5">
      <c r="A579" s="123"/>
      <c r="B579" s="124"/>
      <c r="C579" s="121">
        <f t="shared" si="46"/>
        <v>0</v>
      </c>
      <c r="D579" s="121">
        <f t="shared" si="47"/>
        <v>0</v>
      </c>
      <c r="E579" s="121">
        <f t="shared" si="48"/>
        <v>0</v>
      </c>
    </row>
    <row r="580" spans="1:5">
      <c r="A580" s="123"/>
      <c r="B580" s="124"/>
      <c r="C580" s="121">
        <f t="shared" si="46"/>
        <v>0</v>
      </c>
      <c r="D580" s="121">
        <f t="shared" si="47"/>
        <v>0</v>
      </c>
      <c r="E580" s="121">
        <f t="shared" si="48"/>
        <v>0</v>
      </c>
    </row>
    <row r="581" spans="1:5">
      <c r="A581" s="123"/>
      <c r="B581" s="124"/>
      <c r="C581" s="121">
        <f t="shared" ref="C581:C644" si="49">IF(B581&lt;142801,B581*0.062,168600*0.062)</f>
        <v>0</v>
      </c>
      <c r="D581" s="121">
        <f t="shared" si="47"/>
        <v>0</v>
      </c>
      <c r="E581" s="121">
        <f t="shared" si="48"/>
        <v>0</v>
      </c>
    </row>
    <row r="582" spans="1:5">
      <c r="A582" s="123"/>
      <c r="B582" s="124"/>
      <c r="C582" s="121">
        <f t="shared" si="49"/>
        <v>0</v>
      </c>
      <c r="D582" s="121">
        <f t="shared" si="47"/>
        <v>0</v>
      </c>
      <c r="E582" s="121">
        <f t="shared" si="48"/>
        <v>0</v>
      </c>
    </row>
    <row r="583" spans="1:5">
      <c r="A583" s="123"/>
      <c r="B583" s="124"/>
      <c r="C583" s="121">
        <f t="shared" si="49"/>
        <v>0</v>
      </c>
      <c r="D583" s="121">
        <f t="shared" si="47"/>
        <v>0</v>
      </c>
      <c r="E583" s="121">
        <f t="shared" si="48"/>
        <v>0</v>
      </c>
    </row>
    <row r="584" spans="1:5">
      <c r="A584" s="123"/>
      <c r="B584" s="124"/>
      <c r="C584" s="121">
        <f t="shared" si="49"/>
        <v>0</v>
      </c>
      <c r="D584" s="121">
        <f t="shared" si="47"/>
        <v>0</v>
      </c>
      <c r="E584" s="121">
        <f t="shared" si="48"/>
        <v>0</v>
      </c>
    </row>
    <row r="585" spans="1:5">
      <c r="A585" s="123"/>
      <c r="B585" s="124"/>
      <c r="C585" s="121">
        <f t="shared" si="49"/>
        <v>0</v>
      </c>
      <c r="D585" s="121">
        <f t="shared" si="47"/>
        <v>0</v>
      </c>
      <c r="E585" s="121">
        <f t="shared" si="48"/>
        <v>0</v>
      </c>
    </row>
    <row r="586" spans="1:5">
      <c r="A586" s="123"/>
      <c r="B586" s="124"/>
      <c r="C586" s="121">
        <f t="shared" si="49"/>
        <v>0</v>
      </c>
      <c r="D586" s="121">
        <f t="shared" si="47"/>
        <v>0</v>
      </c>
      <c r="E586" s="121">
        <f t="shared" si="48"/>
        <v>0</v>
      </c>
    </row>
    <row r="587" spans="1:5">
      <c r="A587" s="123"/>
      <c r="B587" s="124"/>
      <c r="C587" s="121">
        <f t="shared" si="49"/>
        <v>0</v>
      </c>
      <c r="D587" s="121">
        <f t="shared" si="47"/>
        <v>0</v>
      </c>
      <c r="E587" s="121">
        <f t="shared" si="48"/>
        <v>0</v>
      </c>
    </row>
    <row r="588" spans="1:5">
      <c r="A588" s="123"/>
      <c r="B588" s="124"/>
      <c r="C588" s="121">
        <f t="shared" si="49"/>
        <v>0</v>
      </c>
      <c r="D588" s="121">
        <f t="shared" si="47"/>
        <v>0</v>
      </c>
      <c r="E588" s="121">
        <f t="shared" si="48"/>
        <v>0</v>
      </c>
    </row>
    <row r="589" spans="1:5">
      <c r="A589" s="123"/>
      <c r="B589" s="124"/>
      <c r="C589" s="121">
        <f t="shared" si="49"/>
        <v>0</v>
      </c>
      <c r="D589" s="121">
        <f t="shared" si="47"/>
        <v>0</v>
      </c>
      <c r="E589" s="121">
        <f t="shared" si="48"/>
        <v>0</v>
      </c>
    </row>
    <row r="590" spans="1:5">
      <c r="A590" s="123"/>
      <c r="B590" s="124"/>
      <c r="C590" s="121">
        <f t="shared" si="49"/>
        <v>0</v>
      </c>
      <c r="D590" s="121">
        <f t="shared" si="47"/>
        <v>0</v>
      </c>
      <c r="E590" s="121">
        <f t="shared" si="48"/>
        <v>0</v>
      </c>
    </row>
    <row r="591" spans="1:5">
      <c r="A591" s="123"/>
      <c r="B591" s="124"/>
      <c r="C591" s="121">
        <f t="shared" si="49"/>
        <v>0</v>
      </c>
      <c r="D591" s="121">
        <f t="shared" si="47"/>
        <v>0</v>
      </c>
      <c r="E591" s="121">
        <f t="shared" si="48"/>
        <v>0</v>
      </c>
    </row>
    <row r="592" spans="1:5">
      <c r="A592" s="123"/>
      <c r="B592" s="124"/>
      <c r="C592" s="121">
        <f t="shared" si="49"/>
        <v>0</v>
      </c>
      <c r="D592" s="121">
        <f t="shared" si="47"/>
        <v>0</v>
      </c>
      <c r="E592" s="121">
        <f t="shared" si="48"/>
        <v>0</v>
      </c>
    </row>
    <row r="593" spans="1:5">
      <c r="A593" s="123"/>
      <c r="B593" s="124"/>
      <c r="C593" s="121">
        <f t="shared" si="49"/>
        <v>0</v>
      </c>
      <c r="D593" s="121">
        <f t="shared" si="47"/>
        <v>0</v>
      </c>
      <c r="E593" s="121">
        <f t="shared" si="48"/>
        <v>0</v>
      </c>
    </row>
    <row r="594" spans="1:5">
      <c r="A594" s="123"/>
      <c r="B594" s="124"/>
      <c r="C594" s="121">
        <f t="shared" si="49"/>
        <v>0</v>
      </c>
      <c r="D594" s="121">
        <f t="shared" si="47"/>
        <v>0</v>
      </c>
      <c r="E594" s="121">
        <f t="shared" si="48"/>
        <v>0</v>
      </c>
    </row>
    <row r="595" spans="1:5">
      <c r="A595" s="123"/>
      <c r="B595" s="124"/>
      <c r="C595" s="121">
        <f t="shared" si="49"/>
        <v>0</v>
      </c>
      <c r="D595" s="121">
        <f t="shared" si="47"/>
        <v>0</v>
      </c>
      <c r="E595" s="121">
        <f t="shared" si="48"/>
        <v>0</v>
      </c>
    </row>
    <row r="596" spans="1:5">
      <c r="A596" s="123"/>
      <c r="B596" s="124"/>
      <c r="C596" s="121">
        <f t="shared" si="49"/>
        <v>0</v>
      </c>
      <c r="D596" s="121">
        <f t="shared" si="47"/>
        <v>0</v>
      </c>
      <c r="E596" s="121">
        <f t="shared" si="48"/>
        <v>0</v>
      </c>
    </row>
    <row r="597" spans="1:5">
      <c r="A597" s="123"/>
      <c r="B597" s="124"/>
      <c r="C597" s="121">
        <f t="shared" si="49"/>
        <v>0</v>
      </c>
      <c r="D597" s="121">
        <f t="shared" si="47"/>
        <v>0</v>
      </c>
      <c r="E597" s="121">
        <f t="shared" si="48"/>
        <v>0</v>
      </c>
    </row>
    <row r="598" spans="1:5">
      <c r="A598" s="123"/>
      <c r="B598" s="124"/>
      <c r="C598" s="121">
        <f t="shared" si="49"/>
        <v>0</v>
      </c>
      <c r="D598" s="121">
        <f t="shared" si="47"/>
        <v>0</v>
      </c>
      <c r="E598" s="121">
        <f t="shared" si="48"/>
        <v>0</v>
      </c>
    </row>
    <row r="599" spans="1:5">
      <c r="A599" s="123"/>
      <c r="B599" s="124"/>
      <c r="C599" s="121">
        <f t="shared" si="49"/>
        <v>0</v>
      </c>
      <c r="D599" s="121">
        <f t="shared" si="47"/>
        <v>0</v>
      </c>
      <c r="E599" s="121">
        <f t="shared" si="48"/>
        <v>0</v>
      </c>
    </row>
    <row r="600" spans="1:5">
      <c r="A600" s="123"/>
      <c r="B600" s="124"/>
      <c r="C600" s="121">
        <f t="shared" si="49"/>
        <v>0</v>
      </c>
      <c r="D600" s="121">
        <f t="shared" si="47"/>
        <v>0</v>
      </c>
      <c r="E600" s="121">
        <f t="shared" si="48"/>
        <v>0</v>
      </c>
    </row>
    <row r="601" spans="1:5">
      <c r="A601" s="123"/>
      <c r="B601" s="124"/>
      <c r="C601" s="121">
        <f t="shared" si="49"/>
        <v>0</v>
      </c>
      <c r="D601" s="121">
        <f t="shared" si="47"/>
        <v>0</v>
      </c>
      <c r="E601" s="121">
        <f t="shared" si="48"/>
        <v>0</v>
      </c>
    </row>
    <row r="602" spans="1:5">
      <c r="A602" s="123"/>
      <c r="B602" s="124"/>
      <c r="C602" s="121">
        <f t="shared" si="49"/>
        <v>0</v>
      </c>
      <c r="D602" s="121">
        <f t="shared" si="47"/>
        <v>0</v>
      </c>
      <c r="E602" s="121">
        <f t="shared" si="48"/>
        <v>0</v>
      </c>
    </row>
    <row r="603" spans="1:5">
      <c r="A603" s="123"/>
      <c r="B603" s="124"/>
      <c r="C603" s="121">
        <f t="shared" si="49"/>
        <v>0</v>
      </c>
      <c r="D603" s="121">
        <f t="shared" si="47"/>
        <v>0</v>
      </c>
      <c r="E603" s="121">
        <f t="shared" si="48"/>
        <v>0</v>
      </c>
    </row>
    <row r="604" spans="1:5">
      <c r="A604" s="123"/>
      <c r="B604" s="124"/>
      <c r="C604" s="121">
        <f t="shared" si="49"/>
        <v>0</v>
      </c>
      <c r="D604" s="121">
        <f t="shared" si="47"/>
        <v>0</v>
      </c>
      <c r="E604" s="121">
        <f t="shared" si="48"/>
        <v>0</v>
      </c>
    </row>
    <row r="605" spans="1:5">
      <c r="A605" s="123"/>
      <c r="B605" s="124"/>
      <c r="C605" s="121">
        <f t="shared" si="49"/>
        <v>0</v>
      </c>
      <c r="D605" s="121">
        <f t="shared" si="47"/>
        <v>0</v>
      </c>
      <c r="E605" s="121">
        <f t="shared" si="48"/>
        <v>0</v>
      </c>
    </row>
    <row r="606" spans="1:5">
      <c r="A606" s="123"/>
      <c r="B606" s="124"/>
      <c r="C606" s="121">
        <f t="shared" si="49"/>
        <v>0</v>
      </c>
      <c r="D606" s="121">
        <f t="shared" si="47"/>
        <v>0</v>
      </c>
      <c r="E606" s="121">
        <f t="shared" si="48"/>
        <v>0</v>
      </c>
    </row>
    <row r="607" spans="1:5">
      <c r="A607" s="123"/>
      <c r="B607" s="124"/>
      <c r="C607" s="121">
        <f t="shared" si="49"/>
        <v>0</v>
      </c>
      <c r="D607" s="121">
        <f t="shared" si="47"/>
        <v>0</v>
      </c>
      <c r="E607" s="121">
        <f t="shared" si="48"/>
        <v>0</v>
      </c>
    </row>
    <row r="608" spans="1:5">
      <c r="A608" s="123"/>
      <c r="B608" s="124"/>
      <c r="C608" s="121">
        <f t="shared" si="49"/>
        <v>0</v>
      </c>
      <c r="D608" s="121">
        <f t="shared" si="47"/>
        <v>0</v>
      </c>
      <c r="E608" s="121">
        <f t="shared" si="48"/>
        <v>0</v>
      </c>
    </row>
    <row r="609" spans="1:5">
      <c r="A609" s="123"/>
      <c r="B609" s="124"/>
      <c r="C609" s="121">
        <f t="shared" si="49"/>
        <v>0</v>
      </c>
      <c r="D609" s="121">
        <f t="shared" si="47"/>
        <v>0</v>
      </c>
      <c r="E609" s="121">
        <f t="shared" si="48"/>
        <v>0</v>
      </c>
    </row>
    <row r="610" spans="1:5">
      <c r="A610" s="123"/>
      <c r="B610" s="124"/>
      <c r="C610" s="121">
        <f t="shared" si="49"/>
        <v>0</v>
      </c>
      <c r="D610" s="121">
        <f t="shared" si="47"/>
        <v>0</v>
      </c>
      <c r="E610" s="121">
        <f t="shared" si="48"/>
        <v>0</v>
      </c>
    </row>
    <row r="611" spans="1:5">
      <c r="A611" s="123"/>
      <c r="B611" s="124"/>
      <c r="C611" s="121">
        <f t="shared" si="49"/>
        <v>0</v>
      </c>
      <c r="D611" s="121">
        <f t="shared" si="47"/>
        <v>0</v>
      </c>
      <c r="E611" s="121">
        <f t="shared" si="48"/>
        <v>0</v>
      </c>
    </row>
    <row r="612" spans="1:5">
      <c r="A612" s="123"/>
      <c r="B612" s="124"/>
      <c r="C612" s="121">
        <f t="shared" si="49"/>
        <v>0</v>
      </c>
      <c r="D612" s="121">
        <f t="shared" si="47"/>
        <v>0</v>
      </c>
      <c r="E612" s="121">
        <f t="shared" si="48"/>
        <v>0</v>
      </c>
    </row>
    <row r="613" spans="1:5">
      <c r="A613" s="123"/>
      <c r="B613" s="124"/>
      <c r="C613" s="121">
        <f t="shared" si="49"/>
        <v>0</v>
      </c>
      <c r="D613" s="121">
        <f t="shared" si="47"/>
        <v>0</v>
      </c>
      <c r="E613" s="121">
        <f t="shared" si="48"/>
        <v>0</v>
      </c>
    </row>
    <row r="614" spans="1:5">
      <c r="A614" s="123"/>
      <c r="B614" s="124"/>
      <c r="C614" s="121">
        <f t="shared" si="49"/>
        <v>0</v>
      </c>
      <c r="D614" s="121">
        <f t="shared" si="47"/>
        <v>0</v>
      </c>
      <c r="E614" s="121">
        <f t="shared" si="48"/>
        <v>0</v>
      </c>
    </row>
    <row r="615" spans="1:5">
      <c r="A615" s="123"/>
      <c r="B615" s="124"/>
      <c r="C615" s="121">
        <f t="shared" si="49"/>
        <v>0</v>
      </c>
      <c r="D615" s="121">
        <f t="shared" si="47"/>
        <v>0</v>
      </c>
      <c r="E615" s="121">
        <f t="shared" si="48"/>
        <v>0</v>
      </c>
    </row>
    <row r="616" spans="1:5">
      <c r="A616" s="123"/>
      <c r="B616" s="124"/>
      <c r="C616" s="121">
        <f t="shared" si="49"/>
        <v>0</v>
      </c>
      <c r="D616" s="121">
        <f t="shared" si="47"/>
        <v>0</v>
      </c>
      <c r="E616" s="121">
        <f t="shared" si="48"/>
        <v>0</v>
      </c>
    </row>
    <row r="617" spans="1:5">
      <c r="A617" s="123"/>
      <c r="B617" s="124"/>
      <c r="C617" s="121">
        <f t="shared" si="49"/>
        <v>0</v>
      </c>
      <c r="D617" s="121">
        <f t="shared" si="47"/>
        <v>0</v>
      </c>
      <c r="E617" s="121">
        <f t="shared" si="48"/>
        <v>0</v>
      </c>
    </row>
    <row r="618" spans="1:5">
      <c r="A618" s="123"/>
      <c r="B618" s="124"/>
      <c r="C618" s="121">
        <f t="shared" si="49"/>
        <v>0</v>
      </c>
      <c r="D618" s="121">
        <f t="shared" si="47"/>
        <v>0</v>
      </c>
      <c r="E618" s="121">
        <f t="shared" si="48"/>
        <v>0</v>
      </c>
    </row>
    <row r="619" spans="1:5">
      <c r="A619" s="123"/>
      <c r="B619" s="124"/>
      <c r="C619" s="121">
        <f t="shared" si="49"/>
        <v>0</v>
      </c>
      <c r="D619" s="121">
        <f t="shared" si="47"/>
        <v>0</v>
      </c>
      <c r="E619" s="121">
        <f t="shared" si="48"/>
        <v>0</v>
      </c>
    </row>
    <row r="620" spans="1:5">
      <c r="A620" s="123"/>
      <c r="B620" s="124"/>
      <c r="C620" s="121">
        <f t="shared" si="49"/>
        <v>0</v>
      </c>
      <c r="D620" s="121">
        <f t="shared" si="47"/>
        <v>0</v>
      </c>
      <c r="E620" s="121">
        <f t="shared" si="48"/>
        <v>0</v>
      </c>
    </row>
    <row r="621" spans="1:5">
      <c r="A621" s="123"/>
      <c r="B621" s="124"/>
      <c r="C621" s="121">
        <f t="shared" si="49"/>
        <v>0</v>
      </c>
      <c r="D621" s="121">
        <f t="shared" si="47"/>
        <v>0</v>
      </c>
      <c r="E621" s="121">
        <f t="shared" si="48"/>
        <v>0</v>
      </c>
    </row>
    <row r="622" spans="1:5">
      <c r="A622" s="123"/>
      <c r="B622" s="124"/>
      <c r="C622" s="121">
        <f t="shared" si="49"/>
        <v>0</v>
      </c>
      <c r="D622" s="121">
        <f t="shared" si="47"/>
        <v>0</v>
      </c>
      <c r="E622" s="121">
        <f t="shared" si="48"/>
        <v>0</v>
      </c>
    </row>
    <row r="623" spans="1:5">
      <c r="A623" s="123"/>
      <c r="B623" s="124"/>
      <c r="C623" s="121">
        <f t="shared" si="49"/>
        <v>0</v>
      </c>
      <c r="D623" s="121">
        <f t="shared" si="47"/>
        <v>0</v>
      </c>
      <c r="E623" s="121">
        <f t="shared" si="48"/>
        <v>0</v>
      </c>
    </row>
    <row r="624" spans="1:5">
      <c r="A624" s="123"/>
      <c r="B624" s="124"/>
      <c r="C624" s="121">
        <f t="shared" si="49"/>
        <v>0</v>
      </c>
      <c r="D624" s="121">
        <f t="shared" si="47"/>
        <v>0</v>
      </c>
      <c r="E624" s="121">
        <f t="shared" si="48"/>
        <v>0</v>
      </c>
    </row>
    <row r="625" spans="1:5">
      <c r="A625" s="123"/>
      <c r="B625" s="124"/>
      <c r="C625" s="121">
        <f t="shared" si="49"/>
        <v>0</v>
      </c>
      <c r="D625" s="121">
        <f t="shared" si="47"/>
        <v>0</v>
      </c>
      <c r="E625" s="121">
        <f t="shared" si="48"/>
        <v>0</v>
      </c>
    </row>
    <row r="626" spans="1:5">
      <c r="A626" s="123"/>
      <c r="B626" s="124"/>
      <c r="C626" s="121">
        <f t="shared" si="49"/>
        <v>0</v>
      </c>
      <c r="D626" s="121">
        <f t="shared" si="47"/>
        <v>0</v>
      </c>
      <c r="E626" s="121">
        <f t="shared" si="48"/>
        <v>0</v>
      </c>
    </row>
    <row r="627" spans="1:5">
      <c r="A627" s="123"/>
      <c r="B627" s="124"/>
      <c r="C627" s="121">
        <f t="shared" si="49"/>
        <v>0</v>
      </c>
      <c r="D627" s="121">
        <f t="shared" si="47"/>
        <v>0</v>
      </c>
      <c r="E627" s="121">
        <f t="shared" si="48"/>
        <v>0</v>
      </c>
    </row>
    <row r="628" spans="1:5">
      <c r="A628" s="123"/>
      <c r="B628" s="124"/>
      <c r="C628" s="121">
        <f t="shared" si="49"/>
        <v>0</v>
      </c>
      <c r="D628" s="121">
        <f t="shared" si="47"/>
        <v>0</v>
      </c>
      <c r="E628" s="121">
        <f t="shared" si="48"/>
        <v>0</v>
      </c>
    </row>
    <row r="629" spans="1:5">
      <c r="A629" s="123"/>
      <c r="B629" s="124"/>
      <c r="C629" s="121">
        <f t="shared" si="49"/>
        <v>0</v>
      </c>
      <c r="D629" s="121">
        <f t="shared" si="47"/>
        <v>0</v>
      </c>
      <c r="E629" s="121">
        <f t="shared" si="48"/>
        <v>0</v>
      </c>
    </row>
    <row r="630" spans="1:5">
      <c r="A630" s="123"/>
      <c r="B630" s="124"/>
      <c r="C630" s="121">
        <f t="shared" si="49"/>
        <v>0</v>
      </c>
      <c r="D630" s="121">
        <f t="shared" si="47"/>
        <v>0</v>
      </c>
      <c r="E630" s="121">
        <f t="shared" si="48"/>
        <v>0</v>
      </c>
    </row>
    <row r="631" spans="1:5">
      <c r="A631" s="123"/>
      <c r="B631" s="124"/>
      <c r="C631" s="121">
        <f t="shared" si="49"/>
        <v>0</v>
      </c>
      <c r="D631" s="121">
        <f t="shared" si="47"/>
        <v>0</v>
      </c>
      <c r="E631" s="121">
        <f t="shared" si="48"/>
        <v>0</v>
      </c>
    </row>
    <row r="632" spans="1:5">
      <c r="A632" s="123"/>
      <c r="B632" s="124"/>
      <c r="C632" s="121">
        <f t="shared" si="49"/>
        <v>0</v>
      </c>
      <c r="D632" s="121">
        <f t="shared" si="47"/>
        <v>0</v>
      </c>
      <c r="E632" s="121">
        <f t="shared" si="48"/>
        <v>0</v>
      </c>
    </row>
    <row r="633" spans="1:5">
      <c r="A633" s="123"/>
      <c r="B633" s="124"/>
      <c r="C633" s="121">
        <f t="shared" si="49"/>
        <v>0</v>
      </c>
      <c r="D633" s="121">
        <f t="shared" si="47"/>
        <v>0</v>
      </c>
      <c r="E633" s="121">
        <f t="shared" si="48"/>
        <v>0</v>
      </c>
    </row>
    <row r="634" spans="1:5">
      <c r="A634" s="123"/>
      <c r="B634" s="124"/>
      <c r="C634" s="121">
        <f t="shared" si="49"/>
        <v>0</v>
      </c>
      <c r="D634" s="121">
        <f t="shared" si="47"/>
        <v>0</v>
      </c>
      <c r="E634" s="121">
        <f t="shared" si="48"/>
        <v>0</v>
      </c>
    </row>
    <row r="635" spans="1:5">
      <c r="A635" s="123"/>
      <c r="B635" s="124"/>
      <c r="C635" s="121">
        <f t="shared" si="49"/>
        <v>0</v>
      </c>
      <c r="D635" s="121">
        <f t="shared" ref="D635:D698" si="50">B635*0.0145</f>
        <v>0</v>
      </c>
      <c r="E635" s="121">
        <f t="shared" ref="E635:E698" si="51">(C635+D635)</f>
        <v>0</v>
      </c>
    </row>
    <row r="636" spans="1:5">
      <c r="A636" s="123"/>
      <c r="B636" s="124"/>
      <c r="C636" s="121">
        <f t="shared" si="49"/>
        <v>0</v>
      </c>
      <c r="D636" s="121">
        <f t="shared" si="50"/>
        <v>0</v>
      </c>
      <c r="E636" s="121">
        <f t="shared" si="51"/>
        <v>0</v>
      </c>
    </row>
    <row r="637" spans="1:5">
      <c r="A637" s="123"/>
      <c r="B637" s="124"/>
      <c r="C637" s="121">
        <f t="shared" si="49"/>
        <v>0</v>
      </c>
      <c r="D637" s="121">
        <f t="shared" si="50"/>
        <v>0</v>
      </c>
      <c r="E637" s="121">
        <f t="shared" si="51"/>
        <v>0</v>
      </c>
    </row>
    <row r="638" spans="1:5">
      <c r="A638" s="123"/>
      <c r="B638" s="124"/>
      <c r="C638" s="121">
        <f t="shared" si="49"/>
        <v>0</v>
      </c>
      <c r="D638" s="121">
        <f t="shared" si="50"/>
        <v>0</v>
      </c>
      <c r="E638" s="121">
        <f t="shared" si="51"/>
        <v>0</v>
      </c>
    </row>
    <row r="639" spans="1:5">
      <c r="A639" s="123"/>
      <c r="B639" s="124"/>
      <c r="C639" s="121">
        <f t="shared" si="49"/>
        <v>0</v>
      </c>
      <c r="D639" s="121">
        <f t="shared" si="50"/>
        <v>0</v>
      </c>
      <c r="E639" s="121">
        <f t="shared" si="51"/>
        <v>0</v>
      </c>
    </row>
    <row r="640" spans="1:5">
      <c r="A640" s="123"/>
      <c r="B640" s="124"/>
      <c r="C640" s="121">
        <f t="shared" si="49"/>
        <v>0</v>
      </c>
      <c r="D640" s="121">
        <f t="shared" si="50"/>
        <v>0</v>
      </c>
      <c r="E640" s="121">
        <f t="shared" si="51"/>
        <v>0</v>
      </c>
    </row>
    <row r="641" spans="1:5">
      <c r="A641" s="123"/>
      <c r="B641" s="124"/>
      <c r="C641" s="121">
        <f t="shared" si="49"/>
        <v>0</v>
      </c>
      <c r="D641" s="121">
        <f t="shared" si="50"/>
        <v>0</v>
      </c>
      <c r="E641" s="121">
        <f t="shared" si="51"/>
        <v>0</v>
      </c>
    </row>
    <row r="642" spans="1:5">
      <c r="A642" s="123"/>
      <c r="B642" s="124"/>
      <c r="C642" s="121">
        <f t="shared" si="49"/>
        <v>0</v>
      </c>
      <c r="D642" s="121">
        <f t="shared" si="50"/>
        <v>0</v>
      </c>
      <c r="E642" s="121">
        <f t="shared" si="51"/>
        <v>0</v>
      </c>
    </row>
    <row r="643" spans="1:5">
      <c r="A643" s="123"/>
      <c r="B643" s="124"/>
      <c r="C643" s="121">
        <f t="shared" si="49"/>
        <v>0</v>
      </c>
      <c r="D643" s="121">
        <f t="shared" si="50"/>
        <v>0</v>
      </c>
      <c r="E643" s="121">
        <f t="shared" si="51"/>
        <v>0</v>
      </c>
    </row>
    <row r="644" spans="1:5">
      <c r="A644" s="123"/>
      <c r="B644" s="124"/>
      <c r="C644" s="121">
        <f t="shared" si="49"/>
        <v>0</v>
      </c>
      <c r="D644" s="121">
        <f t="shared" si="50"/>
        <v>0</v>
      </c>
      <c r="E644" s="121">
        <f t="shared" si="51"/>
        <v>0</v>
      </c>
    </row>
    <row r="645" spans="1:5">
      <c r="A645" s="123"/>
      <c r="B645" s="124"/>
      <c r="C645" s="121">
        <f t="shared" ref="C645:C708" si="52">IF(B645&lt;142801,B645*0.062,168600*0.062)</f>
        <v>0</v>
      </c>
      <c r="D645" s="121">
        <f t="shared" si="50"/>
        <v>0</v>
      </c>
      <c r="E645" s="121">
        <f t="shared" si="51"/>
        <v>0</v>
      </c>
    </row>
    <row r="646" spans="1:5">
      <c r="A646" s="123"/>
      <c r="B646" s="124"/>
      <c r="C646" s="121">
        <f t="shared" si="52"/>
        <v>0</v>
      </c>
      <c r="D646" s="121">
        <f t="shared" si="50"/>
        <v>0</v>
      </c>
      <c r="E646" s="121">
        <f t="shared" si="51"/>
        <v>0</v>
      </c>
    </row>
    <row r="647" spans="1:5">
      <c r="A647" s="123"/>
      <c r="B647" s="124"/>
      <c r="C647" s="121">
        <f t="shared" si="52"/>
        <v>0</v>
      </c>
      <c r="D647" s="121">
        <f t="shared" si="50"/>
        <v>0</v>
      </c>
      <c r="E647" s="121">
        <f t="shared" si="51"/>
        <v>0</v>
      </c>
    </row>
    <row r="648" spans="1:5">
      <c r="A648" s="123"/>
      <c r="B648" s="124"/>
      <c r="C648" s="121">
        <f t="shared" si="52"/>
        <v>0</v>
      </c>
      <c r="D648" s="121">
        <f t="shared" si="50"/>
        <v>0</v>
      </c>
      <c r="E648" s="121">
        <f t="shared" si="51"/>
        <v>0</v>
      </c>
    </row>
    <row r="649" spans="1:5">
      <c r="A649" s="123"/>
      <c r="B649" s="124"/>
      <c r="C649" s="121">
        <f t="shared" si="52"/>
        <v>0</v>
      </c>
      <c r="D649" s="121">
        <f t="shared" si="50"/>
        <v>0</v>
      </c>
      <c r="E649" s="121">
        <f t="shared" si="51"/>
        <v>0</v>
      </c>
    </row>
    <row r="650" spans="1:5">
      <c r="A650" s="123"/>
      <c r="B650" s="124"/>
      <c r="C650" s="121">
        <f t="shared" si="52"/>
        <v>0</v>
      </c>
      <c r="D650" s="121">
        <f t="shared" si="50"/>
        <v>0</v>
      </c>
      <c r="E650" s="121">
        <f t="shared" si="51"/>
        <v>0</v>
      </c>
    </row>
    <row r="651" spans="1:5">
      <c r="A651" s="123"/>
      <c r="B651" s="124"/>
      <c r="C651" s="121">
        <f t="shared" si="52"/>
        <v>0</v>
      </c>
      <c r="D651" s="121">
        <f t="shared" si="50"/>
        <v>0</v>
      </c>
      <c r="E651" s="121">
        <f t="shared" si="51"/>
        <v>0</v>
      </c>
    </row>
    <row r="652" spans="1:5">
      <c r="A652" s="123"/>
      <c r="B652" s="124"/>
      <c r="C652" s="121">
        <f t="shared" si="52"/>
        <v>0</v>
      </c>
      <c r="D652" s="121">
        <f t="shared" si="50"/>
        <v>0</v>
      </c>
      <c r="E652" s="121">
        <f t="shared" si="51"/>
        <v>0</v>
      </c>
    </row>
    <row r="653" spans="1:5">
      <c r="A653" s="123"/>
      <c r="B653" s="124"/>
      <c r="C653" s="121">
        <f t="shared" si="52"/>
        <v>0</v>
      </c>
      <c r="D653" s="121">
        <f t="shared" si="50"/>
        <v>0</v>
      </c>
      <c r="E653" s="121">
        <f t="shared" si="51"/>
        <v>0</v>
      </c>
    </row>
    <row r="654" spans="1:5">
      <c r="A654" s="123"/>
      <c r="B654" s="124"/>
      <c r="C654" s="121">
        <f t="shared" si="52"/>
        <v>0</v>
      </c>
      <c r="D654" s="121">
        <f t="shared" si="50"/>
        <v>0</v>
      </c>
      <c r="E654" s="121">
        <f t="shared" si="51"/>
        <v>0</v>
      </c>
    </row>
    <row r="655" spans="1:5">
      <c r="A655" s="123"/>
      <c r="B655" s="124"/>
      <c r="C655" s="121">
        <f t="shared" si="52"/>
        <v>0</v>
      </c>
      <c r="D655" s="121">
        <f t="shared" si="50"/>
        <v>0</v>
      </c>
      <c r="E655" s="121">
        <f t="shared" si="51"/>
        <v>0</v>
      </c>
    </row>
    <row r="656" spans="1:5">
      <c r="A656" s="123"/>
      <c r="B656" s="124"/>
      <c r="C656" s="121">
        <f t="shared" si="52"/>
        <v>0</v>
      </c>
      <c r="D656" s="121">
        <f t="shared" si="50"/>
        <v>0</v>
      </c>
      <c r="E656" s="121">
        <f t="shared" si="51"/>
        <v>0</v>
      </c>
    </row>
    <row r="657" spans="1:5">
      <c r="A657" s="123"/>
      <c r="B657" s="124"/>
      <c r="C657" s="121">
        <f t="shared" si="52"/>
        <v>0</v>
      </c>
      <c r="D657" s="121">
        <f t="shared" si="50"/>
        <v>0</v>
      </c>
      <c r="E657" s="121">
        <f t="shared" si="51"/>
        <v>0</v>
      </c>
    </row>
    <row r="658" spans="1:5">
      <c r="A658" s="123"/>
      <c r="B658" s="124"/>
      <c r="C658" s="121">
        <f t="shared" si="52"/>
        <v>0</v>
      </c>
      <c r="D658" s="121">
        <f t="shared" si="50"/>
        <v>0</v>
      </c>
      <c r="E658" s="121">
        <f t="shared" si="51"/>
        <v>0</v>
      </c>
    </row>
    <row r="659" spans="1:5">
      <c r="A659" s="123"/>
      <c r="B659" s="124"/>
      <c r="C659" s="121">
        <f t="shared" si="52"/>
        <v>0</v>
      </c>
      <c r="D659" s="121">
        <f t="shared" si="50"/>
        <v>0</v>
      </c>
      <c r="E659" s="121">
        <f t="shared" si="51"/>
        <v>0</v>
      </c>
    </row>
    <row r="660" spans="1:5">
      <c r="A660" s="123"/>
      <c r="B660" s="124"/>
      <c r="C660" s="121">
        <f t="shared" si="52"/>
        <v>0</v>
      </c>
      <c r="D660" s="121">
        <f t="shared" si="50"/>
        <v>0</v>
      </c>
      <c r="E660" s="121">
        <f t="shared" si="51"/>
        <v>0</v>
      </c>
    </row>
    <row r="661" spans="1:5">
      <c r="A661" s="123"/>
      <c r="B661" s="124"/>
      <c r="C661" s="121">
        <f t="shared" si="52"/>
        <v>0</v>
      </c>
      <c r="D661" s="121">
        <f t="shared" si="50"/>
        <v>0</v>
      </c>
      <c r="E661" s="121">
        <f t="shared" si="51"/>
        <v>0</v>
      </c>
    </row>
    <row r="662" spans="1:5">
      <c r="A662" s="123"/>
      <c r="B662" s="124"/>
      <c r="C662" s="121">
        <f t="shared" si="52"/>
        <v>0</v>
      </c>
      <c r="D662" s="121">
        <f t="shared" si="50"/>
        <v>0</v>
      </c>
      <c r="E662" s="121">
        <f t="shared" si="51"/>
        <v>0</v>
      </c>
    </row>
    <row r="663" spans="1:5">
      <c r="A663" s="123"/>
      <c r="B663" s="124"/>
      <c r="C663" s="121">
        <f t="shared" si="52"/>
        <v>0</v>
      </c>
      <c r="D663" s="121">
        <f t="shared" si="50"/>
        <v>0</v>
      </c>
      <c r="E663" s="121">
        <f t="shared" si="51"/>
        <v>0</v>
      </c>
    </row>
    <row r="664" spans="1:5">
      <c r="A664" s="123"/>
      <c r="B664" s="124"/>
      <c r="C664" s="121">
        <f t="shared" si="52"/>
        <v>0</v>
      </c>
      <c r="D664" s="121">
        <f t="shared" si="50"/>
        <v>0</v>
      </c>
      <c r="E664" s="121">
        <f t="shared" si="51"/>
        <v>0</v>
      </c>
    </row>
    <row r="665" spans="1:5">
      <c r="A665" s="123"/>
      <c r="B665" s="124"/>
      <c r="C665" s="121">
        <f t="shared" si="52"/>
        <v>0</v>
      </c>
      <c r="D665" s="121">
        <f t="shared" si="50"/>
        <v>0</v>
      </c>
      <c r="E665" s="121">
        <f t="shared" si="51"/>
        <v>0</v>
      </c>
    </row>
    <row r="666" spans="1:5">
      <c r="A666" s="123"/>
      <c r="B666" s="124"/>
      <c r="C666" s="121">
        <f t="shared" si="52"/>
        <v>0</v>
      </c>
      <c r="D666" s="121">
        <f t="shared" si="50"/>
        <v>0</v>
      </c>
      <c r="E666" s="121">
        <f t="shared" si="51"/>
        <v>0</v>
      </c>
    </row>
    <row r="667" spans="1:5">
      <c r="A667" s="123"/>
      <c r="B667" s="124"/>
      <c r="C667" s="121">
        <f t="shared" si="52"/>
        <v>0</v>
      </c>
      <c r="D667" s="121">
        <f t="shared" si="50"/>
        <v>0</v>
      </c>
      <c r="E667" s="121">
        <f t="shared" si="51"/>
        <v>0</v>
      </c>
    </row>
    <row r="668" spans="1:5">
      <c r="A668" s="123"/>
      <c r="B668" s="124"/>
      <c r="C668" s="121">
        <f t="shared" si="52"/>
        <v>0</v>
      </c>
      <c r="D668" s="121">
        <f t="shared" si="50"/>
        <v>0</v>
      </c>
      <c r="E668" s="121">
        <f t="shared" si="51"/>
        <v>0</v>
      </c>
    </row>
    <row r="669" spans="1:5">
      <c r="A669" s="123"/>
      <c r="B669" s="124"/>
      <c r="C669" s="121">
        <f t="shared" si="52"/>
        <v>0</v>
      </c>
      <c r="D669" s="121">
        <f t="shared" si="50"/>
        <v>0</v>
      </c>
      <c r="E669" s="121">
        <f t="shared" si="51"/>
        <v>0</v>
      </c>
    </row>
    <row r="670" spans="1:5">
      <c r="A670" s="123"/>
      <c r="B670" s="124"/>
      <c r="C670" s="121">
        <f t="shared" si="52"/>
        <v>0</v>
      </c>
      <c r="D670" s="121">
        <f t="shared" si="50"/>
        <v>0</v>
      </c>
      <c r="E670" s="121">
        <f t="shared" si="51"/>
        <v>0</v>
      </c>
    </row>
    <row r="671" spans="1:5">
      <c r="A671" s="123"/>
      <c r="B671" s="124"/>
      <c r="C671" s="121">
        <f t="shared" si="52"/>
        <v>0</v>
      </c>
      <c r="D671" s="121">
        <f t="shared" si="50"/>
        <v>0</v>
      </c>
      <c r="E671" s="121">
        <f t="shared" si="51"/>
        <v>0</v>
      </c>
    </row>
    <row r="672" spans="1:5">
      <c r="A672" s="123"/>
      <c r="B672" s="124"/>
      <c r="C672" s="121">
        <f t="shared" si="52"/>
        <v>0</v>
      </c>
      <c r="D672" s="121">
        <f t="shared" si="50"/>
        <v>0</v>
      </c>
      <c r="E672" s="121">
        <f t="shared" si="51"/>
        <v>0</v>
      </c>
    </row>
    <row r="673" spans="1:5">
      <c r="A673" s="123"/>
      <c r="B673" s="124"/>
      <c r="C673" s="121">
        <f t="shared" si="52"/>
        <v>0</v>
      </c>
      <c r="D673" s="121">
        <f t="shared" si="50"/>
        <v>0</v>
      </c>
      <c r="E673" s="121">
        <f t="shared" si="51"/>
        <v>0</v>
      </c>
    </row>
    <row r="674" spans="1:5">
      <c r="A674" s="123"/>
      <c r="B674" s="124"/>
      <c r="C674" s="121">
        <f t="shared" si="52"/>
        <v>0</v>
      </c>
      <c r="D674" s="121">
        <f t="shared" si="50"/>
        <v>0</v>
      </c>
      <c r="E674" s="121">
        <f t="shared" si="51"/>
        <v>0</v>
      </c>
    </row>
    <row r="675" spans="1:5">
      <c r="A675" s="123"/>
      <c r="B675" s="124"/>
      <c r="C675" s="121">
        <f t="shared" si="52"/>
        <v>0</v>
      </c>
      <c r="D675" s="121">
        <f t="shared" si="50"/>
        <v>0</v>
      </c>
      <c r="E675" s="121">
        <f t="shared" si="51"/>
        <v>0</v>
      </c>
    </row>
    <row r="676" spans="1:5">
      <c r="A676" s="123"/>
      <c r="B676" s="124"/>
      <c r="C676" s="121">
        <f t="shared" si="52"/>
        <v>0</v>
      </c>
      <c r="D676" s="121">
        <f t="shared" si="50"/>
        <v>0</v>
      </c>
      <c r="E676" s="121">
        <f t="shared" si="51"/>
        <v>0</v>
      </c>
    </row>
    <row r="677" spans="1:5">
      <c r="A677" s="123"/>
      <c r="B677" s="124"/>
      <c r="C677" s="121">
        <f t="shared" si="52"/>
        <v>0</v>
      </c>
      <c r="D677" s="121">
        <f t="shared" si="50"/>
        <v>0</v>
      </c>
      <c r="E677" s="121">
        <f t="shared" si="51"/>
        <v>0</v>
      </c>
    </row>
    <row r="678" spans="1:5">
      <c r="A678" s="123"/>
      <c r="B678" s="124"/>
      <c r="C678" s="121">
        <f t="shared" si="52"/>
        <v>0</v>
      </c>
      <c r="D678" s="121">
        <f t="shared" si="50"/>
        <v>0</v>
      </c>
      <c r="E678" s="121">
        <f t="shared" si="51"/>
        <v>0</v>
      </c>
    </row>
    <row r="679" spans="1:5">
      <c r="A679" s="123"/>
      <c r="B679" s="124"/>
      <c r="C679" s="121">
        <f t="shared" si="52"/>
        <v>0</v>
      </c>
      <c r="D679" s="121">
        <f t="shared" si="50"/>
        <v>0</v>
      </c>
      <c r="E679" s="121">
        <f t="shared" si="51"/>
        <v>0</v>
      </c>
    </row>
    <row r="680" spans="1:5">
      <c r="A680" s="123"/>
      <c r="B680" s="124"/>
      <c r="C680" s="121">
        <f t="shared" si="52"/>
        <v>0</v>
      </c>
      <c r="D680" s="121">
        <f t="shared" si="50"/>
        <v>0</v>
      </c>
      <c r="E680" s="121">
        <f t="shared" si="51"/>
        <v>0</v>
      </c>
    </row>
    <row r="681" spans="1:5">
      <c r="A681" s="123"/>
      <c r="B681" s="124"/>
      <c r="C681" s="121">
        <f t="shared" si="52"/>
        <v>0</v>
      </c>
      <c r="D681" s="121">
        <f t="shared" si="50"/>
        <v>0</v>
      </c>
      <c r="E681" s="121">
        <f t="shared" si="51"/>
        <v>0</v>
      </c>
    </row>
    <row r="682" spans="1:5">
      <c r="A682" s="123"/>
      <c r="B682" s="124"/>
      <c r="C682" s="121">
        <f t="shared" si="52"/>
        <v>0</v>
      </c>
      <c r="D682" s="121">
        <f t="shared" si="50"/>
        <v>0</v>
      </c>
      <c r="E682" s="121">
        <f t="shared" si="51"/>
        <v>0</v>
      </c>
    </row>
    <row r="683" spans="1:5">
      <c r="A683" s="123"/>
      <c r="B683" s="124"/>
      <c r="C683" s="121">
        <f t="shared" si="52"/>
        <v>0</v>
      </c>
      <c r="D683" s="121">
        <f t="shared" si="50"/>
        <v>0</v>
      </c>
      <c r="E683" s="121">
        <f t="shared" si="51"/>
        <v>0</v>
      </c>
    </row>
    <row r="684" spans="1:5">
      <c r="A684" s="123"/>
      <c r="B684" s="124"/>
      <c r="C684" s="121">
        <f t="shared" si="52"/>
        <v>0</v>
      </c>
      <c r="D684" s="121">
        <f t="shared" si="50"/>
        <v>0</v>
      </c>
      <c r="E684" s="121">
        <f t="shared" si="51"/>
        <v>0</v>
      </c>
    </row>
    <row r="685" spans="1:5">
      <c r="A685" s="123"/>
      <c r="B685" s="124"/>
      <c r="C685" s="121">
        <f t="shared" si="52"/>
        <v>0</v>
      </c>
      <c r="D685" s="121">
        <f t="shared" si="50"/>
        <v>0</v>
      </c>
      <c r="E685" s="121">
        <f t="shared" si="51"/>
        <v>0</v>
      </c>
    </row>
    <row r="686" spans="1:5">
      <c r="A686" s="123"/>
      <c r="B686" s="124"/>
      <c r="C686" s="121">
        <f t="shared" si="52"/>
        <v>0</v>
      </c>
      <c r="D686" s="121">
        <f t="shared" si="50"/>
        <v>0</v>
      </c>
      <c r="E686" s="121">
        <f t="shared" si="51"/>
        <v>0</v>
      </c>
    </row>
    <row r="687" spans="1:5">
      <c r="A687" s="123"/>
      <c r="B687" s="124"/>
      <c r="C687" s="121">
        <f t="shared" si="52"/>
        <v>0</v>
      </c>
      <c r="D687" s="121">
        <f t="shared" si="50"/>
        <v>0</v>
      </c>
      <c r="E687" s="121">
        <f t="shared" si="51"/>
        <v>0</v>
      </c>
    </row>
    <row r="688" spans="1:5">
      <c r="A688" s="123"/>
      <c r="B688" s="124"/>
      <c r="C688" s="121">
        <f t="shared" si="52"/>
        <v>0</v>
      </c>
      <c r="D688" s="121">
        <f t="shared" si="50"/>
        <v>0</v>
      </c>
      <c r="E688" s="121">
        <f t="shared" si="51"/>
        <v>0</v>
      </c>
    </row>
    <row r="689" spans="1:5">
      <c r="A689" s="123"/>
      <c r="B689" s="124"/>
      <c r="C689" s="121">
        <f t="shared" si="52"/>
        <v>0</v>
      </c>
      <c r="D689" s="121">
        <f t="shared" si="50"/>
        <v>0</v>
      </c>
      <c r="E689" s="121">
        <f t="shared" si="51"/>
        <v>0</v>
      </c>
    </row>
    <row r="690" spans="1:5">
      <c r="A690" s="123"/>
      <c r="B690" s="124"/>
      <c r="C690" s="121">
        <f t="shared" si="52"/>
        <v>0</v>
      </c>
      <c r="D690" s="121">
        <f t="shared" si="50"/>
        <v>0</v>
      </c>
      <c r="E690" s="121">
        <f t="shared" si="51"/>
        <v>0</v>
      </c>
    </row>
    <row r="691" spans="1:5">
      <c r="A691" s="123"/>
      <c r="B691" s="124"/>
      <c r="C691" s="121">
        <f t="shared" si="52"/>
        <v>0</v>
      </c>
      <c r="D691" s="121">
        <f t="shared" si="50"/>
        <v>0</v>
      </c>
      <c r="E691" s="121">
        <f t="shared" si="51"/>
        <v>0</v>
      </c>
    </row>
    <row r="692" spans="1:5">
      <c r="A692" s="123"/>
      <c r="B692" s="124"/>
      <c r="C692" s="121">
        <f t="shared" si="52"/>
        <v>0</v>
      </c>
      <c r="D692" s="121">
        <f t="shared" si="50"/>
        <v>0</v>
      </c>
      <c r="E692" s="121">
        <f t="shared" si="51"/>
        <v>0</v>
      </c>
    </row>
    <row r="693" spans="1:5">
      <c r="A693" s="123"/>
      <c r="B693" s="124"/>
      <c r="C693" s="121">
        <f t="shared" si="52"/>
        <v>0</v>
      </c>
      <c r="D693" s="121">
        <f t="shared" si="50"/>
        <v>0</v>
      </c>
      <c r="E693" s="121">
        <f t="shared" si="51"/>
        <v>0</v>
      </c>
    </row>
    <row r="694" spans="1:5">
      <c r="A694" s="123"/>
      <c r="B694" s="124"/>
      <c r="C694" s="121">
        <f t="shared" si="52"/>
        <v>0</v>
      </c>
      <c r="D694" s="121">
        <f t="shared" si="50"/>
        <v>0</v>
      </c>
      <c r="E694" s="121">
        <f t="shared" si="51"/>
        <v>0</v>
      </c>
    </row>
    <row r="695" spans="1:5">
      <c r="A695" s="123"/>
      <c r="B695" s="124"/>
      <c r="C695" s="121">
        <f t="shared" si="52"/>
        <v>0</v>
      </c>
      <c r="D695" s="121">
        <f t="shared" si="50"/>
        <v>0</v>
      </c>
      <c r="E695" s="121">
        <f t="shared" si="51"/>
        <v>0</v>
      </c>
    </row>
    <row r="696" spans="1:5">
      <c r="A696" s="123"/>
      <c r="B696" s="124"/>
      <c r="C696" s="121">
        <f t="shared" si="52"/>
        <v>0</v>
      </c>
      <c r="D696" s="121">
        <f t="shared" si="50"/>
        <v>0</v>
      </c>
      <c r="E696" s="121">
        <f t="shared" si="51"/>
        <v>0</v>
      </c>
    </row>
    <row r="697" spans="1:5">
      <c r="A697" s="123"/>
      <c r="B697" s="124"/>
      <c r="C697" s="121">
        <f t="shared" si="52"/>
        <v>0</v>
      </c>
      <c r="D697" s="121">
        <f t="shared" si="50"/>
        <v>0</v>
      </c>
      <c r="E697" s="121">
        <f t="shared" si="51"/>
        <v>0</v>
      </c>
    </row>
    <row r="698" spans="1:5">
      <c r="A698" s="123"/>
      <c r="B698" s="124"/>
      <c r="C698" s="121">
        <f t="shared" si="52"/>
        <v>0</v>
      </c>
      <c r="D698" s="121">
        <f t="shared" si="50"/>
        <v>0</v>
      </c>
      <c r="E698" s="121">
        <f t="shared" si="51"/>
        <v>0</v>
      </c>
    </row>
    <row r="699" spans="1:5">
      <c r="A699" s="123"/>
      <c r="B699" s="124"/>
      <c r="C699" s="121">
        <f t="shared" si="52"/>
        <v>0</v>
      </c>
      <c r="D699" s="121">
        <f t="shared" ref="D699:D762" si="53">B699*0.0145</f>
        <v>0</v>
      </c>
      <c r="E699" s="121">
        <f t="shared" ref="E699:E762" si="54">(C699+D699)</f>
        <v>0</v>
      </c>
    </row>
    <row r="700" spans="1:5">
      <c r="A700" s="123"/>
      <c r="B700" s="124"/>
      <c r="C700" s="121">
        <f t="shared" si="52"/>
        <v>0</v>
      </c>
      <c r="D700" s="121">
        <f t="shared" si="53"/>
        <v>0</v>
      </c>
      <c r="E700" s="121">
        <f t="shared" si="54"/>
        <v>0</v>
      </c>
    </row>
    <row r="701" spans="1:5">
      <c r="A701" s="123"/>
      <c r="B701" s="124"/>
      <c r="C701" s="121">
        <f t="shared" si="52"/>
        <v>0</v>
      </c>
      <c r="D701" s="121">
        <f t="shared" si="53"/>
        <v>0</v>
      </c>
      <c r="E701" s="121">
        <f t="shared" si="54"/>
        <v>0</v>
      </c>
    </row>
    <row r="702" spans="1:5">
      <c r="A702" s="123"/>
      <c r="B702" s="124"/>
      <c r="C702" s="121">
        <f t="shared" si="52"/>
        <v>0</v>
      </c>
      <c r="D702" s="121">
        <f t="shared" si="53"/>
        <v>0</v>
      </c>
      <c r="E702" s="121">
        <f t="shared" si="54"/>
        <v>0</v>
      </c>
    </row>
    <row r="703" spans="1:5">
      <c r="A703" s="123"/>
      <c r="B703" s="124"/>
      <c r="C703" s="121">
        <f t="shared" si="52"/>
        <v>0</v>
      </c>
      <c r="D703" s="121">
        <f t="shared" si="53"/>
        <v>0</v>
      </c>
      <c r="E703" s="121">
        <f t="shared" si="54"/>
        <v>0</v>
      </c>
    </row>
    <row r="704" spans="1:5">
      <c r="A704" s="123"/>
      <c r="B704" s="124"/>
      <c r="C704" s="121">
        <f t="shared" si="52"/>
        <v>0</v>
      </c>
      <c r="D704" s="121">
        <f t="shared" si="53"/>
        <v>0</v>
      </c>
      <c r="E704" s="121">
        <f t="shared" si="54"/>
        <v>0</v>
      </c>
    </row>
    <row r="705" spans="1:5">
      <c r="A705" s="123"/>
      <c r="B705" s="124"/>
      <c r="C705" s="121">
        <f t="shared" si="52"/>
        <v>0</v>
      </c>
      <c r="D705" s="121">
        <f t="shared" si="53"/>
        <v>0</v>
      </c>
      <c r="E705" s="121">
        <f t="shared" si="54"/>
        <v>0</v>
      </c>
    </row>
    <row r="706" spans="1:5">
      <c r="A706" s="123"/>
      <c r="B706" s="124"/>
      <c r="C706" s="121">
        <f t="shared" si="52"/>
        <v>0</v>
      </c>
      <c r="D706" s="121">
        <f t="shared" si="53"/>
        <v>0</v>
      </c>
      <c r="E706" s="121">
        <f t="shared" si="54"/>
        <v>0</v>
      </c>
    </row>
    <row r="707" spans="1:5">
      <c r="A707" s="123"/>
      <c r="B707" s="124"/>
      <c r="C707" s="121">
        <f t="shared" si="52"/>
        <v>0</v>
      </c>
      <c r="D707" s="121">
        <f t="shared" si="53"/>
        <v>0</v>
      </c>
      <c r="E707" s="121">
        <f t="shared" si="54"/>
        <v>0</v>
      </c>
    </row>
    <row r="708" spans="1:5">
      <c r="A708" s="123"/>
      <c r="B708" s="124"/>
      <c r="C708" s="121">
        <f t="shared" si="52"/>
        <v>0</v>
      </c>
      <c r="D708" s="121">
        <f t="shared" si="53"/>
        <v>0</v>
      </c>
      <c r="E708" s="121">
        <f t="shared" si="54"/>
        <v>0</v>
      </c>
    </row>
    <row r="709" spans="1:5">
      <c r="A709" s="123"/>
      <c r="B709" s="124"/>
      <c r="C709" s="121">
        <f t="shared" ref="C709:C772" si="55">IF(B709&lt;142801,B709*0.062,168600*0.062)</f>
        <v>0</v>
      </c>
      <c r="D709" s="121">
        <f t="shared" si="53"/>
        <v>0</v>
      </c>
      <c r="E709" s="121">
        <f t="shared" si="54"/>
        <v>0</v>
      </c>
    </row>
    <row r="710" spans="1:5">
      <c r="A710" s="123"/>
      <c r="B710" s="124"/>
      <c r="C710" s="121">
        <f t="shared" si="55"/>
        <v>0</v>
      </c>
      <c r="D710" s="121">
        <f t="shared" si="53"/>
        <v>0</v>
      </c>
      <c r="E710" s="121">
        <f t="shared" si="54"/>
        <v>0</v>
      </c>
    </row>
    <row r="711" spans="1:5">
      <c r="A711" s="123"/>
      <c r="B711" s="124"/>
      <c r="C711" s="121">
        <f t="shared" si="55"/>
        <v>0</v>
      </c>
      <c r="D711" s="121">
        <f t="shared" si="53"/>
        <v>0</v>
      </c>
      <c r="E711" s="121">
        <f t="shared" si="54"/>
        <v>0</v>
      </c>
    </row>
    <row r="712" spans="1:5">
      <c r="A712" s="123"/>
      <c r="B712" s="124"/>
      <c r="C712" s="121">
        <f t="shared" si="55"/>
        <v>0</v>
      </c>
      <c r="D712" s="121">
        <f t="shared" si="53"/>
        <v>0</v>
      </c>
      <c r="E712" s="121">
        <f t="shared" si="54"/>
        <v>0</v>
      </c>
    </row>
    <row r="713" spans="1:5">
      <c r="A713" s="123"/>
      <c r="B713" s="124"/>
      <c r="C713" s="121">
        <f t="shared" si="55"/>
        <v>0</v>
      </c>
      <c r="D713" s="121">
        <f t="shared" si="53"/>
        <v>0</v>
      </c>
      <c r="E713" s="121">
        <f t="shared" si="54"/>
        <v>0</v>
      </c>
    </row>
    <row r="714" spans="1:5">
      <c r="A714" s="123"/>
      <c r="B714" s="124"/>
      <c r="C714" s="121">
        <f t="shared" si="55"/>
        <v>0</v>
      </c>
      <c r="D714" s="121">
        <f t="shared" si="53"/>
        <v>0</v>
      </c>
      <c r="E714" s="121">
        <f t="shared" si="54"/>
        <v>0</v>
      </c>
    </row>
    <row r="715" spans="1:5">
      <c r="A715" s="123"/>
      <c r="B715" s="124"/>
      <c r="C715" s="121">
        <f t="shared" si="55"/>
        <v>0</v>
      </c>
      <c r="D715" s="121">
        <f t="shared" si="53"/>
        <v>0</v>
      </c>
      <c r="E715" s="121">
        <f t="shared" si="54"/>
        <v>0</v>
      </c>
    </row>
    <row r="716" spans="1:5">
      <c r="A716" s="123"/>
      <c r="B716" s="124"/>
      <c r="C716" s="121">
        <f t="shared" si="55"/>
        <v>0</v>
      </c>
      <c r="D716" s="121">
        <f t="shared" si="53"/>
        <v>0</v>
      </c>
      <c r="E716" s="121">
        <f t="shared" si="54"/>
        <v>0</v>
      </c>
    </row>
    <row r="717" spans="1:5">
      <c r="A717" s="123"/>
      <c r="B717" s="124"/>
      <c r="C717" s="121">
        <f t="shared" si="55"/>
        <v>0</v>
      </c>
      <c r="D717" s="121">
        <f t="shared" si="53"/>
        <v>0</v>
      </c>
      <c r="E717" s="121">
        <f t="shared" si="54"/>
        <v>0</v>
      </c>
    </row>
    <row r="718" spans="1:5">
      <c r="A718" s="123"/>
      <c r="B718" s="124"/>
      <c r="C718" s="121">
        <f t="shared" si="55"/>
        <v>0</v>
      </c>
      <c r="D718" s="121">
        <f t="shared" si="53"/>
        <v>0</v>
      </c>
      <c r="E718" s="121">
        <f t="shared" si="54"/>
        <v>0</v>
      </c>
    </row>
    <row r="719" spans="1:5">
      <c r="A719" s="123"/>
      <c r="B719" s="124"/>
      <c r="C719" s="121">
        <f t="shared" si="55"/>
        <v>0</v>
      </c>
      <c r="D719" s="121">
        <f t="shared" si="53"/>
        <v>0</v>
      </c>
      <c r="E719" s="121">
        <f t="shared" si="54"/>
        <v>0</v>
      </c>
    </row>
    <row r="720" spans="1:5">
      <c r="A720" s="123"/>
      <c r="B720" s="124"/>
      <c r="C720" s="121">
        <f t="shared" si="55"/>
        <v>0</v>
      </c>
      <c r="D720" s="121">
        <f t="shared" si="53"/>
        <v>0</v>
      </c>
      <c r="E720" s="121">
        <f t="shared" si="54"/>
        <v>0</v>
      </c>
    </row>
    <row r="721" spans="1:5">
      <c r="A721" s="123"/>
      <c r="B721" s="124"/>
      <c r="C721" s="121">
        <f t="shared" si="55"/>
        <v>0</v>
      </c>
      <c r="D721" s="121">
        <f t="shared" si="53"/>
        <v>0</v>
      </c>
      <c r="E721" s="121">
        <f t="shared" si="54"/>
        <v>0</v>
      </c>
    </row>
    <row r="722" spans="1:5">
      <c r="A722" s="123"/>
      <c r="B722" s="124"/>
      <c r="C722" s="121">
        <f t="shared" si="55"/>
        <v>0</v>
      </c>
      <c r="D722" s="121">
        <f t="shared" si="53"/>
        <v>0</v>
      </c>
      <c r="E722" s="121">
        <f t="shared" si="54"/>
        <v>0</v>
      </c>
    </row>
    <row r="723" spans="1:5">
      <c r="A723" s="123"/>
      <c r="B723" s="124"/>
      <c r="C723" s="121">
        <f t="shared" si="55"/>
        <v>0</v>
      </c>
      <c r="D723" s="121">
        <f t="shared" si="53"/>
        <v>0</v>
      </c>
      <c r="E723" s="121">
        <f t="shared" si="54"/>
        <v>0</v>
      </c>
    </row>
    <row r="724" spans="1:5">
      <c r="A724" s="123"/>
      <c r="B724" s="124"/>
      <c r="C724" s="121">
        <f t="shared" si="55"/>
        <v>0</v>
      </c>
      <c r="D724" s="121">
        <f t="shared" si="53"/>
        <v>0</v>
      </c>
      <c r="E724" s="121">
        <f t="shared" si="54"/>
        <v>0</v>
      </c>
    </row>
    <row r="725" spans="1:5">
      <c r="A725" s="123"/>
      <c r="B725" s="124"/>
      <c r="C725" s="121">
        <f t="shared" si="55"/>
        <v>0</v>
      </c>
      <c r="D725" s="121">
        <f t="shared" si="53"/>
        <v>0</v>
      </c>
      <c r="E725" s="121">
        <f t="shared" si="54"/>
        <v>0</v>
      </c>
    </row>
    <row r="726" spans="1:5">
      <c r="A726" s="123"/>
      <c r="B726" s="124"/>
      <c r="C726" s="121">
        <f t="shared" si="55"/>
        <v>0</v>
      </c>
      <c r="D726" s="121">
        <f t="shared" si="53"/>
        <v>0</v>
      </c>
      <c r="E726" s="121">
        <f t="shared" si="54"/>
        <v>0</v>
      </c>
    </row>
    <row r="727" spans="1:5">
      <c r="A727" s="123"/>
      <c r="B727" s="124"/>
      <c r="C727" s="121">
        <f t="shared" si="55"/>
        <v>0</v>
      </c>
      <c r="D727" s="121">
        <f t="shared" si="53"/>
        <v>0</v>
      </c>
      <c r="E727" s="121">
        <f t="shared" si="54"/>
        <v>0</v>
      </c>
    </row>
    <row r="728" spans="1:5">
      <c r="A728" s="123"/>
      <c r="B728" s="124"/>
      <c r="C728" s="121">
        <f t="shared" si="55"/>
        <v>0</v>
      </c>
      <c r="D728" s="121">
        <f t="shared" si="53"/>
        <v>0</v>
      </c>
      <c r="E728" s="121">
        <f t="shared" si="54"/>
        <v>0</v>
      </c>
    </row>
    <row r="729" spans="1:5">
      <c r="A729" s="123"/>
      <c r="B729" s="124"/>
      <c r="C729" s="121">
        <f t="shared" si="55"/>
        <v>0</v>
      </c>
      <c r="D729" s="121">
        <f t="shared" si="53"/>
        <v>0</v>
      </c>
      <c r="E729" s="121">
        <f t="shared" si="54"/>
        <v>0</v>
      </c>
    </row>
    <row r="730" spans="1:5">
      <c r="A730" s="123"/>
      <c r="B730" s="124"/>
      <c r="C730" s="121">
        <f t="shared" si="55"/>
        <v>0</v>
      </c>
      <c r="D730" s="121">
        <f t="shared" si="53"/>
        <v>0</v>
      </c>
      <c r="E730" s="121">
        <f t="shared" si="54"/>
        <v>0</v>
      </c>
    </row>
    <row r="731" spans="1:5">
      <c r="A731" s="123"/>
      <c r="B731" s="124"/>
      <c r="C731" s="121">
        <f t="shared" si="55"/>
        <v>0</v>
      </c>
      <c r="D731" s="121">
        <f t="shared" si="53"/>
        <v>0</v>
      </c>
      <c r="E731" s="121">
        <f t="shared" si="54"/>
        <v>0</v>
      </c>
    </row>
    <row r="732" spans="1:5">
      <c r="A732" s="123"/>
      <c r="B732" s="124"/>
      <c r="C732" s="121">
        <f t="shared" si="55"/>
        <v>0</v>
      </c>
      <c r="D732" s="121">
        <f t="shared" si="53"/>
        <v>0</v>
      </c>
      <c r="E732" s="121">
        <f t="shared" si="54"/>
        <v>0</v>
      </c>
    </row>
    <row r="733" spans="1:5">
      <c r="A733" s="123"/>
      <c r="B733" s="124"/>
      <c r="C733" s="121">
        <f t="shared" si="55"/>
        <v>0</v>
      </c>
      <c r="D733" s="121">
        <f t="shared" si="53"/>
        <v>0</v>
      </c>
      <c r="E733" s="121">
        <f t="shared" si="54"/>
        <v>0</v>
      </c>
    </row>
    <row r="734" spans="1:5">
      <c r="A734" s="123"/>
      <c r="B734" s="124"/>
      <c r="C734" s="121">
        <f t="shared" si="55"/>
        <v>0</v>
      </c>
      <c r="D734" s="121">
        <f t="shared" si="53"/>
        <v>0</v>
      </c>
      <c r="E734" s="121">
        <f t="shared" si="54"/>
        <v>0</v>
      </c>
    </row>
    <row r="735" spans="1:5">
      <c r="A735" s="123"/>
      <c r="B735" s="124"/>
      <c r="C735" s="121">
        <f t="shared" si="55"/>
        <v>0</v>
      </c>
      <c r="D735" s="121">
        <f t="shared" si="53"/>
        <v>0</v>
      </c>
      <c r="E735" s="121">
        <f t="shared" si="54"/>
        <v>0</v>
      </c>
    </row>
    <row r="736" spans="1:5">
      <c r="A736" s="123"/>
      <c r="B736" s="124"/>
      <c r="C736" s="121">
        <f t="shared" si="55"/>
        <v>0</v>
      </c>
      <c r="D736" s="121">
        <f t="shared" si="53"/>
        <v>0</v>
      </c>
      <c r="E736" s="121">
        <f t="shared" si="54"/>
        <v>0</v>
      </c>
    </row>
    <row r="737" spans="1:5">
      <c r="A737" s="123"/>
      <c r="B737" s="124"/>
      <c r="C737" s="121">
        <f t="shared" si="55"/>
        <v>0</v>
      </c>
      <c r="D737" s="121">
        <f t="shared" si="53"/>
        <v>0</v>
      </c>
      <c r="E737" s="121">
        <f t="shared" si="54"/>
        <v>0</v>
      </c>
    </row>
    <row r="738" spans="1:5">
      <c r="A738" s="123"/>
      <c r="B738" s="124"/>
      <c r="C738" s="121">
        <f t="shared" si="55"/>
        <v>0</v>
      </c>
      <c r="D738" s="121">
        <f t="shared" si="53"/>
        <v>0</v>
      </c>
      <c r="E738" s="121">
        <f t="shared" si="54"/>
        <v>0</v>
      </c>
    </row>
    <row r="739" spans="1:5">
      <c r="A739" s="123"/>
      <c r="B739" s="124"/>
      <c r="C739" s="121">
        <f t="shared" si="55"/>
        <v>0</v>
      </c>
      <c r="D739" s="121">
        <f t="shared" si="53"/>
        <v>0</v>
      </c>
      <c r="E739" s="121">
        <f t="shared" si="54"/>
        <v>0</v>
      </c>
    </row>
    <row r="740" spans="1:5">
      <c r="A740" s="123"/>
      <c r="B740" s="124"/>
      <c r="C740" s="121">
        <f t="shared" si="55"/>
        <v>0</v>
      </c>
      <c r="D740" s="121">
        <f t="shared" si="53"/>
        <v>0</v>
      </c>
      <c r="E740" s="121">
        <f t="shared" si="54"/>
        <v>0</v>
      </c>
    </row>
    <row r="741" spans="1:5">
      <c r="A741" s="123"/>
      <c r="B741" s="124"/>
      <c r="C741" s="121">
        <f t="shared" si="55"/>
        <v>0</v>
      </c>
      <c r="D741" s="121">
        <f t="shared" si="53"/>
        <v>0</v>
      </c>
      <c r="E741" s="121">
        <f t="shared" si="54"/>
        <v>0</v>
      </c>
    </row>
    <row r="742" spans="1:5">
      <c r="A742" s="123"/>
      <c r="B742" s="124"/>
      <c r="C742" s="121">
        <f t="shared" si="55"/>
        <v>0</v>
      </c>
      <c r="D742" s="121">
        <f t="shared" si="53"/>
        <v>0</v>
      </c>
      <c r="E742" s="121">
        <f t="shared" si="54"/>
        <v>0</v>
      </c>
    </row>
    <row r="743" spans="1:5">
      <c r="A743" s="123"/>
      <c r="B743" s="124"/>
      <c r="C743" s="121">
        <f t="shared" si="55"/>
        <v>0</v>
      </c>
      <c r="D743" s="121">
        <f t="shared" si="53"/>
        <v>0</v>
      </c>
      <c r="E743" s="121">
        <f t="shared" si="54"/>
        <v>0</v>
      </c>
    </row>
    <row r="744" spans="1:5">
      <c r="A744" s="123"/>
      <c r="B744" s="124"/>
      <c r="C744" s="121">
        <f t="shared" si="55"/>
        <v>0</v>
      </c>
      <c r="D744" s="121">
        <f t="shared" si="53"/>
        <v>0</v>
      </c>
      <c r="E744" s="121">
        <f t="shared" si="54"/>
        <v>0</v>
      </c>
    </row>
    <row r="745" spans="1:5">
      <c r="A745" s="123"/>
      <c r="B745" s="124"/>
      <c r="C745" s="121">
        <f t="shared" si="55"/>
        <v>0</v>
      </c>
      <c r="D745" s="121">
        <f t="shared" si="53"/>
        <v>0</v>
      </c>
      <c r="E745" s="121">
        <f t="shared" si="54"/>
        <v>0</v>
      </c>
    </row>
    <row r="746" spans="1:5">
      <c r="A746" s="123"/>
      <c r="B746" s="124"/>
      <c r="C746" s="121">
        <f t="shared" si="55"/>
        <v>0</v>
      </c>
      <c r="D746" s="121">
        <f t="shared" si="53"/>
        <v>0</v>
      </c>
      <c r="E746" s="121">
        <f t="shared" si="54"/>
        <v>0</v>
      </c>
    </row>
    <row r="747" spans="1:5">
      <c r="A747" s="123"/>
      <c r="B747" s="124"/>
      <c r="C747" s="121">
        <f t="shared" si="55"/>
        <v>0</v>
      </c>
      <c r="D747" s="121">
        <f t="shared" si="53"/>
        <v>0</v>
      </c>
      <c r="E747" s="121">
        <f t="shared" si="54"/>
        <v>0</v>
      </c>
    </row>
    <row r="748" spans="1:5">
      <c r="A748" s="123"/>
      <c r="B748" s="124"/>
      <c r="C748" s="121">
        <f t="shared" si="55"/>
        <v>0</v>
      </c>
      <c r="D748" s="121">
        <f t="shared" si="53"/>
        <v>0</v>
      </c>
      <c r="E748" s="121">
        <f t="shared" si="54"/>
        <v>0</v>
      </c>
    </row>
    <row r="749" spans="1:5">
      <c r="A749" s="123"/>
      <c r="B749" s="124"/>
      <c r="C749" s="121">
        <f t="shared" si="55"/>
        <v>0</v>
      </c>
      <c r="D749" s="121">
        <f t="shared" si="53"/>
        <v>0</v>
      </c>
      <c r="E749" s="121">
        <f t="shared" si="54"/>
        <v>0</v>
      </c>
    </row>
    <row r="750" spans="1:5">
      <c r="A750" s="123"/>
      <c r="B750" s="124"/>
      <c r="C750" s="121">
        <f t="shared" si="55"/>
        <v>0</v>
      </c>
      <c r="D750" s="121">
        <f t="shared" si="53"/>
        <v>0</v>
      </c>
      <c r="E750" s="121">
        <f t="shared" si="54"/>
        <v>0</v>
      </c>
    </row>
    <row r="751" spans="1:5">
      <c r="A751" s="123"/>
      <c r="B751" s="124"/>
      <c r="C751" s="121">
        <f t="shared" si="55"/>
        <v>0</v>
      </c>
      <c r="D751" s="121">
        <f t="shared" si="53"/>
        <v>0</v>
      </c>
      <c r="E751" s="121">
        <f t="shared" si="54"/>
        <v>0</v>
      </c>
    </row>
    <row r="752" spans="1:5">
      <c r="A752" s="123"/>
      <c r="B752" s="124"/>
      <c r="C752" s="121">
        <f t="shared" si="55"/>
        <v>0</v>
      </c>
      <c r="D752" s="121">
        <f t="shared" si="53"/>
        <v>0</v>
      </c>
      <c r="E752" s="121">
        <f t="shared" si="54"/>
        <v>0</v>
      </c>
    </row>
    <row r="753" spans="1:5">
      <c r="A753" s="123"/>
      <c r="B753" s="124"/>
      <c r="C753" s="121">
        <f t="shared" si="55"/>
        <v>0</v>
      </c>
      <c r="D753" s="121">
        <f t="shared" si="53"/>
        <v>0</v>
      </c>
      <c r="E753" s="121">
        <f t="shared" si="54"/>
        <v>0</v>
      </c>
    </row>
    <row r="754" spans="1:5">
      <c r="A754" s="123"/>
      <c r="B754" s="124"/>
      <c r="C754" s="121">
        <f t="shared" si="55"/>
        <v>0</v>
      </c>
      <c r="D754" s="121">
        <f t="shared" si="53"/>
        <v>0</v>
      </c>
      <c r="E754" s="121">
        <f t="shared" si="54"/>
        <v>0</v>
      </c>
    </row>
    <row r="755" spans="1:5">
      <c r="A755" s="123"/>
      <c r="B755" s="124"/>
      <c r="C755" s="121">
        <f t="shared" si="55"/>
        <v>0</v>
      </c>
      <c r="D755" s="121">
        <f t="shared" si="53"/>
        <v>0</v>
      </c>
      <c r="E755" s="121">
        <f t="shared" si="54"/>
        <v>0</v>
      </c>
    </row>
    <row r="756" spans="1:5">
      <c r="A756" s="123"/>
      <c r="B756" s="124"/>
      <c r="C756" s="121">
        <f t="shared" si="55"/>
        <v>0</v>
      </c>
      <c r="D756" s="121">
        <f t="shared" si="53"/>
        <v>0</v>
      </c>
      <c r="E756" s="121">
        <f t="shared" si="54"/>
        <v>0</v>
      </c>
    </row>
    <row r="757" spans="1:5">
      <c r="A757" s="123"/>
      <c r="B757" s="124"/>
      <c r="C757" s="121">
        <f t="shared" si="55"/>
        <v>0</v>
      </c>
      <c r="D757" s="121">
        <f t="shared" si="53"/>
        <v>0</v>
      </c>
      <c r="E757" s="121">
        <f t="shared" si="54"/>
        <v>0</v>
      </c>
    </row>
    <row r="758" spans="1:5">
      <c r="A758" s="123"/>
      <c r="B758" s="124"/>
      <c r="C758" s="121">
        <f t="shared" si="55"/>
        <v>0</v>
      </c>
      <c r="D758" s="121">
        <f t="shared" si="53"/>
        <v>0</v>
      </c>
      <c r="E758" s="121">
        <f t="shared" si="54"/>
        <v>0</v>
      </c>
    </row>
    <row r="759" spans="1:5">
      <c r="A759" s="123"/>
      <c r="B759" s="124"/>
      <c r="C759" s="121">
        <f t="shared" si="55"/>
        <v>0</v>
      </c>
      <c r="D759" s="121">
        <f t="shared" si="53"/>
        <v>0</v>
      </c>
      <c r="E759" s="121">
        <f t="shared" si="54"/>
        <v>0</v>
      </c>
    </row>
    <row r="760" spans="1:5">
      <c r="A760" s="123"/>
      <c r="B760" s="124"/>
      <c r="C760" s="121">
        <f t="shared" si="55"/>
        <v>0</v>
      </c>
      <c r="D760" s="121">
        <f t="shared" si="53"/>
        <v>0</v>
      </c>
      <c r="E760" s="121">
        <f t="shared" si="54"/>
        <v>0</v>
      </c>
    </row>
    <row r="761" spans="1:5">
      <c r="A761" s="123"/>
      <c r="B761" s="124"/>
      <c r="C761" s="121">
        <f t="shared" si="55"/>
        <v>0</v>
      </c>
      <c r="D761" s="121">
        <f t="shared" si="53"/>
        <v>0</v>
      </c>
      <c r="E761" s="121">
        <f t="shared" si="54"/>
        <v>0</v>
      </c>
    </row>
    <row r="762" spans="1:5">
      <c r="A762" s="123"/>
      <c r="B762" s="124"/>
      <c r="C762" s="121">
        <f t="shared" si="55"/>
        <v>0</v>
      </c>
      <c r="D762" s="121">
        <f t="shared" si="53"/>
        <v>0</v>
      </c>
      <c r="E762" s="121">
        <f t="shared" si="54"/>
        <v>0</v>
      </c>
    </row>
    <row r="763" spans="1:5">
      <c r="A763" s="123"/>
      <c r="B763" s="124"/>
      <c r="C763" s="121">
        <f t="shared" si="55"/>
        <v>0</v>
      </c>
      <c r="D763" s="121">
        <f t="shared" ref="D763:D826" si="56">B763*0.0145</f>
        <v>0</v>
      </c>
      <c r="E763" s="121">
        <f t="shared" ref="E763:E826" si="57">(C763+D763)</f>
        <v>0</v>
      </c>
    </row>
    <row r="764" spans="1:5">
      <c r="A764" s="123"/>
      <c r="B764" s="124"/>
      <c r="C764" s="121">
        <f t="shared" si="55"/>
        <v>0</v>
      </c>
      <c r="D764" s="121">
        <f t="shared" si="56"/>
        <v>0</v>
      </c>
      <c r="E764" s="121">
        <f t="shared" si="57"/>
        <v>0</v>
      </c>
    </row>
    <row r="765" spans="1:5">
      <c r="A765" s="123"/>
      <c r="B765" s="124"/>
      <c r="C765" s="121">
        <f t="shared" si="55"/>
        <v>0</v>
      </c>
      <c r="D765" s="121">
        <f t="shared" si="56"/>
        <v>0</v>
      </c>
      <c r="E765" s="121">
        <f t="shared" si="57"/>
        <v>0</v>
      </c>
    </row>
    <row r="766" spans="1:5">
      <c r="A766" s="123"/>
      <c r="B766" s="124"/>
      <c r="C766" s="121">
        <f t="shared" si="55"/>
        <v>0</v>
      </c>
      <c r="D766" s="121">
        <f t="shared" si="56"/>
        <v>0</v>
      </c>
      <c r="E766" s="121">
        <f t="shared" si="57"/>
        <v>0</v>
      </c>
    </row>
    <row r="767" spans="1:5">
      <c r="A767" s="123"/>
      <c r="B767" s="124"/>
      <c r="C767" s="121">
        <f t="shared" si="55"/>
        <v>0</v>
      </c>
      <c r="D767" s="121">
        <f t="shared" si="56"/>
        <v>0</v>
      </c>
      <c r="E767" s="121">
        <f t="shared" si="57"/>
        <v>0</v>
      </c>
    </row>
    <row r="768" spans="1:5">
      <c r="A768" s="123"/>
      <c r="B768" s="124"/>
      <c r="C768" s="121">
        <f t="shared" si="55"/>
        <v>0</v>
      </c>
      <c r="D768" s="121">
        <f t="shared" si="56"/>
        <v>0</v>
      </c>
      <c r="E768" s="121">
        <f t="shared" si="57"/>
        <v>0</v>
      </c>
    </row>
    <row r="769" spans="1:5">
      <c r="A769" s="123"/>
      <c r="B769" s="124"/>
      <c r="C769" s="121">
        <f t="shared" si="55"/>
        <v>0</v>
      </c>
      <c r="D769" s="121">
        <f t="shared" si="56"/>
        <v>0</v>
      </c>
      <c r="E769" s="121">
        <f t="shared" si="57"/>
        <v>0</v>
      </c>
    </row>
    <row r="770" spans="1:5">
      <c r="A770" s="123"/>
      <c r="B770" s="124"/>
      <c r="C770" s="121">
        <f t="shared" si="55"/>
        <v>0</v>
      </c>
      <c r="D770" s="121">
        <f t="shared" si="56"/>
        <v>0</v>
      </c>
      <c r="E770" s="121">
        <f t="shared" si="57"/>
        <v>0</v>
      </c>
    </row>
    <row r="771" spans="1:5">
      <c r="A771" s="123"/>
      <c r="B771" s="124"/>
      <c r="C771" s="121">
        <f t="shared" si="55"/>
        <v>0</v>
      </c>
      <c r="D771" s="121">
        <f t="shared" si="56"/>
        <v>0</v>
      </c>
      <c r="E771" s="121">
        <f t="shared" si="57"/>
        <v>0</v>
      </c>
    </row>
    <row r="772" spans="1:5">
      <c r="A772" s="123"/>
      <c r="B772" s="124"/>
      <c r="C772" s="121">
        <f t="shared" si="55"/>
        <v>0</v>
      </c>
      <c r="D772" s="121">
        <f t="shared" si="56"/>
        <v>0</v>
      </c>
      <c r="E772" s="121">
        <f t="shared" si="57"/>
        <v>0</v>
      </c>
    </row>
    <row r="773" spans="1:5">
      <c r="A773" s="123"/>
      <c r="B773" s="124"/>
      <c r="C773" s="121">
        <f t="shared" ref="C773:C836" si="58">IF(B773&lt;142801,B773*0.062,168600*0.062)</f>
        <v>0</v>
      </c>
      <c r="D773" s="121">
        <f t="shared" si="56"/>
        <v>0</v>
      </c>
      <c r="E773" s="121">
        <f t="shared" si="57"/>
        <v>0</v>
      </c>
    </row>
    <row r="774" spans="1:5">
      <c r="A774" s="123"/>
      <c r="B774" s="124"/>
      <c r="C774" s="121">
        <f t="shared" si="58"/>
        <v>0</v>
      </c>
      <c r="D774" s="121">
        <f t="shared" si="56"/>
        <v>0</v>
      </c>
      <c r="E774" s="121">
        <f t="shared" si="57"/>
        <v>0</v>
      </c>
    </row>
    <row r="775" spans="1:5">
      <c r="A775" s="123"/>
      <c r="B775" s="124"/>
      <c r="C775" s="121">
        <f t="shared" si="58"/>
        <v>0</v>
      </c>
      <c r="D775" s="121">
        <f t="shared" si="56"/>
        <v>0</v>
      </c>
      <c r="E775" s="121">
        <f t="shared" si="57"/>
        <v>0</v>
      </c>
    </row>
    <row r="776" spans="1:5">
      <c r="A776" s="123"/>
      <c r="B776" s="124"/>
      <c r="C776" s="121">
        <f t="shared" si="58"/>
        <v>0</v>
      </c>
      <c r="D776" s="121">
        <f t="shared" si="56"/>
        <v>0</v>
      </c>
      <c r="E776" s="121">
        <f t="shared" si="57"/>
        <v>0</v>
      </c>
    </row>
    <row r="777" spans="1:5">
      <c r="A777" s="123"/>
      <c r="B777" s="124"/>
      <c r="C777" s="121">
        <f t="shared" si="58"/>
        <v>0</v>
      </c>
      <c r="D777" s="121">
        <f t="shared" si="56"/>
        <v>0</v>
      </c>
      <c r="E777" s="121">
        <f t="shared" si="57"/>
        <v>0</v>
      </c>
    </row>
    <row r="778" spans="1:5">
      <c r="A778" s="123"/>
      <c r="B778" s="124"/>
      <c r="C778" s="121">
        <f t="shared" si="58"/>
        <v>0</v>
      </c>
      <c r="D778" s="121">
        <f t="shared" si="56"/>
        <v>0</v>
      </c>
      <c r="E778" s="121">
        <f t="shared" si="57"/>
        <v>0</v>
      </c>
    </row>
    <row r="779" spans="1:5">
      <c r="A779" s="123"/>
      <c r="B779" s="124"/>
      <c r="C779" s="121">
        <f t="shared" si="58"/>
        <v>0</v>
      </c>
      <c r="D779" s="121">
        <f t="shared" si="56"/>
        <v>0</v>
      </c>
      <c r="E779" s="121">
        <f t="shared" si="57"/>
        <v>0</v>
      </c>
    </row>
    <row r="780" spans="1:5">
      <c r="A780" s="123"/>
      <c r="B780" s="124"/>
      <c r="C780" s="121">
        <f t="shared" si="58"/>
        <v>0</v>
      </c>
      <c r="D780" s="121">
        <f t="shared" si="56"/>
        <v>0</v>
      </c>
      <c r="E780" s="121">
        <f t="shared" si="57"/>
        <v>0</v>
      </c>
    </row>
    <row r="781" spans="1:5">
      <c r="A781" s="123"/>
      <c r="B781" s="124"/>
      <c r="C781" s="121">
        <f t="shared" si="58"/>
        <v>0</v>
      </c>
      <c r="D781" s="121">
        <f t="shared" si="56"/>
        <v>0</v>
      </c>
      <c r="E781" s="121">
        <f t="shared" si="57"/>
        <v>0</v>
      </c>
    </row>
    <row r="782" spans="1:5">
      <c r="A782" s="123"/>
      <c r="B782" s="124"/>
      <c r="C782" s="121">
        <f t="shared" si="58"/>
        <v>0</v>
      </c>
      <c r="D782" s="121">
        <f t="shared" si="56"/>
        <v>0</v>
      </c>
      <c r="E782" s="121">
        <f t="shared" si="57"/>
        <v>0</v>
      </c>
    </row>
    <row r="783" spans="1:5">
      <c r="A783" s="123"/>
      <c r="B783" s="124"/>
      <c r="C783" s="121">
        <f t="shared" si="58"/>
        <v>0</v>
      </c>
      <c r="D783" s="121">
        <f t="shared" si="56"/>
        <v>0</v>
      </c>
      <c r="E783" s="121">
        <f t="shared" si="57"/>
        <v>0</v>
      </c>
    </row>
    <row r="784" spans="1:5">
      <c r="A784" s="123"/>
      <c r="B784" s="124"/>
      <c r="C784" s="121">
        <f t="shared" si="58"/>
        <v>0</v>
      </c>
      <c r="D784" s="121">
        <f t="shared" si="56"/>
        <v>0</v>
      </c>
      <c r="E784" s="121">
        <f t="shared" si="57"/>
        <v>0</v>
      </c>
    </row>
    <row r="785" spans="1:5">
      <c r="A785" s="123"/>
      <c r="B785" s="124"/>
      <c r="C785" s="121">
        <f t="shared" si="58"/>
        <v>0</v>
      </c>
      <c r="D785" s="121">
        <f t="shared" si="56"/>
        <v>0</v>
      </c>
      <c r="E785" s="121">
        <f t="shared" si="57"/>
        <v>0</v>
      </c>
    </row>
    <row r="786" spans="1:5">
      <c r="A786" s="123"/>
      <c r="B786" s="124"/>
      <c r="C786" s="121">
        <f t="shared" si="58"/>
        <v>0</v>
      </c>
      <c r="D786" s="121">
        <f t="shared" si="56"/>
        <v>0</v>
      </c>
      <c r="E786" s="121">
        <f t="shared" si="57"/>
        <v>0</v>
      </c>
    </row>
    <row r="787" spans="1:5">
      <c r="A787" s="123"/>
      <c r="B787" s="124"/>
      <c r="C787" s="121">
        <f t="shared" si="58"/>
        <v>0</v>
      </c>
      <c r="D787" s="121">
        <f t="shared" si="56"/>
        <v>0</v>
      </c>
      <c r="E787" s="121">
        <f t="shared" si="57"/>
        <v>0</v>
      </c>
    </row>
    <row r="788" spans="1:5">
      <c r="A788" s="123"/>
      <c r="B788" s="124"/>
      <c r="C788" s="121">
        <f t="shared" si="58"/>
        <v>0</v>
      </c>
      <c r="D788" s="121">
        <f t="shared" si="56"/>
        <v>0</v>
      </c>
      <c r="E788" s="121">
        <f t="shared" si="57"/>
        <v>0</v>
      </c>
    </row>
    <row r="789" spans="1:5">
      <c r="A789" s="123"/>
      <c r="B789" s="124"/>
      <c r="C789" s="121">
        <f t="shared" si="58"/>
        <v>0</v>
      </c>
      <c r="D789" s="121">
        <f t="shared" si="56"/>
        <v>0</v>
      </c>
      <c r="E789" s="121">
        <f t="shared" si="57"/>
        <v>0</v>
      </c>
    </row>
    <row r="790" spans="1:5">
      <c r="A790" s="123"/>
      <c r="B790" s="124"/>
      <c r="C790" s="121">
        <f t="shared" si="58"/>
        <v>0</v>
      </c>
      <c r="D790" s="121">
        <f t="shared" si="56"/>
        <v>0</v>
      </c>
      <c r="E790" s="121">
        <f t="shared" si="57"/>
        <v>0</v>
      </c>
    </row>
    <row r="791" spans="1:5">
      <c r="A791" s="123"/>
      <c r="B791" s="124"/>
      <c r="C791" s="121">
        <f t="shared" si="58"/>
        <v>0</v>
      </c>
      <c r="D791" s="121">
        <f t="shared" si="56"/>
        <v>0</v>
      </c>
      <c r="E791" s="121">
        <f t="shared" si="57"/>
        <v>0</v>
      </c>
    </row>
    <row r="792" spans="1:5">
      <c r="A792" s="123"/>
      <c r="B792" s="124"/>
      <c r="C792" s="121">
        <f t="shared" si="58"/>
        <v>0</v>
      </c>
      <c r="D792" s="121">
        <f t="shared" si="56"/>
        <v>0</v>
      </c>
      <c r="E792" s="121">
        <f t="shared" si="57"/>
        <v>0</v>
      </c>
    </row>
    <row r="793" spans="1:5">
      <c r="A793" s="123"/>
      <c r="B793" s="124"/>
      <c r="C793" s="121">
        <f t="shared" si="58"/>
        <v>0</v>
      </c>
      <c r="D793" s="121">
        <f t="shared" si="56"/>
        <v>0</v>
      </c>
      <c r="E793" s="121">
        <f t="shared" si="57"/>
        <v>0</v>
      </c>
    </row>
    <row r="794" spans="1:5">
      <c r="A794" s="123"/>
      <c r="B794" s="124"/>
      <c r="C794" s="121">
        <f t="shared" si="58"/>
        <v>0</v>
      </c>
      <c r="D794" s="121">
        <f t="shared" si="56"/>
        <v>0</v>
      </c>
      <c r="E794" s="121">
        <f t="shared" si="57"/>
        <v>0</v>
      </c>
    </row>
    <row r="795" spans="1:5">
      <c r="A795" s="123"/>
      <c r="B795" s="124"/>
      <c r="C795" s="121">
        <f t="shared" si="58"/>
        <v>0</v>
      </c>
      <c r="D795" s="121">
        <f t="shared" si="56"/>
        <v>0</v>
      </c>
      <c r="E795" s="121">
        <f t="shared" si="57"/>
        <v>0</v>
      </c>
    </row>
    <row r="796" spans="1:5">
      <c r="A796" s="123"/>
      <c r="B796" s="124"/>
      <c r="C796" s="121">
        <f t="shared" si="58"/>
        <v>0</v>
      </c>
      <c r="D796" s="121">
        <f t="shared" si="56"/>
        <v>0</v>
      </c>
      <c r="E796" s="121">
        <f t="shared" si="57"/>
        <v>0</v>
      </c>
    </row>
    <row r="797" spans="1:5">
      <c r="A797" s="123"/>
      <c r="B797" s="124"/>
      <c r="C797" s="121">
        <f t="shared" si="58"/>
        <v>0</v>
      </c>
      <c r="D797" s="121">
        <f t="shared" si="56"/>
        <v>0</v>
      </c>
      <c r="E797" s="121">
        <f t="shared" si="57"/>
        <v>0</v>
      </c>
    </row>
    <row r="798" spans="1:5">
      <c r="A798" s="123"/>
      <c r="B798" s="124"/>
      <c r="C798" s="121">
        <f t="shared" si="58"/>
        <v>0</v>
      </c>
      <c r="D798" s="121">
        <f t="shared" si="56"/>
        <v>0</v>
      </c>
      <c r="E798" s="121">
        <f t="shared" si="57"/>
        <v>0</v>
      </c>
    </row>
    <row r="799" spans="1:5">
      <c r="A799" s="123"/>
      <c r="B799" s="124"/>
      <c r="C799" s="121">
        <f t="shared" si="58"/>
        <v>0</v>
      </c>
      <c r="D799" s="121">
        <f t="shared" si="56"/>
        <v>0</v>
      </c>
      <c r="E799" s="121">
        <f t="shared" si="57"/>
        <v>0</v>
      </c>
    </row>
    <row r="800" spans="1:5">
      <c r="A800" s="123"/>
      <c r="B800" s="124"/>
      <c r="C800" s="121">
        <f t="shared" si="58"/>
        <v>0</v>
      </c>
      <c r="D800" s="121">
        <f t="shared" si="56"/>
        <v>0</v>
      </c>
      <c r="E800" s="121">
        <f t="shared" si="57"/>
        <v>0</v>
      </c>
    </row>
    <row r="801" spans="1:5">
      <c r="A801" s="123"/>
      <c r="B801" s="124"/>
      <c r="C801" s="121">
        <f t="shared" si="58"/>
        <v>0</v>
      </c>
      <c r="D801" s="121">
        <f t="shared" si="56"/>
        <v>0</v>
      </c>
      <c r="E801" s="121">
        <f t="shared" si="57"/>
        <v>0</v>
      </c>
    </row>
    <row r="802" spans="1:5">
      <c r="A802" s="123"/>
      <c r="B802" s="124"/>
      <c r="C802" s="121">
        <f t="shared" si="58"/>
        <v>0</v>
      </c>
      <c r="D802" s="121">
        <f t="shared" si="56"/>
        <v>0</v>
      </c>
      <c r="E802" s="121">
        <f t="shared" si="57"/>
        <v>0</v>
      </c>
    </row>
    <row r="803" spans="1:5">
      <c r="A803" s="123"/>
      <c r="B803" s="124"/>
      <c r="C803" s="121">
        <f t="shared" si="58"/>
        <v>0</v>
      </c>
      <c r="D803" s="121">
        <f t="shared" si="56"/>
        <v>0</v>
      </c>
      <c r="E803" s="121">
        <f t="shared" si="57"/>
        <v>0</v>
      </c>
    </row>
    <row r="804" spans="1:5">
      <c r="A804" s="123"/>
      <c r="B804" s="124"/>
      <c r="C804" s="121">
        <f t="shared" si="58"/>
        <v>0</v>
      </c>
      <c r="D804" s="121">
        <f t="shared" si="56"/>
        <v>0</v>
      </c>
      <c r="E804" s="121">
        <f t="shared" si="57"/>
        <v>0</v>
      </c>
    </row>
    <row r="805" spans="1:5">
      <c r="A805" s="123"/>
      <c r="B805" s="124"/>
      <c r="C805" s="121">
        <f t="shared" si="58"/>
        <v>0</v>
      </c>
      <c r="D805" s="121">
        <f t="shared" si="56"/>
        <v>0</v>
      </c>
      <c r="E805" s="121">
        <f t="shared" si="57"/>
        <v>0</v>
      </c>
    </row>
    <row r="806" spans="1:5">
      <c r="A806" s="123"/>
      <c r="B806" s="124"/>
      <c r="C806" s="121">
        <f t="shared" si="58"/>
        <v>0</v>
      </c>
      <c r="D806" s="121">
        <f t="shared" si="56"/>
        <v>0</v>
      </c>
      <c r="E806" s="121">
        <f t="shared" si="57"/>
        <v>0</v>
      </c>
    </row>
    <row r="807" spans="1:5">
      <c r="A807" s="123"/>
      <c r="B807" s="124"/>
      <c r="C807" s="121">
        <f t="shared" si="58"/>
        <v>0</v>
      </c>
      <c r="D807" s="121">
        <f t="shared" si="56"/>
        <v>0</v>
      </c>
      <c r="E807" s="121">
        <f t="shared" si="57"/>
        <v>0</v>
      </c>
    </row>
    <row r="808" spans="1:5">
      <c r="A808" s="123"/>
      <c r="B808" s="124"/>
      <c r="C808" s="121">
        <f t="shared" si="58"/>
        <v>0</v>
      </c>
      <c r="D808" s="121">
        <f t="shared" si="56"/>
        <v>0</v>
      </c>
      <c r="E808" s="121">
        <f t="shared" si="57"/>
        <v>0</v>
      </c>
    </row>
    <row r="809" spans="1:5">
      <c r="A809" s="123"/>
      <c r="B809" s="124"/>
      <c r="C809" s="121">
        <f t="shared" si="58"/>
        <v>0</v>
      </c>
      <c r="D809" s="121">
        <f t="shared" si="56"/>
        <v>0</v>
      </c>
      <c r="E809" s="121">
        <f t="shared" si="57"/>
        <v>0</v>
      </c>
    </row>
    <row r="810" spans="1:5">
      <c r="A810" s="123"/>
      <c r="B810" s="124"/>
      <c r="C810" s="121">
        <f t="shared" si="58"/>
        <v>0</v>
      </c>
      <c r="D810" s="121">
        <f t="shared" si="56"/>
        <v>0</v>
      </c>
      <c r="E810" s="121">
        <f t="shared" si="57"/>
        <v>0</v>
      </c>
    </row>
    <row r="811" spans="1:5">
      <c r="A811" s="123"/>
      <c r="B811" s="124"/>
      <c r="C811" s="121">
        <f t="shared" si="58"/>
        <v>0</v>
      </c>
      <c r="D811" s="121">
        <f t="shared" si="56"/>
        <v>0</v>
      </c>
      <c r="E811" s="121">
        <f t="shared" si="57"/>
        <v>0</v>
      </c>
    </row>
    <row r="812" spans="1:5">
      <c r="A812" s="123"/>
      <c r="B812" s="124"/>
      <c r="C812" s="121">
        <f t="shared" si="58"/>
        <v>0</v>
      </c>
      <c r="D812" s="121">
        <f t="shared" si="56"/>
        <v>0</v>
      </c>
      <c r="E812" s="121">
        <f t="shared" si="57"/>
        <v>0</v>
      </c>
    </row>
    <row r="813" spans="1:5">
      <c r="A813" s="123"/>
      <c r="B813" s="124"/>
      <c r="C813" s="121">
        <f t="shared" si="58"/>
        <v>0</v>
      </c>
      <c r="D813" s="121">
        <f t="shared" si="56"/>
        <v>0</v>
      </c>
      <c r="E813" s="121">
        <f t="shared" si="57"/>
        <v>0</v>
      </c>
    </row>
    <row r="814" spans="1:5">
      <c r="A814" s="123"/>
      <c r="B814" s="124"/>
      <c r="C814" s="121">
        <f t="shared" si="58"/>
        <v>0</v>
      </c>
      <c r="D814" s="121">
        <f t="shared" si="56"/>
        <v>0</v>
      </c>
      <c r="E814" s="121">
        <f t="shared" si="57"/>
        <v>0</v>
      </c>
    </row>
    <row r="815" spans="1:5">
      <c r="A815" s="123"/>
      <c r="B815" s="124"/>
      <c r="C815" s="121">
        <f t="shared" si="58"/>
        <v>0</v>
      </c>
      <c r="D815" s="121">
        <f t="shared" si="56"/>
        <v>0</v>
      </c>
      <c r="E815" s="121">
        <f t="shared" si="57"/>
        <v>0</v>
      </c>
    </row>
    <row r="816" spans="1:5">
      <c r="A816" s="123"/>
      <c r="B816" s="124"/>
      <c r="C816" s="121">
        <f t="shared" si="58"/>
        <v>0</v>
      </c>
      <c r="D816" s="121">
        <f t="shared" si="56"/>
        <v>0</v>
      </c>
      <c r="E816" s="121">
        <f t="shared" si="57"/>
        <v>0</v>
      </c>
    </row>
    <row r="817" spans="1:5">
      <c r="A817" s="123"/>
      <c r="B817" s="124"/>
      <c r="C817" s="121">
        <f t="shared" si="58"/>
        <v>0</v>
      </c>
      <c r="D817" s="121">
        <f t="shared" si="56"/>
        <v>0</v>
      </c>
      <c r="E817" s="121">
        <f t="shared" si="57"/>
        <v>0</v>
      </c>
    </row>
    <row r="818" spans="1:5">
      <c r="A818" s="123"/>
      <c r="B818" s="124"/>
      <c r="C818" s="121">
        <f t="shared" si="58"/>
        <v>0</v>
      </c>
      <c r="D818" s="121">
        <f t="shared" si="56"/>
        <v>0</v>
      </c>
      <c r="E818" s="121">
        <f t="shared" si="57"/>
        <v>0</v>
      </c>
    </row>
    <row r="819" spans="1:5">
      <c r="A819" s="123"/>
      <c r="B819" s="124"/>
      <c r="C819" s="121">
        <f t="shared" si="58"/>
        <v>0</v>
      </c>
      <c r="D819" s="121">
        <f t="shared" si="56"/>
        <v>0</v>
      </c>
      <c r="E819" s="121">
        <f t="shared" si="57"/>
        <v>0</v>
      </c>
    </row>
    <row r="820" spans="1:5">
      <c r="A820" s="123"/>
      <c r="B820" s="124"/>
      <c r="C820" s="121">
        <f t="shared" si="58"/>
        <v>0</v>
      </c>
      <c r="D820" s="121">
        <f t="shared" si="56"/>
        <v>0</v>
      </c>
      <c r="E820" s="121">
        <f t="shared" si="57"/>
        <v>0</v>
      </c>
    </row>
    <row r="821" spans="1:5">
      <c r="A821" s="123"/>
      <c r="B821" s="124"/>
      <c r="C821" s="121">
        <f t="shared" si="58"/>
        <v>0</v>
      </c>
      <c r="D821" s="121">
        <f t="shared" si="56"/>
        <v>0</v>
      </c>
      <c r="E821" s="121">
        <f t="shared" si="57"/>
        <v>0</v>
      </c>
    </row>
    <row r="822" spans="1:5">
      <c r="A822" s="123"/>
      <c r="B822" s="124"/>
      <c r="C822" s="121">
        <f t="shared" si="58"/>
        <v>0</v>
      </c>
      <c r="D822" s="121">
        <f t="shared" si="56"/>
        <v>0</v>
      </c>
      <c r="E822" s="121">
        <f t="shared" si="57"/>
        <v>0</v>
      </c>
    </row>
    <row r="823" spans="1:5">
      <c r="A823" s="123"/>
      <c r="B823" s="124"/>
      <c r="C823" s="121">
        <f t="shared" si="58"/>
        <v>0</v>
      </c>
      <c r="D823" s="121">
        <f t="shared" si="56"/>
        <v>0</v>
      </c>
      <c r="E823" s="121">
        <f t="shared" si="57"/>
        <v>0</v>
      </c>
    </row>
    <row r="824" spans="1:5">
      <c r="A824" s="123"/>
      <c r="B824" s="124"/>
      <c r="C824" s="121">
        <f t="shared" si="58"/>
        <v>0</v>
      </c>
      <c r="D824" s="121">
        <f t="shared" si="56"/>
        <v>0</v>
      </c>
      <c r="E824" s="121">
        <f t="shared" si="57"/>
        <v>0</v>
      </c>
    </row>
    <row r="825" spans="1:5">
      <c r="A825" s="123"/>
      <c r="B825" s="124"/>
      <c r="C825" s="121">
        <f t="shared" si="58"/>
        <v>0</v>
      </c>
      <c r="D825" s="121">
        <f t="shared" si="56"/>
        <v>0</v>
      </c>
      <c r="E825" s="121">
        <f t="shared" si="57"/>
        <v>0</v>
      </c>
    </row>
    <row r="826" spans="1:5">
      <c r="A826" s="123"/>
      <c r="B826" s="124"/>
      <c r="C826" s="121">
        <f t="shared" si="58"/>
        <v>0</v>
      </c>
      <c r="D826" s="121">
        <f t="shared" si="56"/>
        <v>0</v>
      </c>
      <c r="E826" s="121">
        <f t="shared" si="57"/>
        <v>0</v>
      </c>
    </row>
    <row r="827" spans="1:5">
      <c r="A827" s="123"/>
      <c r="B827" s="124"/>
      <c r="C827" s="121">
        <f t="shared" si="58"/>
        <v>0</v>
      </c>
      <c r="D827" s="121">
        <f t="shared" ref="D827:D890" si="59">B827*0.0145</f>
        <v>0</v>
      </c>
      <c r="E827" s="121">
        <f t="shared" ref="E827:E890" si="60">(C827+D827)</f>
        <v>0</v>
      </c>
    </row>
    <row r="828" spans="1:5">
      <c r="A828" s="123"/>
      <c r="B828" s="124"/>
      <c r="C828" s="121">
        <f t="shared" si="58"/>
        <v>0</v>
      </c>
      <c r="D828" s="121">
        <f t="shared" si="59"/>
        <v>0</v>
      </c>
      <c r="E828" s="121">
        <f t="shared" si="60"/>
        <v>0</v>
      </c>
    </row>
    <row r="829" spans="1:5">
      <c r="A829" s="123"/>
      <c r="B829" s="124"/>
      <c r="C829" s="121">
        <f t="shared" si="58"/>
        <v>0</v>
      </c>
      <c r="D829" s="121">
        <f t="shared" si="59"/>
        <v>0</v>
      </c>
      <c r="E829" s="121">
        <f t="shared" si="60"/>
        <v>0</v>
      </c>
    </row>
    <row r="830" spans="1:5">
      <c r="A830" s="123"/>
      <c r="B830" s="124"/>
      <c r="C830" s="121">
        <f t="shared" si="58"/>
        <v>0</v>
      </c>
      <c r="D830" s="121">
        <f t="shared" si="59"/>
        <v>0</v>
      </c>
      <c r="E830" s="121">
        <f t="shared" si="60"/>
        <v>0</v>
      </c>
    </row>
    <row r="831" spans="1:5">
      <c r="A831" s="123"/>
      <c r="B831" s="124"/>
      <c r="C831" s="121">
        <f t="shared" si="58"/>
        <v>0</v>
      </c>
      <c r="D831" s="121">
        <f t="shared" si="59"/>
        <v>0</v>
      </c>
      <c r="E831" s="121">
        <f t="shared" si="60"/>
        <v>0</v>
      </c>
    </row>
    <row r="832" spans="1:5">
      <c r="A832" s="123"/>
      <c r="B832" s="124"/>
      <c r="C832" s="121">
        <f t="shared" si="58"/>
        <v>0</v>
      </c>
      <c r="D832" s="121">
        <f t="shared" si="59"/>
        <v>0</v>
      </c>
      <c r="E832" s="121">
        <f t="shared" si="60"/>
        <v>0</v>
      </c>
    </row>
    <row r="833" spans="1:5">
      <c r="A833" s="123"/>
      <c r="B833" s="124"/>
      <c r="C833" s="121">
        <f t="shared" si="58"/>
        <v>0</v>
      </c>
      <c r="D833" s="121">
        <f t="shared" si="59"/>
        <v>0</v>
      </c>
      <c r="E833" s="121">
        <f t="shared" si="60"/>
        <v>0</v>
      </c>
    </row>
    <row r="834" spans="1:5">
      <c r="A834" s="123"/>
      <c r="B834" s="124"/>
      <c r="C834" s="121">
        <f t="shared" si="58"/>
        <v>0</v>
      </c>
      <c r="D834" s="121">
        <f t="shared" si="59"/>
        <v>0</v>
      </c>
      <c r="E834" s="121">
        <f t="shared" si="60"/>
        <v>0</v>
      </c>
    </row>
    <row r="835" spans="1:5">
      <c r="A835" s="123"/>
      <c r="B835" s="124"/>
      <c r="C835" s="121">
        <f t="shared" si="58"/>
        <v>0</v>
      </c>
      <c r="D835" s="121">
        <f t="shared" si="59"/>
        <v>0</v>
      </c>
      <c r="E835" s="121">
        <f t="shared" si="60"/>
        <v>0</v>
      </c>
    </row>
    <row r="836" spans="1:5">
      <c r="A836" s="123"/>
      <c r="B836" s="124"/>
      <c r="C836" s="121">
        <f t="shared" si="58"/>
        <v>0</v>
      </c>
      <c r="D836" s="121">
        <f t="shared" si="59"/>
        <v>0</v>
      </c>
      <c r="E836" s="121">
        <f t="shared" si="60"/>
        <v>0</v>
      </c>
    </row>
    <row r="837" spans="1:5">
      <c r="A837" s="123"/>
      <c r="B837" s="124"/>
      <c r="C837" s="121">
        <f t="shared" ref="C837:C900" si="61">IF(B837&lt;142801,B837*0.062,168600*0.062)</f>
        <v>0</v>
      </c>
      <c r="D837" s="121">
        <f t="shared" si="59"/>
        <v>0</v>
      </c>
      <c r="E837" s="121">
        <f t="shared" si="60"/>
        <v>0</v>
      </c>
    </row>
    <row r="838" spans="1:5">
      <c r="A838" s="123"/>
      <c r="B838" s="124"/>
      <c r="C838" s="121">
        <f t="shared" si="61"/>
        <v>0</v>
      </c>
      <c r="D838" s="121">
        <f t="shared" si="59"/>
        <v>0</v>
      </c>
      <c r="E838" s="121">
        <f t="shared" si="60"/>
        <v>0</v>
      </c>
    </row>
    <row r="839" spans="1:5">
      <c r="A839" s="123"/>
      <c r="B839" s="124"/>
      <c r="C839" s="121">
        <f t="shared" si="61"/>
        <v>0</v>
      </c>
      <c r="D839" s="121">
        <f t="shared" si="59"/>
        <v>0</v>
      </c>
      <c r="E839" s="121">
        <f t="shared" si="60"/>
        <v>0</v>
      </c>
    </row>
    <row r="840" spans="1:5">
      <c r="A840" s="123"/>
      <c r="B840" s="124"/>
      <c r="C840" s="121">
        <f t="shared" si="61"/>
        <v>0</v>
      </c>
      <c r="D840" s="121">
        <f t="shared" si="59"/>
        <v>0</v>
      </c>
      <c r="E840" s="121">
        <f t="shared" si="60"/>
        <v>0</v>
      </c>
    </row>
    <row r="841" spans="1:5">
      <c r="A841" s="123"/>
      <c r="B841" s="124"/>
      <c r="C841" s="121">
        <f t="shared" si="61"/>
        <v>0</v>
      </c>
      <c r="D841" s="121">
        <f t="shared" si="59"/>
        <v>0</v>
      </c>
      <c r="E841" s="121">
        <f t="shared" si="60"/>
        <v>0</v>
      </c>
    </row>
    <row r="842" spans="1:5">
      <c r="A842" s="123"/>
      <c r="B842" s="124"/>
      <c r="C842" s="121">
        <f t="shared" si="61"/>
        <v>0</v>
      </c>
      <c r="D842" s="121">
        <f t="shared" si="59"/>
        <v>0</v>
      </c>
      <c r="E842" s="121">
        <f t="shared" si="60"/>
        <v>0</v>
      </c>
    </row>
    <row r="843" spans="1:5">
      <c r="A843" s="123"/>
      <c r="B843" s="124"/>
      <c r="C843" s="121">
        <f t="shared" si="61"/>
        <v>0</v>
      </c>
      <c r="D843" s="121">
        <f t="shared" si="59"/>
        <v>0</v>
      </c>
      <c r="E843" s="121">
        <f t="shared" si="60"/>
        <v>0</v>
      </c>
    </row>
    <row r="844" spans="1:5">
      <c r="A844" s="123"/>
      <c r="B844" s="124"/>
      <c r="C844" s="121">
        <f t="shared" si="61"/>
        <v>0</v>
      </c>
      <c r="D844" s="121">
        <f t="shared" si="59"/>
        <v>0</v>
      </c>
      <c r="E844" s="121">
        <f t="shared" si="60"/>
        <v>0</v>
      </c>
    </row>
    <row r="845" spans="1:5">
      <c r="A845" s="123"/>
      <c r="B845" s="124"/>
      <c r="C845" s="121">
        <f t="shared" si="61"/>
        <v>0</v>
      </c>
      <c r="D845" s="121">
        <f t="shared" si="59"/>
        <v>0</v>
      </c>
      <c r="E845" s="121">
        <f t="shared" si="60"/>
        <v>0</v>
      </c>
    </row>
    <row r="846" spans="1:5">
      <c r="A846" s="123"/>
      <c r="B846" s="124"/>
      <c r="C846" s="121">
        <f t="shared" si="61"/>
        <v>0</v>
      </c>
      <c r="D846" s="121">
        <f t="shared" si="59"/>
        <v>0</v>
      </c>
      <c r="E846" s="121">
        <f t="shared" si="60"/>
        <v>0</v>
      </c>
    </row>
    <row r="847" spans="1:5">
      <c r="A847" s="123"/>
      <c r="B847" s="124"/>
      <c r="C847" s="121">
        <f t="shared" si="61"/>
        <v>0</v>
      </c>
      <c r="D847" s="121">
        <f t="shared" si="59"/>
        <v>0</v>
      </c>
      <c r="E847" s="121">
        <f t="shared" si="60"/>
        <v>0</v>
      </c>
    </row>
    <row r="848" spans="1:5">
      <c r="A848" s="123"/>
      <c r="B848" s="124"/>
      <c r="C848" s="121">
        <f t="shared" si="61"/>
        <v>0</v>
      </c>
      <c r="D848" s="121">
        <f t="shared" si="59"/>
        <v>0</v>
      </c>
      <c r="E848" s="121">
        <f t="shared" si="60"/>
        <v>0</v>
      </c>
    </row>
    <row r="849" spans="1:5">
      <c r="A849" s="123"/>
      <c r="B849" s="124"/>
      <c r="C849" s="121">
        <f t="shared" si="61"/>
        <v>0</v>
      </c>
      <c r="D849" s="121">
        <f t="shared" si="59"/>
        <v>0</v>
      </c>
      <c r="E849" s="121">
        <f t="shared" si="60"/>
        <v>0</v>
      </c>
    </row>
    <row r="850" spans="1:5">
      <c r="A850" s="123"/>
      <c r="B850" s="124"/>
      <c r="C850" s="121">
        <f t="shared" si="61"/>
        <v>0</v>
      </c>
      <c r="D850" s="121">
        <f t="shared" si="59"/>
        <v>0</v>
      </c>
      <c r="E850" s="121">
        <f t="shared" si="60"/>
        <v>0</v>
      </c>
    </row>
    <row r="851" spans="1:5">
      <c r="A851" s="123"/>
      <c r="B851" s="124"/>
      <c r="C851" s="121">
        <f t="shared" si="61"/>
        <v>0</v>
      </c>
      <c r="D851" s="121">
        <f t="shared" si="59"/>
        <v>0</v>
      </c>
      <c r="E851" s="121">
        <f t="shared" si="60"/>
        <v>0</v>
      </c>
    </row>
    <row r="852" spans="1:5">
      <c r="A852" s="123"/>
      <c r="B852" s="124"/>
      <c r="C852" s="121">
        <f t="shared" si="61"/>
        <v>0</v>
      </c>
      <c r="D852" s="121">
        <f t="shared" si="59"/>
        <v>0</v>
      </c>
      <c r="E852" s="121">
        <f t="shared" si="60"/>
        <v>0</v>
      </c>
    </row>
    <row r="853" spans="1:5">
      <c r="A853" s="123"/>
      <c r="B853" s="124"/>
      <c r="C853" s="121">
        <f t="shared" si="61"/>
        <v>0</v>
      </c>
      <c r="D853" s="121">
        <f t="shared" si="59"/>
        <v>0</v>
      </c>
      <c r="E853" s="121">
        <f t="shared" si="60"/>
        <v>0</v>
      </c>
    </row>
    <row r="854" spans="1:5">
      <c r="A854" s="123"/>
      <c r="B854" s="124"/>
      <c r="C854" s="121">
        <f t="shared" si="61"/>
        <v>0</v>
      </c>
      <c r="D854" s="121">
        <f t="shared" si="59"/>
        <v>0</v>
      </c>
      <c r="E854" s="121">
        <f t="shared" si="60"/>
        <v>0</v>
      </c>
    </row>
    <row r="855" spans="1:5">
      <c r="A855" s="123"/>
      <c r="B855" s="124"/>
      <c r="C855" s="121">
        <f t="shared" si="61"/>
        <v>0</v>
      </c>
      <c r="D855" s="121">
        <f t="shared" si="59"/>
        <v>0</v>
      </c>
      <c r="E855" s="121">
        <f t="shared" si="60"/>
        <v>0</v>
      </c>
    </row>
    <row r="856" spans="1:5">
      <c r="A856" s="123"/>
      <c r="B856" s="124"/>
      <c r="C856" s="121">
        <f t="shared" si="61"/>
        <v>0</v>
      </c>
      <c r="D856" s="121">
        <f t="shared" si="59"/>
        <v>0</v>
      </c>
      <c r="E856" s="121">
        <f t="shared" si="60"/>
        <v>0</v>
      </c>
    </row>
    <row r="857" spans="1:5">
      <c r="A857" s="123"/>
      <c r="B857" s="124"/>
      <c r="C857" s="121">
        <f t="shared" si="61"/>
        <v>0</v>
      </c>
      <c r="D857" s="121">
        <f t="shared" si="59"/>
        <v>0</v>
      </c>
      <c r="E857" s="121">
        <f t="shared" si="60"/>
        <v>0</v>
      </c>
    </row>
    <row r="858" spans="1:5">
      <c r="A858" s="123"/>
      <c r="B858" s="124"/>
      <c r="C858" s="121">
        <f t="shared" si="61"/>
        <v>0</v>
      </c>
      <c r="D858" s="121">
        <f t="shared" si="59"/>
        <v>0</v>
      </c>
      <c r="E858" s="121">
        <f t="shared" si="60"/>
        <v>0</v>
      </c>
    </row>
    <row r="859" spans="1:5">
      <c r="A859" s="123"/>
      <c r="B859" s="124"/>
      <c r="C859" s="121">
        <f t="shared" si="61"/>
        <v>0</v>
      </c>
      <c r="D859" s="121">
        <f t="shared" si="59"/>
        <v>0</v>
      </c>
      <c r="E859" s="121">
        <f t="shared" si="60"/>
        <v>0</v>
      </c>
    </row>
    <row r="860" spans="1:5">
      <c r="A860" s="123"/>
      <c r="B860" s="124"/>
      <c r="C860" s="121">
        <f t="shared" si="61"/>
        <v>0</v>
      </c>
      <c r="D860" s="121">
        <f t="shared" si="59"/>
        <v>0</v>
      </c>
      <c r="E860" s="121">
        <f t="shared" si="60"/>
        <v>0</v>
      </c>
    </row>
    <row r="861" spans="1:5">
      <c r="A861" s="123"/>
      <c r="B861" s="124"/>
      <c r="C861" s="121">
        <f t="shared" si="61"/>
        <v>0</v>
      </c>
      <c r="D861" s="121">
        <f t="shared" si="59"/>
        <v>0</v>
      </c>
      <c r="E861" s="121">
        <f t="shared" si="60"/>
        <v>0</v>
      </c>
    </row>
    <row r="862" spans="1:5">
      <c r="A862" s="123"/>
      <c r="B862" s="124"/>
      <c r="C862" s="121">
        <f t="shared" si="61"/>
        <v>0</v>
      </c>
      <c r="D862" s="121">
        <f t="shared" si="59"/>
        <v>0</v>
      </c>
      <c r="E862" s="121">
        <f t="shared" si="60"/>
        <v>0</v>
      </c>
    </row>
    <row r="863" spans="1:5">
      <c r="A863" s="123"/>
      <c r="B863" s="124"/>
      <c r="C863" s="121">
        <f t="shared" si="61"/>
        <v>0</v>
      </c>
      <c r="D863" s="121">
        <f t="shared" si="59"/>
        <v>0</v>
      </c>
      <c r="E863" s="121">
        <f t="shared" si="60"/>
        <v>0</v>
      </c>
    </row>
    <row r="864" spans="1:5">
      <c r="A864" s="123"/>
      <c r="B864" s="124"/>
      <c r="C864" s="121">
        <f t="shared" si="61"/>
        <v>0</v>
      </c>
      <c r="D864" s="121">
        <f t="shared" si="59"/>
        <v>0</v>
      </c>
      <c r="E864" s="121">
        <f t="shared" si="60"/>
        <v>0</v>
      </c>
    </row>
    <row r="865" spans="1:5">
      <c r="A865" s="123"/>
      <c r="B865" s="124"/>
      <c r="C865" s="121">
        <f t="shared" si="61"/>
        <v>0</v>
      </c>
      <c r="D865" s="121">
        <f t="shared" si="59"/>
        <v>0</v>
      </c>
      <c r="E865" s="121">
        <f t="shared" si="60"/>
        <v>0</v>
      </c>
    </row>
    <row r="866" spans="1:5">
      <c r="A866" s="123"/>
      <c r="B866" s="124"/>
      <c r="C866" s="121">
        <f t="shared" si="61"/>
        <v>0</v>
      </c>
      <c r="D866" s="121">
        <f t="shared" si="59"/>
        <v>0</v>
      </c>
      <c r="E866" s="121">
        <f t="shared" si="60"/>
        <v>0</v>
      </c>
    </row>
    <row r="867" spans="1:5">
      <c r="A867" s="123"/>
      <c r="B867" s="124"/>
      <c r="C867" s="121">
        <f t="shared" si="61"/>
        <v>0</v>
      </c>
      <c r="D867" s="121">
        <f t="shared" si="59"/>
        <v>0</v>
      </c>
      <c r="E867" s="121">
        <f t="shared" si="60"/>
        <v>0</v>
      </c>
    </row>
    <row r="868" spans="1:5">
      <c r="A868" s="123"/>
      <c r="B868" s="124"/>
      <c r="C868" s="121">
        <f t="shared" si="61"/>
        <v>0</v>
      </c>
      <c r="D868" s="121">
        <f t="shared" si="59"/>
        <v>0</v>
      </c>
      <c r="E868" s="121">
        <f t="shared" si="60"/>
        <v>0</v>
      </c>
    </row>
    <row r="869" spans="1:5">
      <c r="A869" s="123"/>
      <c r="B869" s="124"/>
      <c r="C869" s="121">
        <f t="shared" si="61"/>
        <v>0</v>
      </c>
      <c r="D869" s="121">
        <f t="shared" si="59"/>
        <v>0</v>
      </c>
      <c r="E869" s="121">
        <f t="shared" si="60"/>
        <v>0</v>
      </c>
    </row>
    <row r="870" spans="1:5">
      <c r="A870" s="123"/>
      <c r="B870" s="124"/>
      <c r="C870" s="121">
        <f t="shared" si="61"/>
        <v>0</v>
      </c>
      <c r="D870" s="121">
        <f t="shared" si="59"/>
        <v>0</v>
      </c>
      <c r="E870" s="121">
        <f t="shared" si="60"/>
        <v>0</v>
      </c>
    </row>
    <row r="871" spans="1:5">
      <c r="A871" s="123"/>
      <c r="B871" s="124"/>
      <c r="C871" s="121">
        <f t="shared" si="61"/>
        <v>0</v>
      </c>
      <c r="D871" s="121">
        <f t="shared" si="59"/>
        <v>0</v>
      </c>
      <c r="E871" s="121">
        <f t="shared" si="60"/>
        <v>0</v>
      </c>
    </row>
    <row r="872" spans="1:5">
      <c r="A872" s="123"/>
      <c r="B872" s="124"/>
      <c r="C872" s="121">
        <f t="shared" si="61"/>
        <v>0</v>
      </c>
      <c r="D872" s="121">
        <f t="shared" si="59"/>
        <v>0</v>
      </c>
      <c r="E872" s="121">
        <f t="shared" si="60"/>
        <v>0</v>
      </c>
    </row>
    <row r="873" spans="1:5">
      <c r="A873" s="123"/>
      <c r="B873" s="124"/>
      <c r="C873" s="121">
        <f t="shared" si="61"/>
        <v>0</v>
      </c>
      <c r="D873" s="121">
        <f t="shared" si="59"/>
        <v>0</v>
      </c>
      <c r="E873" s="121">
        <f t="shared" si="60"/>
        <v>0</v>
      </c>
    </row>
    <row r="874" spans="1:5">
      <c r="A874" s="123"/>
      <c r="B874" s="124"/>
      <c r="C874" s="121">
        <f t="shared" si="61"/>
        <v>0</v>
      </c>
      <c r="D874" s="121">
        <f t="shared" si="59"/>
        <v>0</v>
      </c>
      <c r="E874" s="121">
        <f t="shared" si="60"/>
        <v>0</v>
      </c>
    </row>
    <row r="875" spans="1:5">
      <c r="A875" s="123"/>
      <c r="B875" s="124"/>
      <c r="C875" s="121">
        <f t="shared" si="61"/>
        <v>0</v>
      </c>
      <c r="D875" s="121">
        <f t="shared" si="59"/>
        <v>0</v>
      </c>
      <c r="E875" s="121">
        <f t="shared" si="60"/>
        <v>0</v>
      </c>
    </row>
    <row r="876" spans="1:5">
      <c r="A876" s="123"/>
      <c r="B876" s="124"/>
      <c r="C876" s="121">
        <f t="shared" si="61"/>
        <v>0</v>
      </c>
      <c r="D876" s="121">
        <f t="shared" si="59"/>
        <v>0</v>
      </c>
      <c r="E876" s="121">
        <f t="shared" si="60"/>
        <v>0</v>
      </c>
    </row>
    <row r="877" spans="1:5">
      <c r="A877" s="123"/>
      <c r="B877" s="124"/>
      <c r="C877" s="121">
        <f t="shared" si="61"/>
        <v>0</v>
      </c>
      <c r="D877" s="121">
        <f t="shared" si="59"/>
        <v>0</v>
      </c>
      <c r="E877" s="121">
        <f t="shared" si="60"/>
        <v>0</v>
      </c>
    </row>
    <row r="878" spans="1:5">
      <c r="A878" s="123"/>
      <c r="B878" s="124"/>
      <c r="C878" s="121">
        <f t="shared" si="61"/>
        <v>0</v>
      </c>
      <c r="D878" s="121">
        <f t="shared" si="59"/>
        <v>0</v>
      </c>
      <c r="E878" s="121">
        <f t="shared" si="60"/>
        <v>0</v>
      </c>
    </row>
    <row r="879" spans="1:5">
      <c r="A879" s="123"/>
      <c r="B879" s="124"/>
      <c r="C879" s="121">
        <f t="shared" si="61"/>
        <v>0</v>
      </c>
      <c r="D879" s="121">
        <f t="shared" si="59"/>
        <v>0</v>
      </c>
      <c r="E879" s="121">
        <f t="shared" si="60"/>
        <v>0</v>
      </c>
    </row>
    <row r="880" spans="1:5">
      <c r="A880" s="123"/>
      <c r="B880" s="124"/>
      <c r="C880" s="121">
        <f t="shared" si="61"/>
        <v>0</v>
      </c>
      <c r="D880" s="121">
        <f t="shared" si="59"/>
        <v>0</v>
      </c>
      <c r="E880" s="121">
        <f t="shared" si="60"/>
        <v>0</v>
      </c>
    </row>
    <row r="881" spans="1:5">
      <c r="A881" s="123"/>
      <c r="B881" s="124"/>
      <c r="C881" s="121">
        <f t="shared" si="61"/>
        <v>0</v>
      </c>
      <c r="D881" s="121">
        <f t="shared" si="59"/>
        <v>0</v>
      </c>
      <c r="E881" s="121">
        <f t="shared" si="60"/>
        <v>0</v>
      </c>
    </row>
    <row r="882" spans="1:5">
      <c r="A882" s="123"/>
      <c r="B882" s="124"/>
      <c r="C882" s="121">
        <f t="shared" si="61"/>
        <v>0</v>
      </c>
      <c r="D882" s="121">
        <f t="shared" si="59"/>
        <v>0</v>
      </c>
      <c r="E882" s="121">
        <f t="shared" si="60"/>
        <v>0</v>
      </c>
    </row>
    <row r="883" spans="1:5">
      <c r="A883" s="123"/>
      <c r="B883" s="124"/>
      <c r="C883" s="121">
        <f t="shared" si="61"/>
        <v>0</v>
      </c>
      <c r="D883" s="121">
        <f t="shared" si="59"/>
        <v>0</v>
      </c>
      <c r="E883" s="121">
        <f t="shared" si="60"/>
        <v>0</v>
      </c>
    </row>
    <row r="884" spans="1:5">
      <c r="A884" s="123"/>
      <c r="B884" s="124"/>
      <c r="C884" s="121">
        <f t="shared" si="61"/>
        <v>0</v>
      </c>
      <c r="D884" s="121">
        <f t="shared" si="59"/>
        <v>0</v>
      </c>
      <c r="E884" s="121">
        <f t="shared" si="60"/>
        <v>0</v>
      </c>
    </row>
    <row r="885" spans="1:5">
      <c r="A885" s="123"/>
      <c r="B885" s="124"/>
      <c r="C885" s="121">
        <f t="shared" si="61"/>
        <v>0</v>
      </c>
      <c r="D885" s="121">
        <f t="shared" si="59"/>
        <v>0</v>
      </c>
      <c r="E885" s="121">
        <f t="shared" si="60"/>
        <v>0</v>
      </c>
    </row>
    <row r="886" spans="1:5">
      <c r="A886" s="123"/>
      <c r="B886" s="124"/>
      <c r="C886" s="121">
        <f t="shared" si="61"/>
        <v>0</v>
      </c>
      <c r="D886" s="121">
        <f t="shared" si="59"/>
        <v>0</v>
      </c>
      <c r="E886" s="121">
        <f t="shared" si="60"/>
        <v>0</v>
      </c>
    </row>
    <row r="887" spans="1:5">
      <c r="A887" s="123"/>
      <c r="B887" s="124"/>
      <c r="C887" s="121">
        <f t="shared" si="61"/>
        <v>0</v>
      </c>
      <c r="D887" s="121">
        <f t="shared" si="59"/>
        <v>0</v>
      </c>
      <c r="E887" s="121">
        <f t="shared" si="60"/>
        <v>0</v>
      </c>
    </row>
    <row r="888" spans="1:5">
      <c r="A888" s="123"/>
      <c r="B888" s="124"/>
      <c r="C888" s="121">
        <f t="shared" si="61"/>
        <v>0</v>
      </c>
      <c r="D888" s="121">
        <f t="shared" si="59"/>
        <v>0</v>
      </c>
      <c r="E888" s="121">
        <f t="shared" si="60"/>
        <v>0</v>
      </c>
    </row>
    <row r="889" spans="1:5">
      <c r="A889" s="123"/>
      <c r="B889" s="124"/>
      <c r="C889" s="121">
        <f t="shared" si="61"/>
        <v>0</v>
      </c>
      <c r="D889" s="121">
        <f t="shared" si="59"/>
        <v>0</v>
      </c>
      <c r="E889" s="121">
        <f t="shared" si="60"/>
        <v>0</v>
      </c>
    </row>
    <row r="890" spans="1:5">
      <c r="A890" s="123"/>
      <c r="B890" s="124"/>
      <c r="C890" s="121">
        <f t="shared" si="61"/>
        <v>0</v>
      </c>
      <c r="D890" s="121">
        <f t="shared" si="59"/>
        <v>0</v>
      </c>
      <c r="E890" s="121">
        <f t="shared" si="60"/>
        <v>0</v>
      </c>
    </row>
    <row r="891" spans="1:5">
      <c r="A891" s="123"/>
      <c r="B891" s="124"/>
      <c r="C891" s="121">
        <f t="shared" si="61"/>
        <v>0</v>
      </c>
      <c r="D891" s="121">
        <f t="shared" ref="D891:D954" si="62">B891*0.0145</f>
        <v>0</v>
      </c>
      <c r="E891" s="121">
        <f t="shared" ref="E891:E954" si="63">(C891+D891)</f>
        <v>0</v>
      </c>
    </row>
    <row r="892" spans="1:5">
      <c r="A892" s="123"/>
      <c r="B892" s="124"/>
      <c r="C892" s="121">
        <f t="shared" si="61"/>
        <v>0</v>
      </c>
      <c r="D892" s="121">
        <f t="shared" si="62"/>
        <v>0</v>
      </c>
      <c r="E892" s="121">
        <f t="shared" si="63"/>
        <v>0</v>
      </c>
    </row>
    <row r="893" spans="1:5">
      <c r="A893" s="123"/>
      <c r="B893" s="124"/>
      <c r="C893" s="121">
        <f t="shared" si="61"/>
        <v>0</v>
      </c>
      <c r="D893" s="121">
        <f t="shared" si="62"/>
        <v>0</v>
      </c>
      <c r="E893" s="121">
        <f t="shared" si="63"/>
        <v>0</v>
      </c>
    </row>
    <row r="894" spans="1:5">
      <c r="A894" s="123"/>
      <c r="B894" s="124"/>
      <c r="C894" s="121">
        <f t="shared" si="61"/>
        <v>0</v>
      </c>
      <c r="D894" s="121">
        <f t="shared" si="62"/>
        <v>0</v>
      </c>
      <c r="E894" s="121">
        <f t="shared" si="63"/>
        <v>0</v>
      </c>
    </row>
    <row r="895" spans="1:5">
      <c r="A895" s="123"/>
      <c r="B895" s="124"/>
      <c r="C895" s="121">
        <f t="shared" si="61"/>
        <v>0</v>
      </c>
      <c r="D895" s="121">
        <f t="shared" si="62"/>
        <v>0</v>
      </c>
      <c r="E895" s="121">
        <f t="shared" si="63"/>
        <v>0</v>
      </c>
    </row>
    <row r="896" spans="1:5">
      <c r="A896" s="123"/>
      <c r="B896" s="124"/>
      <c r="C896" s="121">
        <f t="shared" si="61"/>
        <v>0</v>
      </c>
      <c r="D896" s="121">
        <f t="shared" si="62"/>
        <v>0</v>
      </c>
      <c r="E896" s="121">
        <f t="shared" si="63"/>
        <v>0</v>
      </c>
    </row>
    <row r="897" spans="1:5">
      <c r="A897" s="123"/>
      <c r="B897" s="124"/>
      <c r="C897" s="121">
        <f t="shared" si="61"/>
        <v>0</v>
      </c>
      <c r="D897" s="121">
        <f t="shared" si="62"/>
        <v>0</v>
      </c>
      <c r="E897" s="121">
        <f t="shared" si="63"/>
        <v>0</v>
      </c>
    </row>
    <row r="898" spans="1:5">
      <c r="A898" s="123"/>
      <c r="B898" s="124"/>
      <c r="C898" s="121">
        <f t="shared" si="61"/>
        <v>0</v>
      </c>
      <c r="D898" s="121">
        <f t="shared" si="62"/>
        <v>0</v>
      </c>
      <c r="E898" s="121">
        <f t="shared" si="63"/>
        <v>0</v>
      </c>
    </row>
    <row r="899" spans="1:5">
      <c r="A899" s="123"/>
      <c r="B899" s="124"/>
      <c r="C899" s="121">
        <f t="shared" si="61"/>
        <v>0</v>
      </c>
      <c r="D899" s="121">
        <f t="shared" si="62"/>
        <v>0</v>
      </c>
      <c r="E899" s="121">
        <f t="shared" si="63"/>
        <v>0</v>
      </c>
    </row>
    <row r="900" spans="1:5">
      <c r="A900" s="123"/>
      <c r="B900" s="124"/>
      <c r="C900" s="121">
        <f t="shared" si="61"/>
        <v>0</v>
      </c>
      <c r="D900" s="121">
        <f t="shared" si="62"/>
        <v>0</v>
      </c>
      <c r="E900" s="121">
        <f t="shared" si="63"/>
        <v>0</v>
      </c>
    </row>
    <row r="901" spans="1:5">
      <c r="A901" s="123"/>
      <c r="B901" s="124"/>
      <c r="C901" s="121">
        <f t="shared" ref="C901:C964" si="64">IF(B901&lt;142801,B901*0.062,168600*0.062)</f>
        <v>0</v>
      </c>
      <c r="D901" s="121">
        <f t="shared" si="62"/>
        <v>0</v>
      </c>
      <c r="E901" s="121">
        <f t="shared" si="63"/>
        <v>0</v>
      </c>
    </row>
    <row r="902" spans="1:5">
      <c r="A902" s="123"/>
      <c r="B902" s="124"/>
      <c r="C902" s="121">
        <f t="shared" si="64"/>
        <v>0</v>
      </c>
      <c r="D902" s="121">
        <f t="shared" si="62"/>
        <v>0</v>
      </c>
      <c r="E902" s="121">
        <f t="shared" si="63"/>
        <v>0</v>
      </c>
    </row>
    <row r="903" spans="1:5">
      <c r="A903" s="123"/>
      <c r="B903" s="124"/>
      <c r="C903" s="121">
        <f t="shared" si="64"/>
        <v>0</v>
      </c>
      <c r="D903" s="121">
        <f t="shared" si="62"/>
        <v>0</v>
      </c>
      <c r="E903" s="121">
        <f t="shared" si="63"/>
        <v>0</v>
      </c>
    </row>
    <row r="904" spans="1:5">
      <c r="A904" s="123"/>
      <c r="B904" s="124"/>
      <c r="C904" s="121">
        <f t="shared" si="64"/>
        <v>0</v>
      </c>
      <c r="D904" s="121">
        <f t="shared" si="62"/>
        <v>0</v>
      </c>
      <c r="E904" s="121">
        <f t="shared" si="63"/>
        <v>0</v>
      </c>
    </row>
    <row r="905" spans="1:5">
      <c r="A905" s="123"/>
      <c r="B905" s="124"/>
      <c r="C905" s="121">
        <f t="shared" si="64"/>
        <v>0</v>
      </c>
      <c r="D905" s="121">
        <f t="shared" si="62"/>
        <v>0</v>
      </c>
      <c r="E905" s="121">
        <f t="shared" si="63"/>
        <v>0</v>
      </c>
    </row>
    <row r="906" spans="1:5">
      <c r="A906" s="123"/>
      <c r="B906" s="124"/>
      <c r="C906" s="121">
        <f t="shared" si="64"/>
        <v>0</v>
      </c>
      <c r="D906" s="121">
        <f t="shared" si="62"/>
        <v>0</v>
      </c>
      <c r="E906" s="121">
        <f t="shared" si="63"/>
        <v>0</v>
      </c>
    </row>
    <row r="907" spans="1:5">
      <c r="A907" s="123"/>
      <c r="B907" s="124"/>
      <c r="C907" s="121">
        <f t="shared" si="64"/>
        <v>0</v>
      </c>
      <c r="D907" s="121">
        <f t="shared" si="62"/>
        <v>0</v>
      </c>
      <c r="E907" s="121">
        <f t="shared" si="63"/>
        <v>0</v>
      </c>
    </row>
    <row r="908" spans="1:5">
      <c r="A908" s="123"/>
      <c r="B908" s="124"/>
      <c r="C908" s="121">
        <f t="shared" si="64"/>
        <v>0</v>
      </c>
      <c r="D908" s="121">
        <f t="shared" si="62"/>
        <v>0</v>
      </c>
      <c r="E908" s="121">
        <f t="shared" si="63"/>
        <v>0</v>
      </c>
    </row>
    <row r="909" spans="1:5">
      <c r="A909" s="123"/>
      <c r="B909" s="124"/>
      <c r="C909" s="121">
        <f t="shared" si="64"/>
        <v>0</v>
      </c>
      <c r="D909" s="121">
        <f t="shared" si="62"/>
        <v>0</v>
      </c>
      <c r="E909" s="121">
        <f t="shared" si="63"/>
        <v>0</v>
      </c>
    </row>
    <row r="910" spans="1:5">
      <c r="A910" s="123"/>
      <c r="B910" s="124"/>
      <c r="C910" s="121">
        <f t="shared" si="64"/>
        <v>0</v>
      </c>
      <c r="D910" s="121">
        <f t="shared" si="62"/>
        <v>0</v>
      </c>
      <c r="E910" s="121">
        <f t="shared" si="63"/>
        <v>0</v>
      </c>
    </row>
    <row r="911" spans="1:5">
      <c r="A911" s="123"/>
      <c r="B911" s="124"/>
      <c r="C911" s="121">
        <f t="shared" si="64"/>
        <v>0</v>
      </c>
      <c r="D911" s="121">
        <f t="shared" si="62"/>
        <v>0</v>
      </c>
      <c r="E911" s="121">
        <f t="shared" si="63"/>
        <v>0</v>
      </c>
    </row>
    <row r="912" spans="1:5">
      <c r="A912" s="123"/>
      <c r="B912" s="124"/>
      <c r="C912" s="121">
        <f t="shared" si="64"/>
        <v>0</v>
      </c>
      <c r="D912" s="121">
        <f t="shared" si="62"/>
        <v>0</v>
      </c>
      <c r="E912" s="121">
        <f t="shared" si="63"/>
        <v>0</v>
      </c>
    </row>
    <row r="913" spans="1:5">
      <c r="A913" s="123"/>
      <c r="B913" s="124"/>
      <c r="C913" s="121">
        <f t="shared" si="64"/>
        <v>0</v>
      </c>
      <c r="D913" s="121">
        <f t="shared" si="62"/>
        <v>0</v>
      </c>
      <c r="E913" s="121">
        <f t="shared" si="63"/>
        <v>0</v>
      </c>
    </row>
    <row r="914" spans="1:5">
      <c r="A914" s="123"/>
      <c r="B914" s="124"/>
      <c r="C914" s="121">
        <f t="shared" si="64"/>
        <v>0</v>
      </c>
      <c r="D914" s="121">
        <f t="shared" si="62"/>
        <v>0</v>
      </c>
      <c r="E914" s="121">
        <f t="shared" si="63"/>
        <v>0</v>
      </c>
    </row>
    <row r="915" spans="1:5">
      <c r="A915" s="123"/>
      <c r="B915" s="124"/>
      <c r="C915" s="121">
        <f t="shared" si="64"/>
        <v>0</v>
      </c>
      <c r="D915" s="121">
        <f t="shared" si="62"/>
        <v>0</v>
      </c>
      <c r="E915" s="121">
        <f t="shared" si="63"/>
        <v>0</v>
      </c>
    </row>
    <row r="916" spans="1:5">
      <c r="A916" s="123"/>
      <c r="B916" s="124"/>
      <c r="C916" s="121">
        <f t="shared" si="64"/>
        <v>0</v>
      </c>
      <c r="D916" s="121">
        <f t="shared" si="62"/>
        <v>0</v>
      </c>
      <c r="E916" s="121">
        <f t="shared" si="63"/>
        <v>0</v>
      </c>
    </row>
    <row r="917" spans="1:5">
      <c r="A917" s="123"/>
      <c r="B917" s="124"/>
      <c r="C917" s="121">
        <f t="shared" si="64"/>
        <v>0</v>
      </c>
      <c r="D917" s="121">
        <f t="shared" si="62"/>
        <v>0</v>
      </c>
      <c r="E917" s="121">
        <f t="shared" si="63"/>
        <v>0</v>
      </c>
    </row>
    <row r="918" spans="1:5">
      <c r="A918" s="123"/>
      <c r="B918" s="124"/>
      <c r="C918" s="121">
        <f t="shared" si="64"/>
        <v>0</v>
      </c>
      <c r="D918" s="121">
        <f t="shared" si="62"/>
        <v>0</v>
      </c>
      <c r="E918" s="121">
        <f t="shared" si="63"/>
        <v>0</v>
      </c>
    </row>
    <row r="919" spans="1:5">
      <c r="A919" s="123"/>
      <c r="B919" s="124"/>
      <c r="C919" s="121">
        <f t="shared" si="64"/>
        <v>0</v>
      </c>
      <c r="D919" s="121">
        <f t="shared" si="62"/>
        <v>0</v>
      </c>
      <c r="E919" s="121">
        <f t="shared" si="63"/>
        <v>0</v>
      </c>
    </row>
    <row r="920" spans="1:5">
      <c r="A920" s="123"/>
      <c r="B920" s="124"/>
      <c r="C920" s="121">
        <f t="shared" si="64"/>
        <v>0</v>
      </c>
      <c r="D920" s="121">
        <f t="shared" si="62"/>
        <v>0</v>
      </c>
      <c r="E920" s="121">
        <f t="shared" si="63"/>
        <v>0</v>
      </c>
    </row>
    <row r="921" spans="1:5">
      <c r="A921" s="123"/>
      <c r="B921" s="124"/>
      <c r="C921" s="121">
        <f t="shared" si="64"/>
        <v>0</v>
      </c>
      <c r="D921" s="121">
        <f t="shared" si="62"/>
        <v>0</v>
      </c>
      <c r="E921" s="121">
        <f t="shared" si="63"/>
        <v>0</v>
      </c>
    </row>
    <row r="922" spans="1:5">
      <c r="A922" s="123"/>
      <c r="B922" s="124"/>
      <c r="C922" s="121">
        <f t="shared" si="64"/>
        <v>0</v>
      </c>
      <c r="D922" s="121">
        <f t="shared" si="62"/>
        <v>0</v>
      </c>
      <c r="E922" s="121">
        <f t="shared" si="63"/>
        <v>0</v>
      </c>
    </row>
    <row r="923" spans="1:5">
      <c r="A923" s="123"/>
      <c r="B923" s="124"/>
      <c r="C923" s="121">
        <f t="shared" si="64"/>
        <v>0</v>
      </c>
      <c r="D923" s="121">
        <f t="shared" si="62"/>
        <v>0</v>
      </c>
      <c r="E923" s="121">
        <f t="shared" si="63"/>
        <v>0</v>
      </c>
    </row>
    <row r="924" spans="1:5">
      <c r="A924" s="123"/>
      <c r="B924" s="124"/>
      <c r="C924" s="121">
        <f t="shared" si="64"/>
        <v>0</v>
      </c>
      <c r="D924" s="121">
        <f t="shared" si="62"/>
        <v>0</v>
      </c>
      <c r="E924" s="121">
        <f t="shared" si="63"/>
        <v>0</v>
      </c>
    </row>
    <row r="925" spans="1:5">
      <c r="A925" s="123"/>
      <c r="B925" s="124"/>
      <c r="C925" s="121">
        <f t="shared" si="64"/>
        <v>0</v>
      </c>
      <c r="D925" s="121">
        <f t="shared" si="62"/>
        <v>0</v>
      </c>
      <c r="E925" s="121">
        <f t="shared" si="63"/>
        <v>0</v>
      </c>
    </row>
    <row r="926" spans="1:5">
      <c r="A926" s="123"/>
      <c r="B926" s="124"/>
      <c r="C926" s="121">
        <f t="shared" si="64"/>
        <v>0</v>
      </c>
      <c r="D926" s="121">
        <f t="shared" si="62"/>
        <v>0</v>
      </c>
      <c r="E926" s="121">
        <f t="shared" si="63"/>
        <v>0</v>
      </c>
    </row>
    <row r="927" spans="1:5">
      <c r="A927" s="123"/>
      <c r="B927" s="124"/>
      <c r="C927" s="121">
        <f t="shared" si="64"/>
        <v>0</v>
      </c>
      <c r="D927" s="121">
        <f t="shared" si="62"/>
        <v>0</v>
      </c>
      <c r="E927" s="121">
        <f t="shared" si="63"/>
        <v>0</v>
      </c>
    </row>
    <row r="928" spans="1:5">
      <c r="A928" s="123"/>
      <c r="B928" s="124"/>
      <c r="C928" s="121">
        <f t="shared" si="64"/>
        <v>0</v>
      </c>
      <c r="D928" s="121">
        <f t="shared" si="62"/>
        <v>0</v>
      </c>
      <c r="E928" s="121">
        <f t="shared" si="63"/>
        <v>0</v>
      </c>
    </row>
    <row r="929" spans="1:5">
      <c r="A929" s="123"/>
      <c r="B929" s="124"/>
      <c r="C929" s="121">
        <f t="shared" si="64"/>
        <v>0</v>
      </c>
      <c r="D929" s="121">
        <f t="shared" si="62"/>
        <v>0</v>
      </c>
      <c r="E929" s="121">
        <f t="shared" si="63"/>
        <v>0</v>
      </c>
    </row>
    <row r="930" spans="1:5">
      <c r="A930" s="123"/>
      <c r="B930" s="124"/>
      <c r="C930" s="121">
        <f t="shared" si="64"/>
        <v>0</v>
      </c>
      <c r="D930" s="121">
        <f t="shared" si="62"/>
        <v>0</v>
      </c>
      <c r="E930" s="121">
        <f t="shared" si="63"/>
        <v>0</v>
      </c>
    </row>
    <row r="931" spans="1:5">
      <c r="A931" s="123"/>
      <c r="B931" s="124"/>
      <c r="C931" s="121">
        <f t="shared" si="64"/>
        <v>0</v>
      </c>
      <c r="D931" s="121">
        <f t="shared" si="62"/>
        <v>0</v>
      </c>
      <c r="E931" s="121">
        <f t="shared" si="63"/>
        <v>0</v>
      </c>
    </row>
    <row r="932" spans="1:5">
      <c r="A932" s="123"/>
      <c r="B932" s="124"/>
      <c r="C932" s="121">
        <f t="shared" si="64"/>
        <v>0</v>
      </c>
      <c r="D932" s="121">
        <f t="shared" si="62"/>
        <v>0</v>
      </c>
      <c r="E932" s="121">
        <f t="shared" si="63"/>
        <v>0</v>
      </c>
    </row>
    <row r="933" spans="1:5">
      <c r="A933" s="123"/>
      <c r="B933" s="124"/>
      <c r="C933" s="121">
        <f t="shared" si="64"/>
        <v>0</v>
      </c>
      <c r="D933" s="121">
        <f t="shared" si="62"/>
        <v>0</v>
      </c>
      <c r="E933" s="121">
        <f t="shared" si="63"/>
        <v>0</v>
      </c>
    </row>
    <row r="934" spans="1:5">
      <c r="A934" s="123"/>
      <c r="B934" s="124"/>
      <c r="C934" s="121">
        <f t="shared" si="64"/>
        <v>0</v>
      </c>
      <c r="D934" s="121">
        <f t="shared" si="62"/>
        <v>0</v>
      </c>
      <c r="E934" s="121">
        <f t="shared" si="63"/>
        <v>0</v>
      </c>
    </row>
    <row r="935" spans="1:5">
      <c r="A935" s="123"/>
      <c r="B935" s="124"/>
      <c r="C935" s="121">
        <f t="shared" si="64"/>
        <v>0</v>
      </c>
      <c r="D935" s="121">
        <f t="shared" si="62"/>
        <v>0</v>
      </c>
      <c r="E935" s="121">
        <f t="shared" si="63"/>
        <v>0</v>
      </c>
    </row>
    <row r="936" spans="1:5">
      <c r="A936" s="123"/>
      <c r="B936" s="124"/>
      <c r="C936" s="121">
        <f t="shared" si="64"/>
        <v>0</v>
      </c>
      <c r="D936" s="121">
        <f t="shared" si="62"/>
        <v>0</v>
      </c>
      <c r="E936" s="121">
        <f t="shared" si="63"/>
        <v>0</v>
      </c>
    </row>
    <row r="937" spans="1:5">
      <c r="A937" s="123"/>
      <c r="B937" s="124"/>
      <c r="C937" s="121">
        <f t="shared" si="64"/>
        <v>0</v>
      </c>
      <c r="D937" s="121">
        <f t="shared" si="62"/>
        <v>0</v>
      </c>
      <c r="E937" s="121">
        <f t="shared" si="63"/>
        <v>0</v>
      </c>
    </row>
    <row r="938" spans="1:5">
      <c r="A938" s="123"/>
      <c r="B938" s="124"/>
      <c r="C938" s="121">
        <f t="shared" si="64"/>
        <v>0</v>
      </c>
      <c r="D938" s="121">
        <f t="shared" si="62"/>
        <v>0</v>
      </c>
      <c r="E938" s="121">
        <f t="shared" si="63"/>
        <v>0</v>
      </c>
    </row>
    <row r="939" spans="1:5">
      <c r="A939" s="123"/>
      <c r="B939" s="124"/>
      <c r="C939" s="121">
        <f t="shared" si="64"/>
        <v>0</v>
      </c>
      <c r="D939" s="121">
        <f t="shared" si="62"/>
        <v>0</v>
      </c>
      <c r="E939" s="121">
        <f t="shared" si="63"/>
        <v>0</v>
      </c>
    </row>
    <row r="940" spans="1:5">
      <c r="A940" s="123"/>
      <c r="B940" s="124"/>
      <c r="C940" s="121">
        <f t="shared" si="64"/>
        <v>0</v>
      </c>
      <c r="D940" s="121">
        <f t="shared" si="62"/>
        <v>0</v>
      </c>
      <c r="E940" s="121">
        <f t="shared" si="63"/>
        <v>0</v>
      </c>
    </row>
    <row r="941" spans="1:5">
      <c r="A941" s="123"/>
      <c r="B941" s="124"/>
      <c r="C941" s="121">
        <f t="shared" si="64"/>
        <v>0</v>
      </c>
      <c r="D941" s="121">
        <f t="shared" si="62"/>
        <v>0</v>
      </c>
      <c r="E941" s="121">
        <f t="shared" si="63"/>
        <v>0</v>
      </c>
    </row>
    <row r="942" spans="1:5">
      <c r="A942" s="123"/>
      <c r="B942" s="124"/>
      <c r="C942" s="121">
        <f t="shared" si="64"/>
        <v>0</v>
      </c>
      <c r="D942" s="121">
        <f t="shared" si="62"/>
        <v>0</v>
      </c>
      <c r="E942" s="121">
        <f t="shared" si="63"/>
        <v>0</v>
      </c>
    </row>
    <row r="943" spans="1:5">
      <c r="A943" s="123"/>
      <c r="B943" s="124"/>
      <c r="C943" s="121">
        <f t="shared" si="64"/>
        <v>0</v>
      </c>
      <c r="D943" s="121">
        <f t="shared" si="62"/>
        <v>0</v>
      </c>
      <c r="E943" s="121">
        <f t="shared" si="63"/>
        <v>0</v>
      </c>
    </row>
    <row r="944" spans="1:5">
      <c r="A944" s="123"/>
      <c r="B944" s="124"/>
      <c r="C944" s="121">
        <f t="shared" si="64"/>
        <v>0</v>
      </c>
      <c r="D944" s="121">
        <f t="shared" si="62"/>
        <v>0</v>
      </c>
      <c r="E944" s="121">
        <f t="shared" si="63"/>
        <v>0</v>
      </c>
    </row>
    <row r="945" spans="1:5">
      <c r="A945" s="123"/>
      <c r="B945" s="124"/>
      <c r="C945" s="121">
        <f t="shared" si="64"/>
        <v>0</v>
      </c>
      <c r="D945" s="121">
        <f t="shared" si="62"/>
        <v>0</v>
      </c>
      <c r="E945" s="121">
        <f t="shared" si="63"/>
        <v>0</v>
      </c>
    </row>
    <row r="946" spans="1:5">
      <c r="A946" s="123"/>
      <c r="B946" s="124"/>
      <c r="C946" s="121">
        <f t="shared" si="64"/>
        <v>0</v>
      </c>
      <c r="D946" s="121">
        <f t="shared" si="62"/>
        <v>0</v>
      </c>
      <c r="E946" s="121">
        <f t="shared" si="63"/>
        <v>0</v>
      </c>
    </row>
    <row r="947" spans="1:5">
      <c r="A947" s="123"/>
      <c r="B947" s="124"/>
      <c r="C947" s="121">
        <f t="shared" si="64"/>
        <v>0</v>
      </c>
      <c r="D947" s="121">
        <f t="shared" si="62"/>
        <v>0</v>
      </c>
      <c r="E947" s="121">
        <f t="shared" si="63"/>
        <v>0</v>
      </c>
    </row>
    <row r="948" spans="1:5">
      <c r="A948" s="123"/>
      <c r="B948" s="124"/>
      <c r="C948" s="121">
        <f t="shared" si="64"/>
        <v>0</v>
      </c>
      <c r="D948" s="121">
        <f t="shared" si="62"/>
        <v>0</v>
      </c>
      <c r="E948" s="121">
        <f t="shared" si="63"/>
        <v>0</v>
      </c>
    </row>
    <row r="949" spans="1:5">
      <c r="A949" s="123"/>
      <c r="B949" s="124"/>
      <c r="C949" s="121">
        <f t="shared" si="64"/>
        <v>0</v>
      </c>
      <c r="D949" s="121">
        <f t="shared" si="62"/>
        <v>0</v>
      </c>
      <c r="E949" s="121">
        <f t="shared" si="63"/>
        <v>0</v>
      </c>
    </row>
    <row r="950" spans="1:5">
      <c r="A950" s="123"/>
      <c r="B950" s="124"/>
      <c r="C950" s="121">
        <f t="shared" si="64"/>
        <v>0</v>
      </c>
      <c r="D950" s="121">
        <f t="shared" si="62"/>
        <v>0</v>
      </c>
      <c r="E950" s="121">
        <f t="shared" si="63"/>
        <v>0</v>
      </c>
    </row>
    <row r="951" spans="1:5">
      <c r="A951" s="123"/>
      <c r="B951" s="124"/>
      <c r="C951" s="121">
        <f t="shared" si="64"/>
        <v>0</v>
      </c>
      <c r="D951" s="121">
        <f t="shared" si="62"/>
        <v>0</v>
      </c>
      <c r="E951" s="121">
        <f t="shared" si="63"/>
        <v>0</v>
      </c>
    </row>
    <row r="952" spans="1:5">
      <c r="A952" s="123"/>
      <c r="B952" s="124"/>
      <c r="C952" s="121">
        <f t="shared" si="64"/>
        <v>0</v>
      </c>
      <c r="D952" s="121">
        <f t="shared" si="62"/>
        <v>0</v>
      </c>
      <c r="E952" s="121">
        <f t="shared" si="63"/>
        <v>0</v>
      </c>
    </row>
    <row r="953" spans="1:5">
      <c r="A953" s="123"/>
      <c r="B953" s="124"/>
      <c r="C953" s="121">
        <f t="shared" si="64"/>
        <v>0</v>
      </c>
      <c r="D953" s="121">
        <f t="shared" si="62"/>
        <v>0</v>
      </c>
      <c r="E953" s="121">
        <f t="shared" si="63"/>
        <v>0</v>
      </c>
    </row>
    <row r="954" spans="1:5">
      <c r="A954" s="123"/>
      <c r="B954" s="124"/>
      <c r="C954" s="121">
        <f t="shared" si="64"/>
        <v>0</v>
      </c>
      <c r="D954" s="121">
        <f t="shared" si="62"/>
        <v>0</v>
      </c>
      <c r="E954" s="121">
        <f t="shared" si="63"/>
        <v>0</v>
      </c>
    </row>
    <row r="955" spans="1:5">
      <c r="A955" s="123"/>
      <c r="B955" s="124"/>
      <c r="C955" s="121">
        <f t="shared" si="64"/>
        <v>0</v>
      </c>
      <c r="D955" s="121">
        <f t="shared" ref="D955:D1018" si="65">B955*0.0145</f>
        <v>0</v>
      </c>
      <c r="E955" s="121">
        <f t="shared" ref="E955:E1018" si="66">(C955+D955)</f>
        <v>0</v>
      </c>
    </row>
    <row r="956" spans="1:5">
      <c r="A956" s="123"/>
      <c r="B956" s="124"/>
      <c r="C956" s="121">
        <f t="shared" si="64"/>
        <v>0</v>
      </c>
      <c r="D956" s="121">
        <f t="shared" si="65"/>
        <v>0</v>
      </c>
      <c r="E956" s="121">
        <f t="shared" si="66"/>
        <v>0</v>
      </c>
    </row>
    <row r="957" spans="1:5">
      <c r="A957" s="123"/>
      <c r="B957" s="124"/>
      <c r="C957" s="121">
        <f t="shared" si="64"/>
        <v>0</v>
      </c>
      <c r="D957" s="121">
        <f t="shared" si="65"/>
        <v>0</v>
      </c>
      <c r="E957" s="121">
        <f t="shared" si="66"/>
        <v>0</v>
      </c>
    </row>
    <row r="958" spans="1:5">
      <c r="A958" s="123"/>
      <c r="B958" s="124"/>
      <c r="C958" s="121">
        <f t="shared" si="64"/>
        <v>0</v>
      </c>
      <c r="D958" s="121">
        <f t="shared" si="65"/>
        <v>0</v>
      </c>
      <c r="E958" s="121">
        <f t="shared" si="66"/>
        <v>0</v>
      </c>
    </row>
    <row r="959" spans="1:5">
      <c r="A959" s="123"/>
      <c r="B959" s="124"/>
      <c r="C959" s="121">
        <f t="shared" si="64"/>
        <v>0</v>
      </c>
      <c r="D959" s="121">
        <f t="shared" si="65"/>
        <v>0</v>
      </c>
      <c r="E959" s="121">
        <f t="shared" si="66"/>
        <v>0</v>
      </c>
    </row>
    <row r="960" spans="1:5">
      <c r="A960" s="123"/>
      <c r="B960" s="124"/>
      <c r="C960" s="121">
        <f t="shared" si="64"/>
        <v>0</v>
      </c>
      <c r="D960" s="121">
        <f t="shared" si="65"/>
        <v>0</v>
      </c>
      <c r="E960" s="121">
        <f t="shared" si="66"/>
        <v>0</v>
      </c>
    </row>
    <row r="961" spans="1:5">
      <c r="A961" s="123"/>
      <c r="B961" s="124"/>
      <c r="C961" s="121">
        <f t="shared" si="64"/>
        <v>0</v>
      </c>
      <c r="D961" s="121">
        <f t="shared" si="65"/>
        <v>0</v>
      </c>
      <c r="E961" s="121">
        <f t="shared" si="66"/>
        <v>0</v>
      </c>
    </row>
    <row r="962" spans="1:5">
      <c r="A962" s="123"/>
      <c r="B962" s="124"/>
      <c r="C962" s="121">
        <f t="shared" si="64"/>
        <v>0</v>
      </c>
      <c r="D962" s="121">
        <f t="shared" si="65"/>
        <v>0</v>
      </c>
      <c r="E962" s="121">
        <f t="shared" si="66"/>
        <v>0</v>
      </c>
    </row>
    <row r="963" spans="1:5">
      <c r="A963" s="123"/>
      <c r="B963" s="124"/>
      <c r="C963" s="121">
        <f t="shared" si="64"/>
        <v>0</v>
      </c>
      <c r="D963" s="121">
        <f t="shared" si="65"/>
        <v>0</v>
      </c>
      <c r="E963" s="121">
        <f t="shared" si="66"/>
        <v>0</v>
      </c>
    </row>
    <row r="964" spans="1:5">
      <c r="A964" s="123"/>
      <c r="B964" s="124"/>
      <c r="C964" s="121">
        <f t="shared" si="64"/>
        <v>0</v>
      </c>
      <c r="D964" s="121">
        <f t="shared" si="65"/>
        <v>0</v>
      </c>
      <c r="E964" s="121">
        <f t="shared" si="66"/>
        <v>0</v>
      </c>
    </row>
    <row r="965" spans="1:5">
      <c r="A965" s="123"/>
      <c r="B965" s="124"/>
      <c r="C965" s="121">
        <f t="shared" ref="C965:C1028" si="67">IF(B965&lt;142801,B965*0.062,168600*0.062)</f>
        <v>0</v>
      </c>
      <c r="D965" s="121">
        <f t="shared" si="65"/>
        <v>0</v>
      </c>
      <c r="E965" s="121">
        <f t="shared" si="66"/>
        <v>0</v>
      </c>
    </row>
    <row r="966" spans="1:5">
      <c r="A966" s="123"/>
      <c r="B966" s="124"/>
      <c r="C966" s="121">
        <f t="shared" si="67"/>
        <v>0</v>
      </c>
      <c r="D966" s="121">
        <f t="shared" si="65"/>
        <v>0</v>
      </c>
      <c r="E966" s="121">
        <f t="shared" si="66"/>
        <v>0</v>
      </c>
    </row>
    <row r="967" spans="1:5">
      <c r="A967" s="123"/>
      <c r="B967" s="124"/>
      <c r="C967" s="121">
        <f t="shared" si="67"/>
        <v>0</v>
      </c>
      <c r="D967" s="121">
        <f t="shared" si="65"/>
        <v>0</v>
      </c>
      <c r="E967" s="121">
        <f t="shared" si="66"/>
        <v>0</v>
      </c>
    </row>
    <row r="968" spans="1:5">
      <c r="A968" s="123"/>
      <c r="B968" s="124"/>
      <c r="C968" s="121">
        <f t="shared" si="67"/>
        <v>0</v>
      </c>
      <c r="D968" s="121">
        <f t="shared" si="65"/>
        <v>0</v>
      </c>
      <c r="E968" s="121">
        <f t="shared" si="66"/>
        <v>0</v>
      </c>
    </row>
    <row r="969" spans="1:5">
      <c r="A969" s="123"/>
      <c r="B969" s="124"/>
      <c r="C969" s="121">
        <f t="shared" si="67"/>
        <v>0</v>
      </c>
      <c r="D969" s="121">
        <f t="shared" si="65"/>
        <v>0</v>
      </c>
      <c r="E969" s="121">
        <f t="shared" si="66"/>
        <v>0</v>
      </c>
    </row>
    <row r="970" spans="1:5">
      <c r="A970" s="123"/>
      <c r="B970" s="124"/>
      <c r="C970" s="121">
        <f t="shared" si="67"/>
        <v>0</v>
      </c>
      <c r="D970" s="121">
        <f t="shared" si="65"/>
        <v>0</v>
      </c>
      <c r="E970" s="121">
        <f t="shared" si="66"/>
        <v>0</v>
      </c>
    </row>
    <row r="971" spans="1:5">
      <c r="A971" s="123"/>
      <c r="B971" s="124"/>
      <c r="C971" s="121">
        <f t="shared" si="67"/>
        <v>0</v>
      </c>
      <c r="D971" s="121">
        <f t="shared" si="65"/>
        <v>0</v>
      </c>
      <c r="E971" s="121">
        <f t="shared" si="66"/>
        <v>0</v>
      </c>
    </row>
    <row r="972" spans="1:5">
      <c r="A972" s="123"/>
      <c r="B972" s="124"/>
      <c r="C972" s="121">
        <f t="shared" si="67"/>
        <v>0</v>
      </c>
      <c r="D972" s="121">
        <f t="shared" si="65"/>
        <v>0</v>
      </c>
      <c r="E972" s="121">
        <f t="shared" si="66"/>
        <v>0</v>
      </c>
    </row>
    <row r="973" spans="1:5">
      <c r="A973" s="123"/>
      <c r="B973" s="124"/>
      <c r="C973" s="121">
        <f t="shared" si="67"/>
        <v>0</v>
      </c>
      <c r="D973" s="121">
        <f t="shared" si="65"/>
        <v>0</v>
      </c>
      <c r="E973" s="121">
        <f t="shared" si="66"/>
        <v>0</v>
      </c>
    </row>
    <row r="974" spans="1:5">
      <c r="A974" s="123"/>
      <c r="B974" s="124"/>
      <c r="C974" s="121">
        <f t="shared" si="67"/>
        <v>0</v>
      </c>
      <c r="D974" s="121">
        <f t="shared" si="65"/>
        <v>0</v>
      </c>
      <c r="E974" s="121">
        <f t="shared" si="66"/>
        <v>0</v>
      </c>
    </row>
    <row r="975" spans="1:5">
      <c r="A975" s="123"/>
      <c r="B975" s="124"/>
      <c r="C975" s="121">
        <f t="shared" si="67"/>
        <v>0</v>
      </c>
      <c r="D975" s="121">
        <f t="shared" si="65"/>
        <v>0</v>
      </c>
      <c r="E975" s="121">
        <f t="shared" si="66"/>
        <v>0</v>
      </c>
    </row>
    <row r="976" spans="1:5">
      <c r="A976" s="123"/>
      <c r="B976" s="124"/>
      <c r="C976" s="121">
        <f t="shared" si="67"/>
        <v>0</v>
      </c>
      <c r="D976" s="121">
        <f t="shared" si="65"/>
        <v>0</v>
      </c>
      <c r="E976" s="121">
        <f t="shared" si="66"/>
        <v>0</v>
      </c>
    </row>
    <row r="977" spans="1:5">
      <c r="A977" s="123"/>
      <c r="B977" s="124"/>
      <c r="C977" s="121">
        <f t="shared" si="67"/>
        <v>0</v>
      </c>
      <c r="D977" s="121">
        <f t="shared" si="65"/>
        <v>0</v>
      </c>
      <c r="E977" s="121">
        <f t="shared" si="66"/>
        <v>0</v>
      </c>
    </row>
    <row r="978" spans="1:5">
      <c r="A978" s="123"/>
      <c r="B978" s="124"/>
      <c r="C978" s="121">
        <f t="shared" si="67"/>
        <v>0</v>
      </c>
      <c r="D978" s="121">
        <f t="shared" si="65"/>
        <v>0</v>
      </c>
      <c r="E978" s="121">
        <f t="shared" si="66"/>
        <v>0</v>
      </c>
    </row>
    <row r="979" spans="1:5">
      <c r="A979" s="123"/>
      <c r="B979" s="124"/>
      <c r="C979" s="121">
        <f t="shared" si="67"/>
        <v>0</v>
      </c>
      <c r="D979" s="121">
        <f t="shared" si="65"/>
        <v>0</v>
      </c>
      <c r="E979" s="121">
        <f t="shared" si="66"/>
        <v>0</v>
      </c>
    </row>
    <row r="980" spans="1:5">
      <c r="A980" s="123"/>
      <c r="B980" s="124"/>
      <c r="C980" s="121">
        <f t="shared" si="67"/>
        <v>0</v>
      </c>
      <c r="D980" s="121">
        <f t="shared" si="65"/>
        <v>0</v>
      </c>
      <c r="E980" s="121">
        <f t="shared" si="66"/>
        <v>0</v>
      </c>
    </row>
    <row r="981" spans="1:5">
      <c r="A981" s="123"/>
      <c r="B981" s="124"/>
      <c r="C981" s="121">
        <f t="shared" si="67"/>
        <v>0</v>
      </c>
      <c r="D981" s="121">
        <f t="shared" si="65"/>
        <v>0</v>
      </c>
      <c r="E981" s="121">
        <f t="shared" si="66"/>
        <v>0</v>
      </c>
    </row>
    <row r="982" spans="1:5">
      <c r="A982" s="123"/>
      <c r="B982" s="124"/>
      <c r="C982" s="121">
        <f t="shared" si="67"/>
        <v>0</v>
      </c>
      <c r="D982" s="121">
        <f t="shared" si="65"/>
        <v>0</v>
      </c>
      <c r="E982" s="121">
        <f t="shared" si="66"/>
        <v>0</v>
      </c>
    </row>
    <row r="983" spans="1:5">
      <c r="A983" s="123"/>
      <c r="B983" s="124"/>
      <c r="C983" s="121">
        <f t="shared" si="67"/>
        <v>0</v>
      </c>
      <c r="D983" s="121">
        <f t="shared" si="65"/>
        <v>0</v>
      </c>
      <c r="E983" s="121">
        <f t="shared" si="66"/>
        <v>0</v>
      </c>
    </row>
    <row r="984" spans="1:5">
      <c r="A984" s="123"/>
      <c r="B984" s="124"/>
      <c r="C984" s="121">
        <f t="shared" si="67"/>
        <v>0</v>
      </c>
      <c r="D984" s="121">
        <f t="shared" si="65"/>
        <v>0</v>
      </c>
      <c r="E984" s="121">
        <f t="shared" si="66"/>
        <v>0</v>
      </c>
    </row>
    <row r="985" spans="1:5">
      <c r="A985" s="123"/>
      <c r="B985" s="124"/>
      <c r="C985" s="121">
        <f t="shared" si="67"/>
        <v>0</v>
      </c>
      <c r="D985" s="121">
        <f t="shared" si="65"/>
        <v>0</v>
      </c>
      <c r="E985" s="121">
        <f t="shared" si="66"/>
        <v>0</v>
      </c>
    </row>
    <row r="986" spans="1:5">
      <c r="A986" s="123"/>
      <c r="B986" s="124"/>
      <c r="C986" s="121">
        <f t="shared" si="67"/>
        <v>0</v>
      </c>
      <c r="D986" s="121">
        <f t="shared" si="65"/>
        <v>0</v>
      </c>
      <c r="E986" s="121">
        <f t="shared" si="66"/>
        <v>0</v>
      </c>
    </row>
    <row r="987" spans="1:5">
      <c r="A987" s="123"/>
      <c r="B987" s="124"/>
      <c r="C987" s="121">
        <f t="shared" si="67"/>
        <v>0</v>
      </c>
      <c r="D987" s="121">
        <f t="shared" si="65"/>
        <v>0</v>
      </c>
      <c r="E987" s="121">
        <f t="shared" si="66"/>
        <v>0</v>
      </c>
    </row>
    <row r="988" spans="1:5">
      <c r="A988" s="123"/>
      <c r="B988" s="124"/>
      <c r="C988" s="121">
        <f t="shared" si="67"/>
        <v>0</v>
      </c>
      <c r="D988" s="121">
        <f t="shared" si="65"/>
        <v>0</v>
      </c>
      <c r="E988" s="121">
        <f t="shared" si="66"/>
        <v>0</v>
      </c>
    </row>
    <row r="989" spans="1:5">
      <c r="A989" s="123"/>
      <c r="B989" s="124"/>
      <c r="C989" s="121">
        <f t="shared" si="67"/>
        <v>0</v>
      </c>
      <c r="D989" s="121">
        <f t="shared" si="65"/>
        <v>0</v>
      </c>
      <c r="E989" s="121">
        <f t="shared" si="66"/>
        <v>0</v>
      </c>
    </row>
    <row r="990" spans="1:5">
      <c r="A990" s="123"/>
      <c r="B990" s="124"/>
      <c r="C990" s="121">
        <f t="shared" si="67"/>
        <v>0</v>
      </c>
      <c r="D990" s="121">
        <f t="shared" si="65"/>
        <v>0</v>
      </c>
      <c r="E990" s="121">
        <f t="shared" si="66"/>
        <v>0</v>
      </c>
    </row>
    <row r="991" spans="1:5">
      <c r="A991" s="123"/>
      <c r="B991" s="124"/>
      <c r="C991" s="121">
        <f t="shared" si="67"/>
        <v>0</v>
      </c>
      <c r="D991" s="121">
        <f t="shared" si="65"/>
        <v>0</v>
      </c>
      <c r="E991" s="121">
        <f t="shared" si="66"/>
        <v>0</v>
      </c>
    </row>
    <row r="992" spans="1:5">
      <c r="A992" s="123"/>
      <c r="B992" s="124"/>
      <c r="C992" s="121">
        <f t="shared" si="67"/>
        <v>0</v>
      </c>
      <c r="D992" s="121">
        <f t="shared" si="65"/>
        <v>0</v>
      </c>
      <c r="E992" s="121">
        <f t="shared" si="66"/>
        <v>0</v>
      </c>
    </row>
    <row r="993" spans="1:5">
      <c r="A993" s="123"/>
      <c r="B993" s="124"/>
      <c r="C993" s="121">
        <f t="shared" si="67"/>
        <v>0</v>
      </c>
      <c r="D993" s="121">
        <f t="shared" si="65"/>
        <v>0</v>
      </c>
      <c r="E993" s="121">
        <f t="shared" si="66"/>
        <v>0</v>
      </c>
    </row>
    <row r="994" spans="1:5">
      <c r="A994" s="123"/>
      <c r="B994" s="124"/>
      <c r="C994" s="121">
        <f t="shared" si="67"/>
        <v>0</v>
      </c>
      <c r="D994" s="121">
        <f t="shared" si="65"/>
        <v>0</v>
      </c>
      <c r="E994" s="121">
        <f t="shared" si="66"/>
        <v>0</v>
      </c>
    </row>
    <row r="995" spans="1:5">
      <c r="A995" s="123"/>
      <c r="B995" s="124"/>
      <c r="C995" s="121">
        <f t="shared" si="67"/>
        <v>0</v>
      </c>
      <c r="D995" s="121">
        <f t="shared" si="65"/>
        <v>0</v>
      </c>
      <c r="E995" s="121">
        <f t="shared" si="66"/>
        <v>0</v>
      </c>
    </row>
    <row r="996" spans="1:5">
      <c r="A996" s="123"/>
      <c r="B996" s="124"/>
      <c r="C996" s="121">
        <f t="shared" si="67"/>
        <v>0</v>
      </c>
      <c r="D996" s="121">
        <f t="shared" si="65"/>
        <v>0</v>
      </c>
      <c r="E996" s="121">
        <f t="shared" si="66"/>
        <v>0</v>
      </c>
    </row>
    <row r="997" spans="1:5">
      <c r="A997" s="123"/>
      <c r="B997" s="124"/>
      <c r="C997" s="121">
        <f t="shared" si="67"/>
        <v>0</v>
      </c>
      <c r="D997" s="121">
        <f t="shared" si="65"/>
        <v>0</v>
      </c>
      <c r="E997" s="121">
        <f t="shared" si="66"/>
        <v>0</v>
      </c>
    </row>
    <row r="998" spans="1:5">
      <c r="A998" s="123"/>
      <c r="B998" s="124"/>
      <c r="C998" s="121">
        <f t="shared" si="67"/>
        <v>0</v>
      </c>
      <c r="D998" s="121">
        <f t="shared" si="65"/>
        <v>0</v>
      </c>
      <c r="E998" s="121">
        <f t="shared" si="66"/>
        <v>0</v>
      </c>
    </row>
    <row r="999" spans="1:5">
      <c r="A999" s="123"/>
      <c r="B999" s="124"/>
      <c r="C999" s="121">
        <f t="shared" si="67"/>
        <v>0</v>
      </c>
      <c r="D999" s="121">
        <f t="shared" si="65"/>
        <v>0</v>
      </c>
      <c r="E999" s="121">
        <f t="shared" si="66"/>
        <v>0</v>
      </c>
    </row>
    <row r="1000" spans="1:5">
      <c r="A1000" s="123"/>
      <c r="B1000" s="124"/>
      <c r="C1000" s="121">
        <f t="shared" si="67"/>
        <v>0</v>
      </c>
      <c r="D1000" s="121">
        <f t="shared" si="65"/>
        <v>0</v>
      </c>
      <c r="E1000" s="121">
        <f t="shared" si="66"/>
        <v>0</v>
      </c>
    </row>
    <row r="1001" spans="1:5">
      <c r="A1001" s="123"/>
      <c r="B1001" s="124"/>
      <c r="C1001" s="121">
        <f t="shared" si="67"/>
        <v>0</v>
      </c>
      <c r="D1001" s="121">
        <f t="shared" si="65"/>
        <v>0</v>
      </c>
      <c r="E1001" s="121">
        <f t="shared" si="66"/>
        <v>0</v>
      </c>
    </row>
    <row r="1002" spans="1:5">
      <c r="A1002" s="123"/>
      <c r="B1002" s="124"/>
      <c r="C1002" s="121">
        <f t="shared" si="67"/>
        <v>0</v>
      </c>
      <c r="D1002" s="121">
        <f t="shared" si="65"/>
        <v>0</v>
      </c>
      <c r="E1002" s="121">
        <f t="shared" si="66"/>
        <v>0</v>
      </c>
    </row>
    <row r="1003" spans="1:5">
      <c r="A1003" s="123"/>
      <c r="B1003" s="124"/>
      <c r="C1003" s="121">
        <f t="shared" si="67"/>
        <v>0</v>
      </c>
      <c r="D1003" s="121">
        <f t="shared" si="65"/>
        <v>0</v>
      </c>
      <c r="E1003" s="121">
        <f t="shared" si="66"/>
        <v>0</v>
      </c>
    </row>
    <row r="1004" spans="1:5">
      <c r="A1004" s="123"/>
      <c r="B1004" s="124"/>
      <c r="C1004" s="121">
        <f t="shared" si="67"/>
        <v>0</v>
      </c>
      <c r="D1004" s="121">
        <f t="shared" si="65"/>
        <v>0</v>
      </c>
      <c r="E1004" s="121">
        <f t="shared" si="66"/>
        <v>0</v>
      </c>
    </row>
    <row r="1005" spans="1:5">
      <c r="A1005" s="123"/>
      <c r="B1005" s="124"/>
      <c r="C1005" s="121">
        <f t="shared" si="67"/>
        <v>0</v>
      </c>
      <c r="D1005" s="121">
        <f t="shared" si="65"/>
        <v>0</v>
      </c>
      <c r="E1005" s="121">
        <f t="shared" si="66"/>
        <v>0</v>
      </c>
    </row>
    <row r="1006" spans="1:5">
      <c r="A1006" s="123"/>
      <c r="B1006" s="124"/>
      <c r="C1006" s="121">
        <f t="shared" si="67"/>
        <v>0</v>
      </c>
      <c r="D1006" s="121">
        <f t="shared" si="65"/>
        <v>0</v>
      </c>
      <c r="E1006" s="121">
        <f t="shared" si="66"/>
        <v>0</v>
      </c>
    </row>
    <row r="1007" spans="1:5">
      <c r="A1007" s="123"/>
      <c r="B1007" s="124"/>
      <c r="C1007" s="121">
        <f t="shared" si="67"/>
        <v>0</v>
      </c>
      <c r="D1007" s="121">
        <f t="shared" si="65"/>
        <v>0</v>
      </c>
      <c r="E1007" s="121">
        <f t="shared" si="66"/>
        <v>0</v>
      </c>
    </row>
    <row r="1008" spans="1:5">
      <c r="A1008" s="123"/>
      <c r="B1008" s="124"/>
      <c r="C1008" s="121">
        <f t="shared" si="67"/>
        <v>0</v>
      </c>
      <c r="D1008" s="121">
        <f t="shared" si="65"/>
        <v>0</v>
      </c>
      <c r="E1008" s="121">
        <f t="shared" si="66"/>
        <v>0</v>
      </c>
    </row>
    <row r="1009" spans="1:5">
      <c r="A1009" s="123"/>
      <c r="B1009" s="124"/>
      <c r="C1009" s="121">
        <f t="shared" si="67"/>
        <v>0</v>
      </c>
      <c r="D1009" s="121">
        <f t="shared" si="65"/>
        <v>0</v>
      </c>
      <c r="E1009" s="121">
        <f t="shared" si="66"/>
        <v>0</v>
      </c>
    </row>
    <row r="1010" spans="1:5">
      <c r="A1010" s="123"/>
      <c r="B1010" s="124"/>
      <c r="C1010" s="121">
        <f t="shared" si="67"/>
        <v>0</v>
      </c>
      <c r="D1010" s="121">
        <f t="shared" si="65"/>
        <v>0</v>
      </c>
      <c r="E1010" s="121">
        <f t="shared" si="66"/>
        <v>0</v>
      </c>
    </row>
    <row r="1011" spans="1:5">
      <c r="A1011" s="123"/>
      <c r="B1011" s="124"/>
      <c r="C1011" s="121">
        <f t="shared" si="67"/>
        <v>0</v>
      </c>
      <c r="D1011" s="121">
        <f t="shared" si="65"/>
        <v>0</v>
      </c>
      <c r="E1011" s="121">
        <f t="shared" si="66"/>
        <v>0</v>
      </c>
    </row>
    <row r="1012" spans="1:5">
      <c r="A1012" s="123"/>
      <c r="B1012" s="124"/>
      <c r="C1012" s="121">
        <f t="shared" si="67"/>
        <v>0</v>
      </c>
      <c r="D1012" s="121">
        <f t="shared" si="65"/>
        <v>0</v>
      </c>
      <c r="E1012" s="121">
        <f t="shared" si="66"/>
        <v>0</v>
      </c>
    </row>
    <row r="1013" spans="1:5">
      <c r="A1013" s="123"/>
      <c r="B1013" s="124"/>
      <c r="C1013" s="121">
        <f t="shared" si="67"/>
        <v>0</v>
      </c>
      <c r="D1013" s="121">
        <f t="shared" si="65"/>
        <v>0</v>
      </c>
      <c r="E1013" s="121">
        <f t="shared" si="66"/>
        <v>0</v>
      </c>
    </row>
    <row r="1014" spans="1:5">
      <c r="A1014" s="123"/>
      <c r="B1014" s="124"/>
      <c r="C1014" s="121">
        <f t="shared" si="67"/>
        <v>0</v>
      </c>
      <c r="D1014" s="121">
        <f t="shared" si="65"/>
        <v>0</v>
      </c>
      <c r="E1014" s="121">
        <f t="shared" si="66"/>
        <v>0</v>
      </c>
    </row>
    <row r="1015" spans="1:5">
      <c r="A1015" s="123"/>
      <c r="B1015" s="124"/>
      <c r="C1015" s="121">
        <f t="shared" si="67"/>
        <v>0</v>
      </c>
      <c r="D1015" s="121">
        <f t="shared" si="65"/>
        <v>0</v>
      </c>
      <c r="E1015" s="121">
        <f t="shared" si="66"/>
        <v>0</v>
      </c>
    </row>
    <row r="1016" spans="1:5">
      <c r="A1016" s="123"/>
      <c r="B1016" s="124"/>
      <c r="C1016" s="121">
        <f t="shared" si="67"/>
        <v>0</v>
      </c>
      <c r="D1016" s="121">
        <f t="shared" si="65"/>
        <v>0</v>
      </c>
      <c r="E1016" s="121">
        <f t="shared" si="66"/>
        <v>0</v>
      </c>
    </row>
    <row r="1017" spans="1:5">
      <c r="A1017" s="123"/>
      <c r="B1017" s="124"/>
      <c r="C1017" s="121">
        <f t="shared" si="67"/>
        <v>0</v>
      </c>
      <c r="D1017" s="121">
        <f t="shared" si="65"/>
        <v>0</v>
      </c>
      <c r="E1017" s="121">
        <f t="shared" si="66"/>
        <v>0</v>
      </c>
    </row>
    <row r="1018" spans="1:5">
      <c r="A1018" s="123"/>
      <c r="B1018" s="124"/>
      <c r="C1018" s="121">
        <f t="shared" si="67"/>
        <v>0</v>
      </c>
      <c r="D1018" s="121">
        <f t="shared" si="65"/>
        <v>0</v>
      </c>
      <c r="E1018" s="121">
        <f t="shared" si="66"/>
        <v>0</v>
      </c>
    </row>
    <row r="1019" spans="1:5">
      <c r="A1019" s="123"/>
      <c r="B1019" s="124"/>
      <c r="C1019" s="121">
        <f t="shared" si="67"/>
        <v>0</v>
      </c>
      <c r="D1019" s="121">
        <f t="shared" ref="D1019:D1082" si="68">B1019*0.0145</f>
        <v>0</v>
      </c>
      <c r="E1019" s="121">
        <f t="shared" ref="E1019:E1082" si="69">(C1019+D1019)</f>
        <v>0</v>
      </c>
    </row>
    <row r="1020" spans="1:5">
      <c r="A1020" s="123"/>
      <c r="B1020" s="124"/>
      <c r="C1020" s="121">
        <f t="shared" si="67"/>
        <v>0</v>
      </c>
      <c r="D1020" s="121">
        <f t="shared" si="68"/>
        <v>0</v>
      </c>
      <c r="E1020" s="121">
        <f t="shared" si="69"/>
        <v>0</v>
      </c>
    </row>
    <row r="1021" spans="1:5">
      <c r="A1021" s="123"/>
      <c r="B1021" s="124"/>
      <c r="C1021" s="121">
        <f t="shared" si="67"/>
        <v>0</v>
      </c>
      <c r="D1021" s="121">
        <f t="shared" si="68"/>
        <v>0</v>
      </c>
      <c r="E1021" s="121">
        <f t="shared" si="69"/>
        <v>0</v>
      </c>
    </row>
    <row r="1022" spans="1:5">
      <c r="A1022" s="123"/>
      <c r="B1022" s="124"/>
      <c r="C1022" s="121">
        <f t="shared" si="67"/>
        <v>0</v>
      </c>
      <c r="D1022" s="121">
        <f t="shared" si="68"/>
        <v>0</v>
      </c>
      <c r="E1022" s="121">
        <f t="shared" si="69"/>
        <v>0</v>
      </c>
    </row>
    <row r="1023" spans="1:5">
      <c r="A1023" s="123"/>
      <c r="B1023" s="124"/>
      <c r="C1023" s="121">
        <f t="shared" si="67"/>
        <v>0</v>
      </c>
      <c r="D1023" s="121">
        <f t="shared" si="68"/>
        <v>0</v>
      </c>
      <c r="E1023" s="121">
        <f t="shared" si="69"/>
        <v>0</v>
      </c>
    </row>
    <row r="1024" spans="1:5">
      <c r="A1024" s="123"/>
      <c r="B1024" s="124"/>
      <c r="C1024" s="121">
        <f t="shared" si="67"/>
        <v>0</v>
      </c>
      <c r="D1024" s="121">
        <f t="shared" si="68"/>
        <v>0</v>
      </c>
      <c r="E1024" s="121">
        <f t="shared" si="69"/>
        <v>0</v>
      </c>
    </row>
    <row r="1025" spans="1:5">
      <c r="A1025" s="123"/>
      <c r="B1025" s="124"/>
      <c r="C1025" s="121">
        <f t="shared" si="67"/>
        <v>0</v>
      </c>
      <c r="D1025" s="121">
        <f t="shared" si="68"/>
        <v>0</v>
      </c>
      <c r="E1025" s="121">
        <f t="shared" si="69"/>
        <v>0</v>
      </c>
    </row>
    <row r="1026" spans="1:5">
      <c r="A1026" s="123"/>
      <c r="B1026" s="124"/>
      <c r="C1026" s="121">
        <f t="shared" si="67"/>
        <v>0</v>
      </c>
      <c r="D1026" s="121">
        <f t="shared" si="68"/>
        <v>0</v>
      </c>
      <c r="E1026" s="121">
        <f t="shared" si="69"/>
        <v>0</v>
      </c>
    </row>
    <row r="1027" spans="1:5">
      <c r="A1027" s="123"/>
      <c r="B1027" s="124"/>
      <c r="C1027" s="121">
        <f t="shared" si="67"/>
        <v>0</v>
      </c>
      <c r="D1027" s="121">
        <f t="shared" si="68"/>
        <v>0</v>
      </c>
      <c r="E1027" s="121">
        <f t="shared" si="69"/>
        <v>0</v>
      </c>
    </row>
    <row r="1028" spans="1:5">
      <c r="A1028" s="123"/>
      <c r="B1028" s="124"/>
      <c r="C1028" s="121">
        <f t="shared" si="67"/>
        <v>0</v>
      </c>
      <c r="D1028" s="121">
        <f t="shared" si="68"/>
        <v>0</v>
      </c>
      <c r="E1028" s="121">
        <f t="shared" si="69"/>
        <v>0</v>
      </c>
    </row>
    <row r="1029" spans="1:5">
      <c r="A1029" s="123"/>
      <c r="B1029" s="124"/>
      <c r="C1029" s="121">
        <f t="shared" ref="C1029:C1092" si="70">IF(B1029&lt;142801,B1029*0.062,168600*0.062)</f>
        <v>0</v>
      </c>
      <c r="D1029" s="121">
        <f t="shared" si="68"/>
        <v>0</v>
      </c>
      <c r="E1029" s="121">
        <f t="shared" si="69"/>
        <v>0</v>
      </c>
    </row>
    <row r="1030" spans="1:5">
      <c r="A1030" s="123"/>
      <c r="B1030" s="124"/>
      <c r="C1030" s="121">
        <f t="shared" si="70"/>
        <v>0</v>
      </c>
      <c r="D1030" s="121">
        <f t="shared" si="68"/>
        <v>0</v>
      </c>
      <c r="E1030" s="121">
        <f t="shared" si="69"/>
        <v>0</v>
      </c>
    </row>
    <row r="1031" spans="1:5">
      <c r="A1031" s="123"/>
      <c r="B1031" s="124"/>
      <c r="C1031" s="121">
        <f t="shared" si="70"/>
        <v>0</v>
      </c>
      <c r="D1031" s="121">
        <f t="shared" si="68"/>
        <v>0</v>
      </c>
      <c r="E1031" s="121">
        <f t="shared" si="69"/>
        <v>0</v>
      </c>
    </row>
    <row r="1032" spans="1:5">
      <c r="A1032" s="123"/>
      <c r="B1032" s="124"/>
      <c r="C1032" s="121">
        <f t="shared" si="70"/>
        <v>0</v>
      </c>
      <c r="D1032" s="121">
        <f t="shared" si="68"/>
        <v>0</v>
      </c>
      <c r="E1032" s="121">
        <f t="shared" si="69"/>
        <v>0</v>
      </c>
    </row>
    <row r="1033" spans="1:5">
      <c r="A1033" s="123"/>
      <c r="B1033" s="124"/>
      <c r="C1033" s="121">
        <f t="shared" si="70"/>
        <v>0</v>
      </c>
      <c r="D1033" s="121">
        <f t="shared" si="68"/>
        <v>0</v>
      </c>
      <c r="E1033" s="121">
        <f t="shared" si="69"/>
        <v>0</v>
      </c>
    </row>
    <row r="1034" spans="1:5">
      <c r="A1034" s="123"/>
      <c r="B1034" s="124"/>
      <c r="C1034" s="121">
        <f t="shared" si="70"/>
        <v>0</v>
      </c>
      <c r="D1034" s="121">
        <f t="shared" si="68"/>
        <v>0</v>
      </c>
      <c r="E1034" s="121">
        <f t="shared" si="69"/>
        <v>0</v>
      </c>
    </row>
    <row r="1035" spans="1:5">
      <c r="A1035" s="123"/>
      <c r="B1035" s="124"/>
      <c r="C1035" s="121">
        <f t="shared" si="70"/>
        <v>0</v>
      </c>
      <c r="D1035" s="121">
        <f t="shared" si="68"/>
        <v>0</v>
      </c>
      <c r="E1035" s="121">
        <f t="shared" si="69"/>
        <v>0</v>
      </c>
    </row>
    <row r="1036" spans="1:5">
      <c r="A1036" s="123"/>
      <c r="B1036" s="124"/>
      <c r="C1036" s="121">
        <f t="shared" si="70"/>
        <v>0</v>
      </c>
      <c r="D1036" s="121">
        <f t="shared" si="68"/>
        <v>0</v>
      </c>
      <c r="E1036" s="121">
        <f t="shared" si="69"/>
        <v>0</v>
      </c>
    </row>
    <row r="1037" spans="1:5">
      <c r="A1037" s="123"/>
      <c r="B1037" s="124"/>
      <c r="C1037" s="121">
        <f t="shared" si="70"/>
        <v>0</v>
      </c>
      <c r="D1037" s="121">
        <f t="shared" si="68"/>
        <v>0</v>
      </c>
      <c r="E1037" s="121">
        <f t="shared" si="69"/>
        <v>0</v>
      </c>
    </row>
    <row r="1038" spans="1:5">
      <c r="A1038" s="123"/>
      <c r="B1038" s="124"/>
      <c r="C1038" s="121">
        <f t="shared" si="70"/>
        <v>0</v>
      </c>
      <c r="D1038" s="121">
        <f t="shared" si="68"/>
        <v>0</v>
      </c>
      <c r="E1038" s="121">
        <f t="shared" si="69"/>
        <v>0</v>
      </c>
    </row>
    <row r="1039" spans="1:5">
      <c r="A1039" s="123"/>
      <c r="B1039" s="124"/>
      <c r="C1039" s="121">
        <f t="shared" si="70"/>
        <v>0</v>
      </c>
      <c r="D1039" s="121">
        <f t="shared" si="68"/>
        <v>0</v>
      </c>
      <c r="E1039" s="121">
        <f t="shared" si="69"/>
        <v>0</v>
      </c>
    </row>
    <row r="1040" spans="1:5">
      <c r="A1040" s="123"/>
      <c r="B1040" s="124"/>
      <c r="C1040" s="121">
        <f t="shared" si="70"/>
        <v>0</v>
      </c>
      <c r="D1040" s="121">
        <f t="shared" si="68"/>
        <v>0</v>
      </c>
      <c r="E1040" s="121">
        <f t="shared" si="69"/>
        <v>0</v>
      </c>
    </row>
    <row r="1041" spans="1:5">
      <c r="A1041" s="123"/>
      <c r="B1041" s="124"/>
      <c r="C1041" s="121">
        <f t="shared" si="70"/>
        <v>0</v>
      </c>
      <c r="D1041" s="121">
        <f t="shared" si="68"/>
        <v>0</v>
      </c>
      <c r="E1041" s="121">
        <f t="shared" si="69"/>
        <v>0</v>
      </c>
    </row>
    <row r="1042" spans="1:5">
      <c r="A1042" s="123"/>
      <c r="B1042" s="124"/>
      <c r="C1042" s="121">
        <f t="shared" si="70"/>
        <v>0</v>
      </c>
      <c r="D1042" s="121">
        <f t="shared" si="68"/>
        <v>0</v>
      </c>
      <c r="E1042" s="121">
        <f t="shared" si="69"/>
        <v>0</v>
      </c>
    </row>
    <row r="1043" spans="1:5">
      <c r="A1043" s="123"/>
      <c r="B1043" s="124"/>
      <c r="C1043" s="121">
        <f t="shared" si="70"/>
        <v>0</v>
      </c>
      <c r="D1043" s="121">
        <f t="shared" si="68"/>
        <v>0</v>
      </c>
      <c r="E1043" s="121">
        <f t="shared" si="69"/>
        <v>0</v>
      </c>
    </row>
    <row r="1044" spans="1:5">
      <c r="A1044" s="123"/>
      <c r="B1044" s="124"/>
      <c r="C1044" s="121">
        <f t="shared" si="70"/>
        <v>0</v>
      </c>
      <c r="D1044" s="121">
        <f t="shared" si="68"/>
        <v>0</v>
      </c>
      <c r="E1044" s="121">
        <f t="shared" si="69"/>
        <v>0</v>
      </c>
    </row>
    <row r="1045" spans="1:5">
      <c r="A1045" s="123"/>
      <c r="B1045" s="124"/>
      <c r="C1045" s="121">
        <f t="shared" si="70"/>
        <v>0</v>
      </c>
      <c r="D1045" s="121">
        <f t="shared" si="68"/>
        <v>0</v>
      </c>
      <c r="E1045" s="121">
        <f t="shared" si="69"/>
        <v>0</v>
      </c>
    </row>
    <row r="1046" spans="1:5">
      <c r="A1046" s="123"/>
      <c r="B1046" s="124"/>
      <c r="C1046" s="121">
        <f t="shared" si="70"/>
        <v>0</v>
      </c>
      <c r="D1046" s="121">
        <f t="shared" si="68"/>
        <v>0</v>
      </c>
      <c r="E1046" s="121">
        <f t="shared" si="69"/>
        <v>0</v>
      </c>
    </row>
    <row r="1047" spans="1:5">
      <c r="A1047" s="123"/>
      <c r="B1047" s="124"/>
      <c r="C1047" s="121">
        <f t="shared" si="70"/>
        <v>0</v>
      </c>
      <c r="D1047" s="121">
        <f t="shared" si="68"/>
        <v>0</v>
      </c>
      <c r="E1047" s="121">
        <f t="shared" si="69"/>
        <v>0</v>
      </c>
    </row>
    <row r="1048" spans="1:5">
      <c r="A1048" s="123"/>
      <c r="B1048" s="124"/>
      <c r="C1048" s="121">
        <f t="shared" si="70"/>
        <v>0</v>
      </c>
      <c r="D1048" s="121">
        <f t="shared" si="68"/>
        <v>0</v>
      </c>
      <c r="E1048" s="121">
        <f t="shared" si="69"/>
        <v>0</v>
      </c>
    </row>
    <row r="1049" spans="1:5">
      <c r="A1049" s="123"/>
      <c r="B1049" s="124"/>
      <c r="C1049" s="121">
        <f t="shared" si="70"/>
        <v>0</v>
      </c>
      <c r="D1049" s="121">
        <f t="shared" si="68"/>
        <v>0</v>
      </c>
      <c r="E1049" s="121">
        <f t="shared" si="69"/>
        <v>0</v>
      </c>
    </row>
    <row r="1050" spans="1:5">
      <c r="A1050" s="123"/>
      <c r="B1050" s="124"/>
      <c r="C1050" s="121">
        <f t="shared" si="70"/>
        <v>0</v>
      </c>
      <c r="D1050" s="121">
        <f t="shared" si="68"/>
        <v>0</v>
      </c>
      <c r="E1050" s="121">
        <f t="shared" si="69"/>
        <v>0</v>
      </c>
    </row>
    <row r="1051" spans="1:5">
      <c r="A1051" s="123"/>
      <c r="B1051" s="124"/>
      <c r="C1051" s="121">
        <f t="shared" si="70"/>
        <v>0</v>
      </c>
      <c r="D1051" s="121">
        <f t="shared" si="68"/>
        <v>0</v>
      </c>
      <c r="E1051" s="121">
        <f t="shared" si="69"/>
        <v>0</v>
      </c>
    </row>
    <row r="1052" spans="1:5">
      <c r="A1052" s="123"/>
      <c r="B1052" s="124"/>
      <c r="C1052" s="121">
        <f t="shared" si="70"/>
        <v>0</v>
      </c>
      <c r="D1052" s="121">
        <f t="shared" si="68"/>
        <v>0</v>
      </c>
      <c r="E1052" s="121">
        <f t="shared" si="69"/>
        <v>0</v>
      </c>
    </row>
    <row r="1053" spans="1:5">
      <c r="A1053" s="123"/>
      <c r="B1053" s="124"/>
      <c r="C1053" s="121">
        <f t="shared" si="70"/>
        <v>0</v>
      </c>
      <c r="D1053" s="121">
        <f t="shared" si="68"/>
        <v>0</v>
      </c>
      <c r="E1053" s="121">
        <f t="shared" si="69"/>
        <v>0</v>
      </c>
    </row>
    <row r="1054" spans="1:5">
      <c r="A1054" s="123"/>
      <c r="B1054" s="124"/>
      <c r="C1054" s="121">
        <f t="shared" si="70"/>
        <v>0</v>
      </c>
      <c r="D1054" s="121">
        <f t="shared" si="68"/>
        <v>0</v>
      </c>
      <c r="E1054" s="121">
        <f t="shared" si="69"/>
        <v>0</v>
      </c>
    </row>
    <row r="1055" spans="1:5">
      <c r="A1055" s="123"/>
      <c r="B1055" s="124"/>
      <c r="C1055" s="121">
        <f t="shared" si="70"/>
        <v>0</v>
      </c>
      <c r="D1055" s="121">
        <f t="shared" si="68"/>
        <v>0</v>
      </c>
      <c r="E1055" s="121">
        <f t="shared" si="69"/>
        <v>0</v>
      </c>
    </row>
    <row r="1056" spans="1:5">
      <c r="A1056" s="123"/>
      <c r="B1056" s="124"/>
      <c r="C1056" s="121">
        <f t="shared" si="70"/>
        <v>0</v>
      </c>
      <c r="D1056" s="121">
        <f t="shared" si="68"/>
        <v>0</v>
      </c>
      <c r="E1056" s="121">
        <f t="shared" si="69"/>
        <v>0</v>
      </c>
    </row>
    <row r="1057" spans="1:5">
      <c r="A1057" s="123"/>
      <c r="B1057" s="124"/>
      <c r="C1057" s="121">
        <f t="shared" si="70"/>
        <v>0</v>
      </c>
      <c r="D1057" s="121">
        <f t="shared" si="68"/>
        <v>0</v>
      </c>
      <c r="E1057" s="121">
        <f t="shared" si="69"/>
        <v>0</v>
      </c>
    </row>
    <row r="1058" spans="1:5">
      <c r="A1058" s="123"/>
      <c r="B1058" s="124"/>
      <c r="C1058" s="121">
        <f t="shared" si="70"/>
        <v>0</v>
      </c>
      <c r="D1058" s="121">
        <f t="shared" si="68"/>
        <v>0</v>
      </c>
      <c r="E1058" s="121">
        <f t="shared" si="69"/>
        <v>0</v>
      </c>
    </row>
    <row r="1059" spans="1:5">
      <c r="A1059" s="123"/>
      <c r="B1059" s="124"/>
      <c r="C1059" s="121">
        <f t="shared" si="70"/>
        <v>0</v>
      </c>
      <c r="D1059" s="121">
        <f t="shared" si="68"/>
        <v>0</v>
      </c>
      <c r="E1059" s="121">
        <f t="shared" si="69"/>
        <v>0</v>
      </c>
    </row>
    <row r="1060" spans="1:5">
      <c r="A1060" s="123"/>
      <c r="B1060" s="124"/>
      <c r="C1060" s="121">
        <f t="shared" si="70"/>
        <v>0</v>
      </c>
      <c r="D1060" s="121">
        <f t="shared" si="68"/>
        <v>0</v>
      </c>
      <c r="E1060" s="121">
        <f t="shared" si="69"/>
        <v>0</v>
      </c>
    </row>
    <row r="1061" spans="1:5">
      <c r="A1061" s="123"/>
      <c r="B1061" s="124"/>
      <c r="C1061" s="121">
        <f t="shared" si="70"/>
        <v>0</v>
      </c>
      <c r="D1061" s="121">
        <f t="shared" si="68"/>
        <v>0</v>
      </c>
      <c r="E1061" s="121">
        <f t="shared" si="69"/>
        <v>0</v>
      </c>
    </row>
    <row r="1062" spans="1:5">
      <c r="A1062" s="123"/>
      <c r="B1062" s="124"/>
      <c r="C1062" s="121">
        <f t="shared" si="70"/>
        <v>0</v>
      </c>
      <c r="D1062" s="121">
        <f t="shared" si="68"/>
        <v>0</v>
      </c>
      <c r="E1062" s="121">
        <f t="shared" si="69"/>
        <v>0</v>
      </c>
    </row>
    <row r="1063" spans="1:5">
      <c r="A1063" s="123"/>
      <c r="B1063" s="124"/>
      <c r="C1063" s="121">
        <f t="shared" si="70"/>
        <v>0</v>
      </c>
      <c r="D1063" s="121">
        <f t="shared" si="68"/>
        <v>0</v>
      </c>
      <c r="E1063" s="121">
        <f t="shared" si="69"/>
        <v>0</v>
      </c>
    </row>
    <row r="1064" spans="1:5">
      <c r="A1064" s="123"/>
      <c r="B1064" s="124"/>
      <c r="C1064" s="121">
        <f t="shared" si="70"/>
        <v>0</v>
      </c>
      <c r="D1064" s="121">
        <f t="shared" si="68"/>
        <v>0</v>
      </c>
      <c r="E1064" s="121">
        <f t="shared" si="69"/>
        <v>0</v>
      </c>
    </row>
    <row r="1065" spans="1:5">
      <c r="A1065" s="123"/>
      <c r="B1065" s="124"/>
      <c r="C1065" s="121">
        <f t="shared" si="70"/>
        <v>0</v>
      </c>
      <c r="D1065" s="121">
        <f t="shared" si="68"/>
        <v>0</v>
      </c>
      <c r="E1065" s="121">
        <f t="shared" si="69"/>
        <v>0</v>
      </c>
    </row>
    <row r="1066" spans="1:5">
      <c r="A1066" s="123"/>
      <c r="B1066" s="124"/>
      <c r="C1066" s="121">
        <f t="shared" si="70"/>
        <v>0</v>
      </c>
      <c r="D1066" s="121">
        <f t="shared" si="68"/>
        <v>0</v>
      </c>
      <c r="E1066" s="121">
        <f t="shared" si="69"/>
        <v>0</v>
      </c>
    </row>
    <row r="1067" spans="1:5">
      <c r="A1067" s="123"/>
      <c r="B1067" s="124"/>
      <c r="C1067" s="121">
        <f t="shared" si="70"/>
        <v>0</v>
      </c>
      <c r="D1067" s="121">
        <f t="shared" si="68"/>
        <v>0</v>
      </c>
      <c r="E1067" s="121">
        <f t="shared" si="69"/>
        <v>0</v>
      </c>
    </row>
    <row r="1068" spans="1:5">
      <c r="A1068" s="123"/>
      <c r="B1068" s="124"/>
      <c r="C1068" s="121">
        <f t="shared" si="70"/>
        <v>0</v>
      </c>
      <c r="D1068" s="121">
        <f t="shared" si="68"/>
        <v>0</v>
      </c>
      <c r="E1068" s="121">
        <f t="shared" si="69"/>
        <v>0</v>
      </c>
    </row>
    <row r="1069" spans="1:5">
      <c r="A1069" s="123"/>
      <c r="B1069" s="124"/>
      <c r="C1069" s="121">
        <f t="shared" si="70"/>
        <v>0</v>
      </c>
      <c r="D1069" s="121">
        <f t="shared" si="68"/>
        <v>0</v>
      </c>
      <c r="E1069" s="121">
        <f t="shared" si="69"/>
        <v>0</v>
      </c>
    </row>
    <row r="1070" spans="1:5">
      <c r="A1070" s="123"/>
      <c r="B1070" s="124"/>
      <c r="C1070" s="121">
        <f t="shared" si="70"/>
        <v>0</v>
      </c>
      <c r="D1070" s="121">
        <f t="shared" si="68"/>
        <v>0</v>
      </c>
      <c r="E1070" s="121">
        <f t="shared" si="69"/>
        <v>0</v>
      </c>
    </row>
    <row r="1071" spans="1:5">
      <c r="A1071" s="123"/>
      <c r="B1071" s="124"/>
      <c r="C1071" s="121">
        <f t="shared" si="70"/>
        <v>0</v>
      </c>
      <c r="D1071" s="121">
        <f t="shared" si="68"/>
        <v>0</v>
      </c>
      <c r="E1071" s="121">
        <f t="shared" si="69"/>
        <v>0</v>
      </c>
    </row>
    <row r="1072" spans="1:5">
      <c r="A1072" s="123"/>
      <c r="B1072" s="124"/>
      <c r="C1072" s="121">
        <f t="shared" si="70"/>
        <v>0</v>
      </c>
      <c r="D1072" s="121">
        <f t="shared" si="68"/>
        <v>0</v>
      </c>
      <c r="E1072" s="121">
        <f t="shared" si="69"/>
        <v>0</v>
      </c>
    </row>
    <row r="1073" spans="1:5">
      <c r="A1073" s="123"/>
      <c r="B1073" s="124"/>
      <c r="C1073" s="121">
        <f t="shared" si="70"/>
        <v>0</v>
      </c>
      <c r="D1073" s="121">
        <f t="shared" si="68"/>
        <v>0</v>
      </c>
      <c r="E1073" s="121">
        <f t="shared" si="69"/>
        <v>0</v>
      </c>
    </row>
    <row r="1074" spans="1:5">
      <c r="A1074" s="123"/>
      <c r="B1074" s="124"/>
      <c r="C1074" s="121">
        <f t="shared" si="70"/>
        <v>0</v>
      </c>
      <c r="D1074" s="121">
        <f t="shared" si="68"/>
        <v>0</v>
      </c>
      <c r="E1074" s="121">
        <f t="shared" si="69"/>
        <v>0</v>
      </c>
    </row>
    <row r="1075" spans="1:5">
      <c r="A1075" s="123"/>
      <c r="B1075" s="124"/>
      <c r="C1075" s="121">
        <f t="shared" si="70"/>
        <v>0</v>
      </c>
      <c r="D1075" s="121">
        <f t="shared" si="68"/>
        <v>0</v>
      </c>
      <c r="E1075" s="121">
        <f t="shared" si="69"/>
        <v>0</v>
      </c>
    </row>
    <row r="1076" spans="1:5">
      <c r="A1076" s="123"/>
      <c r="B1076" s="124"/>
      <c r="C1076" s="121">
        <f t="shared" si="70"/>
        <v>0</v>
      </c>
      <c r="D1076" s="121">
        <f t="shared" si="68"/>
        <v>0</v>
      </c>
      <c r="E1076" s="121">
        <f t="shared" si="69"/>
        <v>0</v>
      </c>
    </row>
    <row r="1077" spans="1:5">
      <c r="A1077" s="123"/>
      <c r="B1077" s="124"/>
      <c r="C1077" s="121">
        <f t="shared" si="70"/>
        <v>0</v>
      </c>
      <c r="D1077" s="121">
        <f t="shared" si="68"/>
        <v>0</v>
      </c>
      <c r="E1077" s="121">
        <f t="shared" si="69"/>
        <v>0</v>
      </c>
    </row>
    <row r="1078" spans="1:5">
      <c r="A1078" s="123"/>
      <c r="B1078" s="124"/>
      <c r="C1078" s="121">
        <f t="shared" si="70"/>
        <v>0</v>
      </c>
      <c r="D1078" s="121">
        <f t="shared" si="68"/>
        <v>0</v>
      </c>
      <c r="E1078" s="121">
        <f t="shared" si="69"/>
        <v>0</v>
      </c>
    </row>
    <row r="1079" spans="1:5">
      <c r="A1079" s="123"/>
      <c r="B1079" s="124"/>
      <c r="C1079" s="121">
        <f t="shared" si="70"/>
        <v>0</v>
      </c>
      <c r="D1079" s="121">
        <f t="shared" si="68"/>
        <v>0</v>
      </c>
      <c r="E1079" s="121">
        <f t="shared" si="69"/>
        <v>0</v>
      </c>
    </row>
    <row r="1080" spans="1:5">
      <c r="A1080" s="123"/>
      <c r="B1080" s="124"/>
      <c r="C1080" s="121">
        <f t="shared" si="70"/>
        <v>0</v>
      </c>
      <c r="D1080" s="121">
        <f t="shared" si="68"/>
        <v>0</v>
      </c>
      <c r="E1080" s="121">
        <f t="shared" si="69"/>
        <v>0</v>
      </c>
    </row>
    <row r="1081" spans="1:5">
      <c r="A1081" s="123"/>
      <c r="B1081" s="124"/>
      <c r="C1081" s="121">
        <f t="shared" si="70"/>
        <v>0</v>
      </c>
      <c r="D1081" s="121">
        <f t="shared" si="68"/>
        <v>0</v>
      </c>
      <c r="E1081" s="121">
        <f t="shared" si="69"/>
        <v>0</v>
      </c>
    </row>
    <row r="1082" spans="1:5">
      <c r="A1082" s="123"/>
      <c r="B1082" s="124"/>
      <c r="C1082" s="121">
        <f t="shared" si="70"/>
        <v>0</v>
      </c>
      <c r="D1082" s="121">
        <f t="shared" si="68"/>
        <v>0</v>
      </c>
      <c r="E1082" s="121">
        <f t="shared" si="69"/>
        <v>0</v>
      </c>
    </row>
    <row r="1083" spans="1:5">
      <c r="A1083" s="123"/>
      <c r="B1083" s="124"/>
      <c r="C1083" s="121">
        <f t="shared" si="70"/>
        <v>0</v>
      </c>
      <c r="D1083" s="121">
        <f t="shared" ref="D1083:D1146" si="71">B1083*0.0145</f>
        <v>0</v>
      </c>
      <c r="E1083" s="121">
        <f t="shared" ref="E1083:E1146" si="72">(C1083+D1083)</f>
        <v>0</v>
      </c>
    </row>
    <row r="1084" spans="1:5">
      <c r="A1084" s="123"/>
      <c r="B1084" s="124"/>
      <c r="C1084" s="121">
        <f t="shared" si="70"/>
        <v>0</v>
      </c>
      <c r="D1084" s="121">
        <f t="shared" si="71"/>
        <v>0</v>
      </c>
      <c r="E1084" s="121">
        <f t="shared" si="72"/>
        <v>0</v>
      </c>
    </row>
    <row r="1085" spans="1:5">
      <c r="A1085" s="123"/>
      <c r="B1085" s="124"/>
      <c r="C1085" s="121">
        <f t="shared" si="70"/>
        <v>0</v>
      </c>
      <c r="D1085" s="121">
        <f t="shared" si="71"/>
        <v>0</v>
      </c>
      <c r="E1085" s="121">
        <f t="shared" si="72"/>
        <v>0</v>
      </c>
    </row>
    <row r="1086" spans="1:5">
      <c r="A1086" s="123"/>
      <c r="B1086" s="124"/>
      <c r="C1086" s="121">
        <f t="shared" si="70"/>
        <v>0</v>
      </c>
      <c r="D1086" s="121">
        <f t="shared" si="71"/>
        <v>0</v>
      </c>
      <c r="E1086" s="121">
        <f t="shared" si="72"/>
        <v>0</v>
      </c>
    </row>
    <row r="1087" spans="1:5">
      <c r="A1087" s="123"/>
      <c r="B1087" s="124"/>
      <c r="C1087" s="121">
        <f t="shared" si="70"/>
        <v>0</v>
      </c>
      <c r="D1087" s="121">
        <f t="shared" si="71"/>
        <v>0</v>
      </c>
      <c r="E1087" s="121">
        <f t="shared" si="72"/>
        <v>0</v>
      </c>
    </row>
    <row r="1088" spans="1:5">
      <c r="A1088" s="123"/>
      <c r="B1088" s="124"/>
      <c r="C1088" s="121">
        <f t="shared" si="70"/>
        <v>0</v>
      </c>
      <c r="D1088" s="121">
        <f t="shared" si="71"/>
        <v>0</v>
      </c>
      <c r="E1088" s="121">
        <f t="shared" si="72"/>
        <v>0</v>
      </c>
    </row>
    <row r="1089" spans="1:5">
      <c r="A1089" s="123"/>
      <c r="B1089" s="124"/>
      <c r="C1089" s="121">
        <f t="shared" si="70"/>
        <v>0</v>
      </c>
      <c r="D1089" s="121">
        <f t="shared" si="71"/>
        <v>0</v>
      </c>
      <c r="E1089" s="121">
        <f t="shared" si="72"/>
        <v>0</v>
      </c>
    </row>
    <row r="1090" spans="1:5">
      <c r="A1090" s="123"/>
      <c r="B1090" s="124"/>
      <c r="C1090" s="121">
        <f t="shared" si="70"/>
        <v>0</v>
      </c>
      <c r="D1090" s="121">
        <f t="shared" si="71"/>
        <v>0</v>
      </c>
      <c r="E1090" s="121">
        <f t="shared" si="72"/>
        <v>0</v>
      </c>
    </row>
    <row r="1091" spans="1:5">
      <c r="A1091" s="123"/>
      <c r="B1091" s="124"/>
      <c r="C1091" s="121">
        <f t="shared" si="70"/>
        <v>0</v>
      </c>
      <c r="D1091" s="121">
        <f t="shared" si="71"/>
        <v>0</v>
      </c>
      <c r="E1091" s="121">
        <f t="shared" si="72"/>
        <v>0</v>
      </c>
    </row>
    <row r="1092" spans="1:5">
      <c r="A1092" s="123"/>
      <c r="B1092" s="124"/>
      <c r="C1092" s="121">
        <f t="shared" si="70"/>
        <v>0</v>
      </c>
      <c r="D1092" s="121">
        <f t="shared" si="71"/>
        <v>0</v>
      </c>
      <c r="E1092" s="121">
        <f t="shared" si="72"/>
        <v>0</v>
      </c>
    </row>
    <row r="1093" spans="1:5">
      <c r="A1093" s="123"/>
      <c r="B1093" s="124"/>
      <c r="C1093" s="121">
        <f t="shared" ref="C1093:C1156" si="73">IF(B1093&lt;142801,B1093*0.062,168600*0.062)</f>
        <v>0</v>
      </c>
      <c r="D1093" s="121">
        <f t="shared" si="71"/>
        <v>0</v>
      </c>
      <c r="E1093" s="121">
        <f t="shared" si="72"/>
        <v>0</v>
      </c>
    </row>
    <row r="1094" spans="1:5">
      <c r="A1094" s="123"/>
      <c r="B1094" s="124"/>
      <c r="C1094" s="121">
        <f t="shared" si="73"/>
        <v>0</v>
      </c>
      <c r="D1094" s="121">
        <f t="shared" si="71"/>
        <v>0</v>
      </c>
      <c r="E1094" s="121">
        <f t="shared" si="72"/>
        <v>0</v>
      </c>
    </row>
    <row r="1095" spans="1:5">
      <c r="A1095" s="123"/>
      <c r="B1095" s="124"/>
      <c r="C1095" s="121">
        <f t="shared" si="73"/>
        <v>0</v>
      </c>
      <c r="D1095" s="121">
        <f t="shared" si="71"/>
        <v>0</v>
      </c>
      <c r="E1095" s="121">
        <f t="shared" si="72"/>
        <v>0</v>
      </c>
    </row>
    <row r="1096" spans="1:5">
      <c r="A1096" s="123"/>
      <c r="B1096" s="124"/>
      <c r="C1096" s="121">
        <f t="shared" si="73"/>
        <v>0</v>
      </c>
      <c r="D1096" s="121">
        <f t="shared" si="71"/>
        <v>0</v>
      </c>
      <c r="E1096" s="121">
        <f t="shared" si="72"/>
        <v>0</v>
      </c>
    </row>
    <row r="1097" spans="1:5">
      <c r="A1097" s="123"/>
      <c r="B1097" s="124"/>
      <c r="C1097" s="121">
        <f t="shared" si="73"/>
        <v>0</v>
      </c>
      <c r="D1097" s="121">
        <f t="shared" si="71"/>
        <v>0</v>
      </c>
      <c r="E1097" s="121">
        <f t="shared" si="72"/>
        <v>0</v>
      </c>
    </row>
    <row r="1098" spans="1:5">
      <c r="A1098" s="123"/>
      <c r="B1098" s="124"/>
      <c r="C1098" s="121">
        <f t="shared" si="73"/>
        <v>0</v>
      </c>
      <c r="D1098" s="121">
        <f t="shared" si="71"/>
        <v>0</v>
      </c>
      <c r="E1098" s="121">
        <f t="shared" si="72"/>
        <v>0</v>
      </c>
    </row>
    <row r="1099" spans="1:5">
      <c r="A1099" s="123"/>
      <c r="B1099" s="124"/>
      <c r="C1099" s="121">
        <f t="shared" si="73"/>
        <v>0</v>
      </c>
      <c r="D1099" s="121">
        <f t="shared" si="71"/>
        <v>0</v>
      </c>
      <c r="E1099" s="121">
        <f t="shared" si="72"/>
        <v>0</v>
      </c>
    </row>
    <row r="1100" spans="1:5">
      <c r="A1100" s="123"/>
      <c r="B1100" s="124"/>
      <c r="C1100" s="121">
        <f t="shared" si="73"/>
        <v>0</v>
      </c>
      <c r="D1100" s="121">
        <f t="shared" si="71"/>
        <v>0</v>
      </c>
      <c r="E1100" s="121">
        <f t="shared" si="72"/>
        <v>0</v>
      </c>
    </row>
    <row r="1101" spans="1:5">
      <c r="A1101" s="123"/>
      <c r="B1101" s="124"/>
      <c r="C1101" s="121">
        <f t="shared" si="73"/>
        <v>0</v>
      </c>
      <c r="D1101" s="121">
        <f t="shared" si="71"/>
        <v>0</v>
      </c>
      <c r="E1101" s="121">
        <f t="shared" si="72"/>
        <v>0</v>
      </c>
    </row>
    <row r="1102" spans="1:5">
      <c r="A1102" s="123"/>
      <c r="B1102" s="124"/>
      <c r="C1102" s="121">
        <f t="shared" si="73"/>
        <v>0</v>
      </c>
      <c r="D1102" s="121">
        <f t="shared" si="71"/>
        <v>0</v>
      </c>
      <c r="E1102" s="121">
        <f t="shared" si="72"/>
        <v>0</v>
      </c>
    </row>
    <row r="1103" spans="1:5">
      <c r="A1103" s="123"/>
      <c r="B1103" s="124"/>
      <c r="C1103" s="121">
        <f t="shared" si="73"/>
        <v>0</v>
      </c>
      <c r="D1103" s="121">
        <f t="shared" si="71"/>
        <v>0</v>
      </c>
      <c r="E1103" s="121">
        <f t="shared" si="72"/>
        <v>0</v>
      </c>
    </row>
    <row r="1104" spans="1:5">
      <c r="A1104" s="123"/>
      <c r="B1104" s="124"/>
      <c r="C1104" s="121">
        <f t="shared" si="73"/>
        <v>0</v>
      </c>
      <c r="D1104" s="121">
        <f t="shared" si="71"/>
        <v>0</v>
      </c>
      <c r="E1104" s="121">
        <f t="shared" si="72"/>
        <v>0</v>
      </c>
    </row>
    <row r="1105" spans="1:5">
      <c r="A1105" s="123"/>
      <c r="B1105" s="124"/>
      <c r="C1105" s="121">
        <f t="shared" si="73"/>
        <v>0</v>
      </c>
      <c r="D1105" s="121">
        <f t="shared" si="71"/>
        <v>0</v>
      </c>
      <c r="E1105" s="121">
        <f t="shared" si="72"/>
        <v>0</v>
      </c>
    </row>
    <row r="1106" spans="1:5">
      <c r="A1106" s="123"/>
      <c r="B1106" s="124"/>
      <c r="C1106" s="121">
        <f t="shared" si="73"/>
        <v>0</v>
      </c>
      <c r="D1106" s="121">
        <f t="shared" si="71"/>
        <v>0</v>
      </c>
      <c r="E1106" s="121">
        <f t="shared" si="72"/>
        <v>0</v>
      </c>
    </row>
    <row r="1107" spans="1:5">
      <c r="A1107" s="123"/>
      <c r="B1107" s="124"/>
      <c r="C1107" s="121">
        <f t="shared" si="73"/>
        <v>0</v>
      </c>
      <c r="D1107" s="121">
        <f t="shared" si="71"/>
        <v>0</v>
      </c>
      <c r="E1107" s="121">
        <f t="shared" si="72"/>
        <v>0</v>
      </c>
    </row>
    <row r="1108" spans="1:5">
      <c r="A1108" s="123"/>
      <c r="B1108" s="124"/>
      <c r="C1108" s="121">
        <f t="shared" si="73"/>
        <v>0</v>
      </c>
      <c r="D1108" s="121">
        <f t="shared" si="71"/>
        <v>0</v>
      </c>
      <c r="E1108" s="121">
        <f t="shared" si="72"/>
        <v>0</v>
      </c>
    </row>
    <row r="1109" spans="1:5">
      <c r="A1109" s="123"/>
      <c r="B1109" s="124"/>
      <c r="C1109" s="121">
        <f t="shared" si="73"/>
        <v>0</v>
      </c>
      <c r="D1109" s="121">
        <f t="shared" si="71"/>
        <v>0</v>
      </c>
      <c r="E1109" s="121">
        <f t="shared" si="72"/>
        <v>0</v>
      </c>
    </row>
    <row r="1110" spans="1:5">
      <c r="A1110" s="123"/>
      <c r="B1110" s="124"/>
      <c r="C1110" s="121">
        <f t="shared" si="73"/>
        <v>0</v>
      </c>
      <c r="D1110" s="121">
        <f t="shared" si="71"/>
        <v>0</v>
      </c>
      <c r="E1110" s="121">
        <f t="shared" si="72"/>
        <v>0</v>
      </c>
    </row>
    <row r="1111" spans="1:5">
      <c r="A1111" s="123"/>
      <c r="B1111" s="124"/>
      <c r="C1111" s="121">
        <f t="shared" si="73"/>
        <v>0</v>
      </c>
      <c r="D1111" s="121">
        <f t="shared" si="71"/>
        <v>0</v>
      </c>
      <c r="E1111" s="121">
        <f t="shared" si="72"/>
        <v>0</v>
      </c>
    </row>
    <row r="1112" spans="1:5">
      <c r="A1112" s="123"/>
      <c r="B1112" s="124"/>
      <c r="C1112" s="121">
        <f t="shared" si="73"/>
        <v>0</v>
      </c>
      <c r="D1112" s="121">
        <f t="shared" si="71"/>
        <v>0</v>
      </c>
      <c r="E1112" s="121">
        <f t="shared" si="72"/>
        <v>0</v>
      </c>
    </row>
    <row r="1113" spans="1:5">
      <c r="A1113" s="123"/>
      <c r="B1113" s="124"/>
      <c r="C1113" s="121">
        <f t="shared" si="73"/>
        <v>0</v>
      </c>
      <c r="D1113" s="121">
        <f t="shared" si="71"/>
        <v>0</v>
      </c>
      <c r="E1113" s="121">
        <f t="shared" si="72"/>
        <v>0</v>
      </c>
    </row>
    <row r="1114" spans="1:5">
      <c r="A1114" s="123"/>
      <c r="B1114" s="124"/>
      <c r="C1114" s="121">
        <f t="shared" si="73"/>
        <v>0</v>
      </c>
      <c r="D1114" s="121">
        <f t="shared" si="71"/>
        <v>0</v>
      </c>
      <c r="E1114" s="121">
        <f t="shared" si="72"/>
        <v>0</v>
      </c>
    </row>
    <row r="1115" spans="1:5">
      <c r="A1115" s="123"/>
      <c r="B1115" s="124"/>
      <c r="C1115" s="121">
        <f t="shared" si="73"/>
        <v>0</v>
      </c>
      <c r="D1115" s="121">
        <f t="shared" si="71"/>
        <v>0</v>
      </c>
      <c r="E1115" s="121">
        <f t="shared" si="72"/>
        <v>0</v>
      </c>
    </row>
    <row r="1116" spans="1:5">
      <c r="A1116" s="123"/>
      <c r="B1116" s="124"/>
      <c r="C1116" s="121">
        <f t="shared" si="73"/>
        <v>0</v>
      </c>
      <c r="D1116" s="121">
        <f t="shared" si="71"/>
        <v>0</v>
      </c>
      <c r="E1116" s="121">
        <f t="shared" si="72"/>
        <v>0</v>
      </c>
    </row>
    <row r="1117" spans="1:5">
      <c r="A1117" s="123"/>
      <c r="B1117" s="124"/>
      <c r="C1117" s="121">
        <f t="shared" si="73"/>
        <v>0</v>
      </c>
      <c r="D1117" s="121">
        <f t="shared" si="71"/>
        <v>0</v>
      </c>
      <c r="E1117" s="121">
        <f t="shared" si="72"/>
        <v>0</v>
      </c>
    </row>
    <row r="1118" spans="1:5">
      <c r="A1118" s="123"/>
      <c r="B1118" s="124"/>
      <c r="C1118" s="121">
        <f t="shared" si="73"/>
        <v>0</v>
      </c>
      <c r="D1118" s="121">
        <f t="shared" si="71"/>
        <v>0</v>
      </c>
      <c r="E1118" s="121">
        <f t="shared" si="72"/>
        <v>0</v>
      </c>
    </row>
    <row r="1119" spans="1:5">
      <c r="A1119" s="123"/>
      <c r="B1119" s="124"/>
      <c r="C1119" s="121">
        <f t="shared" si="73"/>
        <v>0</v>
      </c>
      <c r="D1119" s="121">
        <f t="shared" si="71"/>
        <v>0</v>
      </c>
      <c r="E1119" s="121">
        <f t="shared" si="72"/>
        <v>0</v>
      </c>
    </row>
    <row r="1120" spans="1:5">
      <c r="A1120" s="123"/>
      <c r="B1120" s="124"/>
      <c r="C1120" s="121">
        <f t="shared" si="73"/>
        <v>0</v>
      </c>
      <c r="D1120" s="121">
        <f t="shared" si="71"/>
        <v>0</v>
      </c>
      <c r="E1120" s="121">
        <f t="shared" si="72"/>
        <v>0</v>
      </c>
    </row>
    <row r="1121" spans="1:5">
      <c r="A1121" s="123"/>
      <c r="B1121" s="124"/>
      <c r="C1121" s="121">
        <f t="shared" si="73"/>
        <v>0</v>
      </c>
      <c r="D1121" s="121">
        <f t="shared" si="71"/>
        <v>0</v>
      </c>
      <c r="E1121" s="121">
        <f t="shared" si="72"/>
        <v>0</v>
      </c>
    </row>
    <row r="1122" spans="1:5">
      <c r="A1122" s="123"/>
      <c r="B1122" s="124"/>
      <c r="C1122" s="121">
        <f t="shared" si="73"/>
        <v>0</v>
      </c>
      <c r="D1122" s="121">
        <f t="shared" si="71"/>
        <v>0</v>
      </c>
      <c r="E1122" s="121">
        <f t="shared" si="72"/>
        <v>0</v>
      </c>
    </row>
    <row r="1123" spans="1:5">
      <c r="A1123" s="123"/>
      <c r="B1123" s="124"/>
      <c r="C1123" s="121">
        <f t="shared" si="73"/>
        <v>0</v>
      </c>
      <c r="D1123" s="121">
        <f t="shared" si="71"/>
        <v>0</v>
      </c>
      <c r="E1123" s="121">
        <f t="shared" si="72"/>
        <v>0</v>
      </c>
    </row>
    <row r="1124" spans="1:5">
      <c r="A1124" s="123"/>
      <c r="B1124" s="124"/>
      <c r="C1124" s="121">
        <f t="shared" si="73"/>
        <v>0</v>
      </c>
      <c r="D1124" s="121">
        <f t="shared" si="71"/>
        <v>0</v>
      </c>
      <c r="E1124" s="121">
        <f t="shared" si="72"/>
        <v>0</v>
      </c>
    </row>
    <row r="1125" spans="1:5">
      <c r="A1125" s="123"/>
      <c r="B1125" s="124"/>
      <c r="C1125" s="121">
        <f t="shared" si="73"/>
        <v>0</v>
      </c>
      <c r="D1125" s="121">
        <f t="shared" si="71"/>
        <v>0</v>
      </c>
      <c r="E1125" s="121">
        <f t="shared" si="72"/>
        <v>0</v>
      </c>
    </row>
    <row r="1126" spans="1:5">
      <c r="A1126" s="123"/>
      <c r="B1126" s="124"/>
      <c r="C1126" s="121">
        <f t="shared" si="73"/>
        <v>0</v>
      </c>
      <c r="D1126" s="121">
        <f t="shared" si="71"/>
        <v>0</v>
      </c>
      <c r="E1126" s="121">
        <f t="shared" si="72"/>
        <v>0</v>
      </c>
    </row>
    <row r="1127" spans="1:5">
      <c r="A1127" s="123"/>
      <c r="B1127" s="124"/>
      <c r="C1127" s="121">
        <f t="shared" si="73"/>
        <v>0</v>
      </c>
      <c r="D1127" s="121">
        <f t="shared" si="71"/>
        <v>0</v>
      </c>
      <c r="E1127" s="121">
        <f t="shared" si="72"/>
        <v>0</v>
      </c>
    </row>
    <row r="1128" spans="1:5">
      <c r="A1128" s="123"/>
      <c r="B1128" s="124"/>
      <c r="C1128" s="121">
        <f t="shared" si="73"/>
        <v>0</v>
      </c>
      <c r="D1128" s="121">
        <f t="shared" si="71"/>
        <v>0</v>
      </c>
      <c r="E1128" s="121">
        <f t="shared" si="72"/>
        <v>0</v>
      </c>
    </row>
    <row r="1129" spans="1:5">
      <c r="A1129" s="123"/>
      <c r="B1129" s="124"/>
      <c r="C1129" s="121">
        <f t="shared" si="73"/>
        <v>0</v>
      </c>
      <c r="D1129" s="121">
        <f t="shared" si="71"/>
        <v>0</v>
      </c>
      <c r="E1129" s="121">
        <f t="shared" si="72"/>
        <v>0</v>
      </c>
    </row>
    <row r="1130" spans="1:5">
      <c r="A1130" s="123"/>
      <c r="B1130" s="124"/>
      <c r="C1130" s="121">
        <f t="shared" si="73"/>
        <v>0</v>
      </c>
      <c r="D1130" s="121">
        <f t="shared" si="71"/>
        <v>0</v>
      </c>
      <c r="E1130" s="121">
        <f t="shared" si="72"/>
        <v>0</v>
      </c>
    </row>
    <row r="1131" spans="1:5">
      <c r="A1131" s="123"/>
      <c r="B1131" s="124"/>
      <c r="C1131" s="121">
        <f t="shared" si="73"/>
        <v>0</v>
      </c>
      <c r="D1131" s="121">
        <f t="shared" si="71"/>
        <v>0</v>
      </c>
      <c r="E1131" s="121">
        <f t="shared" si="72"/>
        <v>0</v>
      </c>
    </row>
    <row r="1132" spans="1:5">
      <c r="A1132" s="123"/>
      <c r="B1132" s="124"/>
      <c r="C1132" s="121">
        <f t="shared" si="73"/>
        <v>0</v>
      </c>
      <c r="D1132" s="121">
        <f t="shared" si="71"/>
        <v>0</v>
      </c>
      <c r="E1132" s="121">
        <f t="shared" si="72"/>
        <v>0</v>
      </c>
    </row>
    <row r="1133" spans="1:5">
      <c r="A1133" s="123"/>
      <c r="B1133" s="124"/>
      <c r="C1133" s="121">
        <f t="shared" si="73"/>
        <v>0</v>
      </c>
      <c r="D1133" s="121">
        <f t="shared" si="71"/>
        <v>0</v>
      </c>
      <c r="E1133" s="121">
        <f t="shared" si="72"/>
        <v>0</v>
      </c>
    </row>
    <row r="1134" spans="1:5">
      <c r="A1134" s="123"/>
      <c r="B1134" s="124"/>
      <c r="C1134" s="121">
        <f t="shared" si="73"/>
        <v>0</v>
      </c>
      <c r="D1134" s="121">
        <f t="shared" si="71"/>
        <v>0</v>
      </c>
      <c r="E1134" s="121">
        <f t="shared" si="72"/>
        <v>0</v>
      </c>
    </row>
    <row r="1135" spans="1:5">
      <c r="A1135" s="123"/>
      <c r="B1135" s="124"/>
      <c r="C1135" s="121">
        <f t="shared" si="73"/>
        <v>0</v>
      </c>
      <c r="D1135" s="121">
        <f t="shared" si="71"/>
        <v>0</v>
      </c>
      <c r="E1135" s="121">
        <f t="shared" si="72"/>
        <v>0</v>
      </c>
    </row>
    <row r="1136" spans="1:5">
      <c r="A1136" s="123"/>
      <c r="B1136" s="124"/>
      <c r="C1136" s="121">
        <f t="shared" si="73"/>
        <v>0</v>
      </c>
      <c r="D1136" s="121">
        <f t="shared" si="71"/>
        <v>0</v>
      </c>
      <c r="E1136" s="121">
        <f t="shared" si="72"/>
        <v>0</v>
      </c>
    </row>
    <row r="1137" spans="1:5">
      <c r="A1137" s="123"/>
      <c r="B1137" s="124"/>
      <c r="C1137" s="121">
        <f t="shared" si="73"/>
        <v>0</v>
      </c>
      <c r="D1137" s="121">
        <f t="shared" si="71"/>
        <v>0</v>
      </c>
      <c r="E1137" s="121">
        <f t="shared" si="72"/>
        <v>0</v>
      </c>
    </row>
    <row r="1138" spans="1:5">
      <c r="A1138" s="123"/>
      <c r="B1138" s="124"/>
      <c r="C1138" s="121">
        <f t="shared" si="73"/>
        <v>0</v>
      </c>
      <c r="D1138" s="121">
        <f t="shared" si="71"/>
        <v>0</v>
      </c>
      <c r="E1138" s="121">
        <f t="shared" si="72"/>
        <v>0</v>
      </c>
    </row>
    <row r="1139" spans="1:5">
      <c r="A1139" s="123"/>
      <c r="B1139" s="124"/>
      <c r="C1139" s="121">
        <f t="shared" si="73"/>
        <v>0</v>
      </c>
      <c r="D1139" s="121">
        <f t="shared" si="71"/>
        <v>0</v>
      </c>
      <c r="E1139" s="121">
        <f t="shared" si="72"/>
        <v>0</v>
      </c>
    </row>
    <row r="1140" spans="1:5">
      <c r="A1140" s="123"/>
      <c r="B1140" s="124"/>
      <c r="C1140" s="121">
        <f t="shared" si="73"/>
        <v>0</v>
      </c>
      <c r="D1140" s="121">
        <f t="shared" si="71"/>
        <v>0</v>
      </c>
      <c r="E1140" s="121">
        <f t="shared" si="72"/>
        <v>0</v>
      </c>
    </row>
    <row r="1141" spans="1:5">
      <c r="A1141" s="123"/>
      <c r="B1141" s="124"/>
      <c r="C1141" s="121">
        <f t="shared" si="73"/>
        <v>0</v>
      </c>
      <c r="D1141" s="121">
        <f t="shared" si="71"/>
        <v>0</v>
      </c>
      <c r="E1141" s="121">
        <f t="shared" si="72"/>
        <v>0</v>
      </c>
    </row>
    <row r="1142" spans="1:5">
      <c r="A1142" s="123"/>
      <c r="B1142" s="124"/>
      <c r="C1142" s="121">
        <f t="shared" si="73"/>
        <v>0</v>
      </c>
      <c r="D1142" s="121">
        <f t="shared" si="71"/>
        <v>0</v>
      </c>
      <c r="E1142" s="121">
        <f t="shared" si="72"/>
        <v>0</v>
      </c>
    </row>
    <row r="1143" spans="1:5">
      <c r="A1143" s="123"/>
      <c r="B1143" s="124"/>
      <c r="C1143" s="121">
        <f t="shared" si="73"/>
        <v>0</v>
      </c>
      <c r="D1143" s="121">
        <f t="shared" si="71"/>
        <v>0</v>
      </c>
      <c r="E1143" s="121">
        <f t="shared" si="72"/>
        <v>0</v>
      </c>
    </row>
    <row r="1144" spans="1:5">
      <c r="A1144" s="123"/>
      <c r="B1144" s="124"/>
      <c r="C1144" s="121">
        <f t="shared" si="73"/>
        <v>0</v>
      </c>
      <c r="D1144" s="121">
        <f t="shared" si="71"/>
        <v>0</v>
      </c>
      <c r="E1144" s="121">
        <f t="shared" si="72"/>
        <v>0</v>
      </c>
    </row>
    <row r="1145" spans="1:5">
      <c r="A1145" s="123"/>
      <c r="B1145" s="124"/>
      <c r="C1145" s="121">
        <f t="shared" si="73"/>
        <v>0</v>
      </c>
      <c r="D1145" s="121">
        <f t="shared" si="71"/>
        <v>0</v>
      </c>
      <c r="E1145" s="121">
        <f t="shared" si="72"/>
        <v>0</v>
      </c>
    </row>
    <row r="1146" spans="1:5">
      <c r="A1146" s="123"/>
      <c r="B1146" s="124"/>
      <c r="C1146" s="121">
        <f t="shared" si="73"/>
        <v>0</v>
      </c>
      <c r="D1146" s="121">
        <f t="shared" si="71"/>
        <v>0</v>
      </c>
      <c r="E1146" s="121">
        <f t="shared" si="72"/>
        <v>0</v>
      </c>
    </row>
    <row r="1147" spans="1:5">
      <c r="A1147" s="123"/>
      <c r="B1147" s="124"/>
      <c r="C1147" s="121">
        <f t="shared" si="73"/>
        <v>0</v>
      </c>
      <c r="D1147" s="121">
        <f t="shared" ref="D1147:D1210" si="74">B1147*0.0145</f>
        <v>0</v>
      </c>
      <c r="E1147" s="121">
        <f t="shared" ref="E1147:E1210" si="75">(C1147+D1147)</f>
        <v>0</v>
      </c>
    </row>
    <row r="1148" spans="1:5">
      <c r="A1148" s="123"/>
      <c r="B1148" s="124"/>
      <c r="C1148" s="121">
        <f t="shared" si="73"/>
        <v>0</v>
      </c>
      <c r="D1148" s="121">
        <f t="shared" si="74"/>
        <v>0</v>
      </c>
      <c r="E1148" s="121">
        <f t="shared" si="75"/>
        <v>0</v>
      </c>
    </row>
    <row r="1149" spans="1:5">
      <c r="A1149" s="123"/>
      <c r="B1149" s="124"/>
      <c r="C1149" s="121">
        <f t="shared" si="73"/>
        <v>0</v>
      </c>
      <c r="D1149" s="121">
        <f t="shared" si="74"/>
        <v>0</v>
      </c>
      <c r="E1149" s="121">
        <f t="shared" si="75"/>
        <v>0</v>
      </c>
    </row>
    <row r="1150" spans="1:5">
      <c r="A1150" s="123"/>
      <c r="B1150" s="124"/>
      <c r="C1150" s="121">
        <f t="shared" si="73"/>
        <v>0</v>
      </c>
      <c r="D1150" s="121">
        <f t="shared" si="74"/>
        <v>0</v>
      </c>
      <c r="E1150" s="121">
        <f t="shared" si="75"/>
        <v>0</v>
      </c>
    </row>
    <row r="1151" spans="1:5">
      <c r="A1151" s="123"/>
      <c r="B1151" s="124"/>
      <c r="C1151" s="121">
        <f t="shared" si="73"/>
        <v>0</v>
      </c>
      <c r="D1151" s="121">
        <f t="shared" si="74"/>
        <v>0</v>
      </c>
      <c r="E1151" s="121">
        <f t="shared" si="75"/>
        <v>0</v>
      </c>
    </row>
    <row r="1152" spans="1:5">
      <c r="A1152" s="123"/>
      <c r="B1152" s="124"/>
      <c r="C1152" s="121">
        <f t="shared" si="73"/>
        <v>0</v>
      </c>
      <c r="D1152" s="121">
        <f t="shared" si="74"/>
        <v>0</v>
      </c>
      <c r="E1152" s="121">
        <f t="shared" si="75"/>
        <v>0</v>
      </c>
    </row>
    <row r="1153" spans="1:5">
      <c r="A1153" s="123"/>
      <c r="B1153" s="124"/>
      <c r="C1153" s="121">
        <f t="shared" si="73"/>
        <v>0</v>
      </c>
      <c r="D1153" s="121">
        <f t="shared" si="74"/>
        <v>0</v>
      </c>
      <c r="E1153" s="121">
        <f t="shared" si="75"/>
        <v>0</v>
      </c>
    </row>
    <row r="1154" spans="1:5">
      <c r="A1154" s="123"/>
      <c r="B1154" s="124"/>
      <c r="C1154" s="121">
        <f t="shared" si="73"/>
        <v>0</v>
      </c>
      <c r="D1154" s="121">
        <f t="shared" si="74"/>
        <v>0</v>
      </c>
      <c r="E1154" s="121">
        <f t="shared" si="75"/>
        <v>0</v>
      </c>
    </row>
    <row r="1155" spans="1:5">
      <c r="A1155" s="123"/>
      <c r="B1155" s="124"/>
      <c r="C1155" s="121">
        <f t="shared" si="73"/>
        <v>0</v>
      </c>
      <c r="D1155" s="121">
        <f t="shared" si="74"/>
        <v>0</v>
      </c>
      <c r="E1155" s="121">
        <f t="shared" si="75"/>
        <v>0</v>
      </c>
    </row>
    <row r="1156" spans="1:5">
      <c r="A1156" s="123"/>
      <c r="B1156" s="124"/>
      <c r="C1156" s="121">
        <f t="shared" si="73"/>
        <v>0</v>
      </c>
      <c r="D1156" s="121">
        <f t="shared" si="74"/>
        <v>0</v>
      </c>
      <c r="E1156" s="121">
        <f t="shared" si="75"/>
        <v>0</v>
      </c>
    </row>
    <row r="1157" spans="1:5">
      <c r="A1157" s="123"/>
      <c r="B1157" s="124"/>
      <c r="C1157" s="121">
        <f t="shared" ref="C1157:C1220" si="76">IF(B1157&lt;142801,B1157*0.062,168600*0.062)</f>
        <v>0</v>
      </c>
      <c r="D1157" s="121">
        <f t="shared" si="74"/>
        <v>0</v>
      </c>
      <c r="E1157" s="121">
        <f t="shared" si="75"/>
        <v>0</v>
      </c>
    </row>
    <row r="1158" spans="1:5">
      <c r="A1158" s="123"/>
      <c r="B1158" s="124"/>
      <c r="C1158" s="121">
        <f t="shared" si="76"/>
        <v>0</v>
      </c>
      <c r="D1158" s="121">
        <f t="shared" si="74"/>
        <v>0</v>
      </c>
      <c r="E1158" s="121">
        <f t="shared" si="75"/>
        <v>0</v>
      </c>
    </row>
    <row r="1159" spans="1:5">
      <c r="A1159" s="123"/>
      <c r="B1159" s="124"/>
      <c r="C1159" s="121">
        <f t="shared" si="76"/>
        <v>0</v>
      </c>
      <c r="D1159" s="121">
        <f t="shared" si="74"/>
        <v>0</v>
      </c>
      <c r="E1159" s="121">
        <f t="shared" si="75"/>
        <v>0</v>
      </c>
    </row>
    <row r="1160" spans="1:5">
      <c r="A1160" s="123"/>
      <c r="B1160" s="124"/>
      <c r="C1160" s="121">
        <f t="shared" si="76"/>
        <v>0</v>
      </c>
      <c r="D1160" s="121">
        <f t="shared" si="74"/>
        <v>0</v>
      </c>
      <c r="E1160" s="121">
        <f t="shared" si="75"/>
        <v>0</v>
      </c>
    </row>
    <row r="1161" spans="1:5">
      <c r="A1161" s="123"/>
      <c r="B1161" s="124"/>
      <c r="C1161" s="121">
        <f t="shared" si="76"/>
        <v>0</v>
      </c>
      <c r="D1161" s="121">
        <f t="shared" si="74"/>
        <v>0</v>
      </c>
      <c r="E1161" s="121">
        <f t="shared" si="75"/>
        <v>0</v>
      </c>
    </row>
    <row r="1162" spans="1:5">
      <c r="A1162" s="123"/>
      <c r="B1162" s="124"/>
      <c r="C1162" s="121">
        <f t="shared" si="76"/>
        <v>0</v>
      </c>
      <c r="D1162" s="121">
        <f t="shared" si="74"/>
        <v>0</v>
      </c>
      <c r="E1162" s="121">
        <f t="shared" si="75"/>
        <v>0</v>
      </c>
    </row>
    <row r="1163" spans="1:5">
      <c r="A1163" s="123"/>
      <c r="B1163" s="124"/>
      <c r="C1163" s="121">
        <f t="shared" si="76"/>
        <v>0</v>
      </c>
      <c r="D1163" s="121">
        <f t="shared" si="74"/>
        <v>0</v>
      </c>
      <c r="E1163" s="121">
        <f t="shared" si="75"/>
        <v>0</v>
      </c>
    </row>
    <row r="1164" spans="1:5">
      <c r="A1164" s="123"/>
      <c r="B1164" s="124"/>
      <c r="C1164" s="121">
        <f t="shared" si="76"/>
        <v>0</v>
      </c>
      <c r="D1164" s="121">
        <f t="shared" si="74"/>
        <v>0</v>
      </c>
      <c r="E1164" s="121">
        <f t="shared" si="75"/>
        <v>0</v>
      </c>
    </row>
    <row r="1165" spans="1:5">
      <c r="A1165" s="123"/>
      <c r="B1165" s="124"/>
      <c r="C1165" s="121">
        <f t="shared" si="76"/>
        <v>0</v>
      </c>
      <c r="D1165" s="121">
        <f t="shared" si="74"/>
        <v>0</v>
      </c>
      <c r="E1165" s="121">
        <f t="shared" si="75"/>
        <v>0</v>
      </c>
    </row>
    <row r="1166" spans="1:5">
      <c r="A1166" s="123"/>
      <c r="B1166" s="124"/>
      <c r="C1166" s="121">
        <f t="shared" si="76"/>
        <v>0</v>
      </c>
      <c r="D1166" s="121">
        <f t="shared" si="74"/>
        <v>0</v>
      </c>
      <c r="E1166" s="121">
        <f t="shared" si="75"/>
        <v>0</v>
      </c>
    </row>
    <row r="1167" spans="1:5">
      <c r="A1167" s="123"/>
      <c r="B1167" s="124"/>
      <c r="C1167" s="121">
        <f t="shared" si="76"/>
        <v>0</v>
      </c>
      <c r="D1167" s="121">
        <f t="shared" si="74"/>
        <v>0</v>
      </c>
      <c r="E1167" s="121">
        <f t="shared" si="75"/>
        <v>0</v>
      </c>
    </row>
    <row r="1168" spans="1:5">
      <c r="A1168" s="123"/>
      <c r="B1168" s="124"/>
      <c r="C1168" s="121">
        <f t="shared" si="76"/>
        <v>0</v>
      </c>
      <c r="D1168" s="121">
        <f t="shared" si="74"/>
        <v>0</v>
      </c>
      <c r="E1168" s="121">
        <f t="shared" si="75"/>
        <v>0</v>
      </c>
    </row>
    <row r="1169" spans="1:5">
      <c r="A1169" s="123"/>
      <c r="B1169" s="124"/>
      <c r="C1169" s="121">
        <f t="shared" si="76"/>
        <v>0</v>
      </c>
      <c r="D1169" s="121">
        <f t="shared" si="74"/>
        <v>0</v>
      </c>
      <c r="E1169" s="121">
        <f t="shared" si="75"/>
        <v>0</v>
      </c>
    </row>
    <row r="1170" spans="1:5">
      <c r="A1170" s="123"/>
      <c r="B1170" s="124"/>
      <c r="C1170" s="121">
        <f t="shared" si="76"/>
        <v>0</v>
      </c>
      <c r="D1170" s="121">
        <f t="shared" si="74"/>
        <v>0</v>
      </c>
      <c r="E1170" s="121">
        <f t="shared" si="75"/>
        <v>0</v>
      </c>
    </row>
    <row r="1171" spans="1:5">
      <c r="A1171" s="123"/>
      <c r="B1171" s="124"/>
      <c r="C1171" s="121">
        <f t="shared" si="76"/>
        <v>0</v>
      </c>
      <c r="D1171" s="121">
        <f t="shared" si="74"/>
        <v>0</v>
      </c>
      <c r="E1171" s="121">
        <f t="shared" si="75"/>
        <v>0</v>
      </c>
    </row>
    <row r="1172" spans="1:5">
      <c r="A1172" s="123"/>
      <c r="B1172" s="124"/>
      <c r="C1172" s="121">
        <f t="shared" si="76"/>
        <v>0</v>
      </c>
      <c r="D1172" s="121">
        <f t="shared" si="74"/>
        <v>0</v>
      </c>
      <c r="E1172" s="121">
        <f t="shared" si="75"/>
        <v>0</v>
      </c>
    </row>
    <row r="1173" spans="1:5">
      <c r="A1173" s="123"/>
      <c r="B1173" s="124"/>
      <c r="C1173" s="121">
        <f t="shared" si="76"/>
        <v>0</v>
      </c>
      <c r="D1173" s="121">
        <f t="shared" si="74"/>
        <v>0</v>
      </c>
      <c r="E1173" s="121">
        <f t="shared" si="75"/>
        <v>0</v>
      </c>
    </row>
    <row r="1174" spans="1:5">
      <c r="A1174" s="123"/>
      <c r="B1174" s="124"/>
      <c r="C1174" s="121">
        <f t="shared" si="76"/>
        <v>0</v>
      </c>
      <c r="D1174" s="121">
        <f t="shared" si="74"/>
        <v>0</v>
      </c>
      <c r="E1174" s="121">
        <f t="shared" si="75"/>
        <v>0</v>
      </c>
    </row>
    <row r="1175" spans="1:5">
      <c r="A1175" s="123"/>
      <c r="B1175" s="124"/>
      <c r="C1175" s="121">
        <f t="shared" si="76"/>
        <v>0</v>
      </c>
      <c r="D1175" s="121">
        <f t="shared" si="74"/>
        <v>0</v>
      </c>
      <c r="E1175" s="121">
        <f t="shared" si="75"/>
        <v>0</v>
      </c>
    </row>
    <row r="1176" spans="1:5">
      <c r="A1176" s="123"/>
      <c r="B1176" s="124"/>
      <c r="C1176" s="121">
        <f t="shared" si="76"/>
        <v>0</v>
      </c>
      <c r="D1176" s="121">
        <f t="shared" si="74"/>
        <v>0</v>
      </c>
      <c r="E1176" s="121">
        <f t="shared" si="75"/>
        <v>0</v>
      </c>
    </row>
    <row r="1177" spans="1:5">
      <c r="A1177" s="123"/>
      <c r="B1177" s="124"/>
      <c r="C1177" s="121">
        <f t="shared" si="76"/>
        <v>0</v>
      </c>
      <c r="D1177" s="121">
        <f t="shared" si="74"/>
        <v>0</v>
      </c>
      <c r="E1177" s="121">
        <f t="shared" si="75"/>
        <v>0</v>
      </c>
    </row>
    <row r="1178" spans="1:5">
      <c r="A1178" s="123"/>
      <c r="B1178" s="124"/>
      <c r="C1178" s="121">
        <f t="shared" si="76"/>
        <v>0</v>
      </c>
      <c r="D1178" s="121">
        <f t="shared" si="74"/>
        <v>0</v>
      </c>
      <c r="E1178" s="121">
        <f t="shared" si="75"/>
        <v>0</v>
      </c>
    </row>
    <row r="1179" spans="1:5">
      <c r="A1179" s="123"/>
      <c r="B1179" s="124"/>
      <c r="C1179" s="121">
        <f t="shared" si="76"/>
        <v>0</v>
      </c>
      <c r="D1179" s="121">
        <f t="shared" si="74"/>
        <v>0</v>
      </c>
      <c r="E1179" s="121">
        <f t="shared" si="75"/>
        <v>0</v>
      </c>
    </row>
    <row r="1180" spans="1:5">
      <c r="A1180" s="123"/>
      <c r="B1180" s="124"/>
      <c r="C1180" s="121">
        <f t="shared" si="76"/>
        <v>0</v>
      </c>
      <c r="D1180" s="121">
        <f t="shared" si="74"/>
        <v>0</v>
      </c>
      <c r="E1180" s="121">
        <f t="shared" si="75"/>
        <v>0</v>
      </c>
    </row>
    <row r="1181" spans="1:5">
      <c r="A1181" s="123"/>
      <c r="B1181" s="124"/>
      <c r="C1181" s="121">
        <f t="shared" si="76"/>
        <v>0</v>
      </c>
      <c r="D1181" s="121">
        <f t="shared" si="74"/>
        <v>0</v>
      </c>
      <c r="E1181" s="121">
        <f t="shared" si="75"/>
        <v>0</v>
      </c>
    </row>
    <row r="1182" spans="1:5">
      <c r="A1182" s="123"/>
      <c r="B1182" s="124"/>
      <c r="C1182" s="121">
        <f t="shared" si="76"/>
        <v>0</v>
      </c>
      <c r="D1182" s="121">
        <f t="shared" si="74"/>
        <v>0</v>
      </c>
      <c r="E1182" s="121">
        <f t="shared" si="75"/>
        <v>0</v>
      </c>
    </row>
    <row r="1183" spans="1:5">
      <c r="A1183" s="123"/>
      <c r="B1183" s="124"/>
      <c r="C1183" s="121">
        <f t="shared" si="76"/>
        <v>0</v>
      </c>
      <c r="D1183" s="121">
        <f t="shared" si="74"/>
        <v>0</v>
      </c>
      <c r="E1183" s="121">
        <f t="shared" si="75"/>
        <v>0</v>
      </c>
    </row>
    <row r="1184" spans="1:5">
      <c r="A1184" s="123"/>
      <c r="B1184" s="124"/>
      <c r="C1184" s="121">
        <f t="shared" si="76"/>
        <v>0</v>
      </c>
      <c r="D1184" s="121">
        <f t="shared" si="74"/>
        <v>0</v>
      </c>
      <c r="E1184" s="121">
        <f t="shared" si="75"/>
        <v>0</v>
      </c>
    </row>
    <row r="1185" spans="1:5">
      <c r="A1185" s="123"/>
      <c r="B1185" s="124"/>
      <c r="C1185" s="121">
        <f t="shared" si="76"/>
        <v>0</v>
      </c>
      <c r="D1185" s="121">
        <f t="shared" si="74"/>
        <v>0</v>
      </c>
      <c r="E1185" s="121">
        <f t="shared" si="75"/>
        <v>0</v>
      </c>
    </row>
    <row r="1186" spans="1:5">
      <c r="A1186" s="123"/>
      <c r="B1186" s="124"/>
      <c r="C1186" s="121">
        <f t="shared" si="76"/>
        <v>0</v>
      </c>
      <c r="D1186" s="121">
        <f t="shared" si="74"/>
        <v>0</v>
      </c>
      <c r="E1186" s="121">
        <f t="shared" si="75"/>
        <v>0</v>
      </c>
    </row>
    <row r="1187" spans="1:5">
      <c r="A1187" s="123"/>
      <c r="B1187" s="124"/>
      <c r="C1187" s="121">
        <f t="shared" si="76"/>
        <v>0</v>
      </c>
      <c r="D1187" s="121">
        <f t="shared" si="74"/>
        <v>0</v>
      </c>
      <c r="E1187" s="121">
        <f t="shared" si="75"/>
        <v>0</v>
      </c>
    </row>
    <row r="1188" spans="1:5">
      <c r="A1188" s="123"/>
      <c r="B1188" s="124"/>
      <c r="C1188" s="121">
        <f t="shared" si="76"/>
        <v>0</v>
      </c>
      <c r="D1188" s="121">
        <f t="shared" si="74"/>
        <v>0</v>
      </c>
      <c r="E1188" s="121">
        <f t="shared" si="75"/>
        <v>0</v>
      </c>
    </row>
    <row r="1189" spans="1:5">
      <c r="A1189" s="123"/>
      <c r="B1189" s="124"/>
      <c r="C1189" s="121">
        <f t="shared" si="76"/>
        <v>0</v>
      </c>
      <c r="D1189" s="121">
        <f t="shared" si="74"/>
        <v>0</v>
      </c>
      <c r="E1189" s="121">
        <f t="shared" si="75"/>
        <v>0</v>
      </c>
    </row>
    <row r="1190" spans="1:5">
      <c r="A1190" s="123"/>
      <c r="B1190" s="124"/>
      <c r="C1190" s="121">
        <f t="shared" si="76"/>
        <v>0</v>
      </c>
      <c r="D1190" s="121">
        <f t="shared" si="74"/>
        <v>0</v>
      </c>
      <c r="E1190" s="121">
        <f t="shared" si="75"/>
        <v>0</v>
      </c>
    </row>
    <row r="1191" spans="1:5">
      <c r="A1191" s="123"/>
      <c r="B1191" s="124"/>
      <c r="C1191" s="121">
        <f t="shared" si="76"/>
        <v>0</v>
      </c>
      <c r="D1191" s="121">
        <f t="shared" si="74"/>
        <v>0</v>
      </c>
      <c r="E1191" s="121">
        <f t="shared" si="75"/>
        <v>0</v>
      </c>
    </row>
    <row r="1192" spans="1:5">
      <c r="A1192" s="123"/>
      <c r="B1192" s="124"/>
      <c r="C1192" s="121">
        <f t="shared" si="76"/>
        <v>0</v>
      </c>
      <c r="D1192" s="121">
        <f t="shared" si="74"/>
        <v>0</v>
      </c>
      <c r="E1192" s="121">
        <f t="shared" si="75"/>
        <v>0</v>
      </c>
    </row>
    <row r="1193" spans="1:5">
      <c r="A1193" s="123"/>
      <c r="B1193" s="124"/>
      <c r="C1193" s="121">
        <f t="shared" si="76"/>
        <v>0</v>
      </c>
      <c r="D1193" s="121">
        <f t="shared" si="74"/>
        <v>0</v>
      </c>
      <c r="E1193" s="121">
        <f t="shared" si="75"/>
        <v>0</v>
      </c>
    </row>
    <row r="1194" spans="1:5">
      <c r="A1194" s="123"/>
      <c r="B1194" s="124"/>
      <c r="C1194" s="121">
        <f t="shared" si="76"/>
        <v>0</v>
      </c>
      <c r="D1194" s="121">
        <f t="shared" si="74"/>
        <v>0</v>
      </c>
      <c r="E1194" s="121">
        <f t="shared" si="75"/>
        <v>0</v>
      </c>
    </row>
    <row r="1195" spans="1:5">
      <c r="A1195" s="123"/>
      <c r="B1195" s="124"/>
      <c r="C1195" s="121">
        <f t="shared" si="76"/>
        <v>0</v>
      </c>
      <c r="D1195" s="121">
        <f t="shared" si="74"/>
        <v>0</v>
      </c>
      <c r="E1195" s="121">
        <f t="shared" si="75"/>
        <v>0</v>
      </c>
    </row>
    <row r="1196" spans="1:5">
      <c r="A1196" s="123"/>
      <c r="B1196" s="124"/>
      <c r="C1196" s="121">
        <f t="shared" si="76"/>
        <v>0</v>
      </c>
      <c r="D1196" s="121">
        <f t="shared" si="74"/>
        <v>0</v>
      </c>
      <c r="E1196" s="121">
        <f t="shared" si="75"/>
        <v>0</v>
      </c>
    </row>
    <row r="1197" spans="1:5">
      <c r="A1197" s="123"/>
      <c r="B1197" s="124"/>
      <c r="C1197" s="121">
        <f t="shared" si="76"/>
        <v>0</v>
      </c>
      <c r="D1197" s="121">
        <f t="shared" si="74"/>
        <v>0</v>
      </c>
      <c r="E1197" s="121">
        <f t="shared" si="75"/>
        <v>0</v>
      </c>
    </row>
    <row r="1198" spans="1:5">
      <c r="A1198" s="123"/>
      <c r="B1198" s="124"/>
      <c r="C1198" s="121">
        <f t="shared" si="76"/>
        <v>0</v>
      </c>
      <c r="D1198" s="121">
        <f t="shared" si="74"/>
        <v>0</v>
      </c>
      <c r="E1198" s="121">
        <f t="shared" si="75"/>
        <v>0</v>
      </c>
    </row>
    <row r="1199" spans="1:5">
      <c r="A1199" s="123"/>
      <c r="B1199" s="124"/>
      <c r="C1199" s="121">
        <f t="shared" si="76"/>
        <v>0</v>
      </c>
      <c r="D1199" s="121">
        <f t="shared" si="74"/>
        <v>0</v>
      </c>
      <c r="E1199" s="121">
        <f t="shared" si="75"/>
        <v>0</v>
      </c>
    </row>
    <row r="1200" spans="1:5">
      <c r="A1200" s="123"/>
      <c r="B1200" s="124"/>
      <c r="C1200" s="121">
        <f t="shared" si="76"/>
        <v>0</v>
      </c>
      <c r="D1200" s="121">
        <f t="shared" si="74"/>
        <v>0</v>
      </c>
      <c r="E1200" s="121">
        <f t="shared" si="75"/>
        <v>0</v>
      </c>
    </row>
    <row r="1201" spans="1:5">
      <c r="A1201" s="123"/>
      <c r="B1201" s="124"/>
      <c r="C1201" s="121">
        <f t="shared" si="76"/>
        <v>0</v>
      </c>
      <c r="D1201" s="121">
        <f t="shared" si="74"/>
        <v>0</v>
      </c>
      <c r="E1201" s="121">
        <f t="shared" si="75"/>
        <v>0</v>
      </c>
    </row>
    <row r="1202" spans="1:5">
      <c r="A1202" s="123"/>
      <c r="B1202" s="124"/>
      <c r="C1202" s="121">
        <f t="shared" si="76"/>
        <v>0</v>
      </c>
      <c r="D1202" s="121">
        <f t="shared" si="74"/>
        <v>0</v>
      </c>
      <c r="E1202" s="121">
        <f t="shared" si="75"/>
        <v>0</v>
      </c>
    </row>
    <row r="1203" spans="1:5">
      <c r="A1203" s="123"/>
      <c r="B1203" s="124"/>
      <c r="C1203" s="121">
        <f t="shared" si="76"/>
        <v>0</v>
      </c>
      <c r="D1203" s="121">
        <f t="shared" si="74"/>
        <v>0</v>
      </c>
      <c r="E1203" s="121">
        <f t="shared" si="75"/>
        <v>0</v>
      </c>
    </row>
    <row r="1204" spans="1:5">
      <c r="A1204" s="123"/>
      <c r="B1204" s="124"/>
      <c r="C1204" s="121">
        <f t="shared" si="76"/>
        <v>0</v>
      </c>
      <c r="D1204" s="121">
        <f t="shared" si="74"/>
        <v>0</v>
      </c>
      <c r="E1204" s="121">
        <f t="shared" si="75"/>
        <v>0</v>
      </c>
    </row>
    <row r="1205" spans="1:5">
      <c r="A1205" s="123"/>
      <c r="B1205" s="124"/>
      <c r="C1205" s="121">
        <f t="shared" si="76"/>
        <v>0</v>
      </c>
      <c r="D1205" s="121">
        <f t="shared" si="74"/>
        <v>0</v>
      </c>
      <c r="E1205" s="121">
        <f t="shared" si="75"/>
        <v>0</v>
      </c>
    </row>
    <row r="1206" spans="1:5">
      <c r="A1206" s="123"/>
      <c r="B1206" s="124"/>
      <c r="C1206" s="121">
        <f t="shared" si="76"/>
        <v>0</v>
      </c>
      <c r="D1206" s="121">
        <f t="shared" si="74"/>
        <v>0</v>
      </c>
      <c r="E1206" s="121">
        <f t="shared" si="75"/>
        <v>0</v>
      </c>
    </row>
    <row r="1207" spans="1:5">
      <c r="A1207" s="123"/>
      <c r="B1207" s="124"/>
      <c r="C1207" s="121">
        <f t="shared" si="76"/>
        <v>0</v>
      </c>
      <c r="D1207" s="121">
        <f t="shared" si="74"/>
        <v>0</v>
      </c>
      <c r="E1207" s="121">
        <f t="shared" si="75"/>
        <v>0</v>
      </c>
    </row>
    <row r="1208" spans="1:5">
      <c r="A1208" s="123"/>
      <c r="B1208" s="124"/>
      <c r="C1208" s="121">
        <f t="shared" si="76"/>
        <v>0</v>
      </c>
      <c r="D1208" s="121">
        <f t="shared" si="74"/>
        <v>0</v>
      </c>
      <c r="E1208" s="121">
        <f t="shared" si="75"/>
        <v>0</v>
      </c>
    </row>
    <row r="1209" spans="1:5">
      <c r="A1209" s="123"/>
      <c r="B1209" s="124"/>
      <c r="C1209" s="121">
        <f t="shared" si="76"/>
        <v>0</v>
      </c>
      <c r="D1209" s="121">
        <f t="shared" si="74"/>
        <v>0</v>
      </c>
      <c r="E1209" s="121">
        <f t="shared" si="75"/>
        <v>0</v>
      </c>
    </row>
    <row r="1210" spans="1:5">
      <c r="A1210" s="123"/>
      <c r="B1210" s="124"/>
      <c r="C1210" s="121">
        <f t="shared" si="76"/>
        <v>0</v>
      </c>
      <c r="D1210" s="121">
        <f t="shared" si="74"/>
        <v>0</v>
      </c>
      <c r="E1210" s="121">
        <f t="shared" si="75"/>
        <v>0</v>
      </c>
    </row>
    <row r="1211" spans="1:5">
      <c r="A1211" s="123"/>
      <c r="B1211" s="124"/>
      <c r="C1211" s="121">
        <f t="shared" si="76"/>
        <v>0</v>
      </c>
      <c r="D1211" s="121">
        <f t="shared" ref="D1211:D1274" si="77">B1211*0.0145</f>
        <v>0</v>
      </c>
      <c r="E1211" s="121">
        <f t="shared" ref="E1211:E1274" si="78">(C1211+D1211)</f>
        <v>0</v>
      </c>
    </row>
    <row r="1212" spans="1:5">
      <c r="A1212" s="123"/>
      <c r="B1212" s="124"/>
      <c r="C1212" s="121">
        <f t="shared" si="76"/>
        <v>0</v>
      </c>
      <c r="D1212" s="121">
        <f t="shared" si="77"/>
        <v>0</v>
      </c>
      <c r="E1212" s="121">
        <f t="shared" si="78"/>
        <v>0</v>
      </c>
    </row>
    <row r="1213" spans="1:5">
      <c r="A1213" s="123"/>
      <c r="B1213" s="124"/>
      <c r="C1213" s="121">
        <f t="shared" si="76"/>
        <v>0</v>
      </c>
      <c r="D1213" s="121">
        <f t="shared" si="77"/>
        <v>0</v>
      </c>
      <c r="E1213" s="121">
        <f t="shared" si="78"/>
        <v>0</v>
      </c>
    </row>
    <row r="1214" spans="1:5">
      <c r="A1214" s="123"/>
      <c r="B1214" s="124"/>
      <c r="C1214" s="121">
        <f t="shared" si="76"/>
        <v>0</v>
      </c>
      <c r="D1214" s="121">
        <f t="shared" si="77"/>
        <v>0</v>
      </c>
      <c r="E1214" s="121">
        <f t="shared" si="78"/>
        <v>0</v>
      </c>
    </row>
    <row r="1215" spans="1:5">
      <c r="A1215" s="123"/>
      <c r="B1215" s="124"/>
      <c r="C1215" s="121">
        <f t="shared" si="76"/>
        <v>0</v>
      </c>
      <c r="D1215" s="121">
        <f t="shared" si="77"/>
        <v>0</v>
      </c>
      <c r="E1215" s="121">
        <f t="shared" si="78"/>
        <v>0</v>
      </c>
    </row>
    <row r="1216" spans="1:5">
      <c r="A1216" s="123"/>
      <c r="B1216" s="124"/>
      <c r="C1216" s="121">
        <f t="shared" si="76"/>
        <v>0</v>
      </c>
      <c r="D1216" s="121">
        <f t="shared" si="77"/>
        <v>0</v>
      </c>
      <c r="E1216" s="121">
        <f t="shared" si="78"/>
        <v>0</v>
      </c>
    </row>
    <row r="1217" spans="1:5">
      <c r="A1217" s="123"/>
      <c r="B1217" s="124"/>
      <c r="C1217" s="121">
        <f t="shared" si="76"/>
        <v>0</v>
      </c>
      <c r="D1217" s="121">
        <f t="shared" si="77"/>
        <v>0</v>
      </c>
      <c r="E1217" s="121">
        <f t="shared" si="78"/>
        <v>0</v>
      </c>
    </row>
    <row r="1218" spans="1:5">
      <c r="A1218" s="123"/>
      <c r="B1218" s="124"/>
      <c r="C1218" s="121">
        <f t="shared" si="76"/>
        <v>0</v>
      </c>
      <c r="D1218" s="121">
        <f t="shared" si="77"/>
        <v>0</v>
      </c>
      <c r="E1218" s="121">
        <f t="shared" si="78"/>
        <v>0</v>
      </c>
    </row>
    <row r="1219" spans="1:5">
      <c r="A1219" s="123"/>
      <c r="B1219" s="124"/>
      <c r="C1219" s="121">
        <f t="shared" si="76"/>
        <v>0</v>
      </c>
      <c r="D1219" s="121">
        <f t="shared" si="77"/>
        <v>0</v>
      </c>
      <c r="E1219" s="121">
        <f t="shared" si="78"/>
        <v>0</v>
      </c>
    </row>
    <row r="1220" spans="1:5">
      <c r="A1220" s="123"/>
      <c r="B1220" s="124"/>
      <c r="C1220" s="121">
        <f t="shared" si="76"/>
        <v>0</v>
      </c>
      <c r="D1220" s="121">
        <f t="shared" si="77"/>
        <v>0</v>
      </c>
      <c r="E1220" s="121">
        <f t="shared" si="78"/>
        <v>0</v>
      </c>
    </row>
    <row r="1221" spans="1:5">
      <c r="A1221" s="123"/>
      <c r="B1221" s="124"/>
      <c r="C1221" s="121">
        <f t="shared" ref="C1221:C1284" si="79">IF(B1221&lt;142801,B1221*0.062,168600*0.062)</f>
        <v>0</v>
      </c>
      <c r="D1221" s="121">
        <f t="shared" si="77"/>
        <v>0</v>
      </c>
      <c r="E1221" s="121">
        <f t="shared" si="78"/>
        <v>0</v>
      </c>
    </row>
    <row r="1222" spans="1:5">
      <c r="A1222" s="123"/>
      <c r="B1222" s="124"/>
      <c r="C1222" s="121">
        <f t="shared" si="79"/>
        <v>0</v>
      </c>
      <c r="D1222" s="121">
        <f t="shared" si="77"/>
        <v>0</v>
      </c>
      <c r="E1222" s="121">
        <f t="shared" si="78"/>
        <v>0</v>
      </c>
    </row>
    <row r="1223" spans="1:5">
      <c r="A1223" s="123"/>
      <c r="B1223" s="124"/>
      <c r="C1223" s="121">
        <f t="shared" si="79"/>
        <v>0</v>
      </c>
      <c r="D1223" s="121">
        <f t="shared" si="77"/>
        <v>0</v>
      </c>
      <c r="E1223" s="121">
        <f t="shared" si="78"/>
        <v>0</v>
      </c>
    </row>
    <row r="1224" spans="1:5">
      <c r="A1224" s="123"/>
      <c r="B1224" s="124"/>
      <c r="C1224" s="121">
        <f t="shared" si="79"/>
        <v>0</v>
      </c>
      <c r="D1224" s="121">
        <f t="shared" si="77"/>
        <v>0</v>
      </c>
      <c r="E1224" s="121">
        <f t="shared" si="78"/>
        <v>0</v>
      </c>
    </row>
    <row r="1225" spans="1:5">
      <c r="A1225" s="123"/>
      <c r="B1225" s="124"/>
      <c r="C1225" s="121">
        <f t="shared" si="79"/>
        <v>0</v>
      </c>
      <c r="D1225" s="121">
        <f t="shared" si="77"/>
        <v>0</v>
      </c>
      <c r="E1225" s="121">
        <f t="shared" si="78"/>
        <v>0</v>
      </c>
    </row>
    <row r="1226" spans="1:5">
      <c r="A1226" s="123"/>
      <c r="B1226" s="124"/>
      <c r="C1226" s="121">
        <f t="shared" si="79"/>
        <v>0</v>
      </c>
      <c r="D1226" s="121">
        <f t="shared" si="77"/>
        <v>0</v>
      </c>
      <c r="E1226" s="121">
        <f t="shared" si="78"/>
        <v>0</v>
      </c>
    </row>
    <row r="1227" spans="1:5">
      <c r="A1227" s="123"/>
      <c r="B1227" s="124"/>
      <c r="C1227" s="121">
        <f t="shared" si="79"/>
        <v>0</v>
      </c>
      <c r="D1227" s="121">
        <f t="shared" si="77"/>
        <v>0</v>
      </c>
      <c r="E1227" s="121">
        <f t="shared" si="78"/>
        <v>0</v>
      </c>
    </row>
    <row r="1228" spans="1:5">
      <c r="A1228" s="123"/>
      <c r="B1228" s="124"/>
      <c r="C1228" s="121">
        <f t="shared" si="79"/>
        <v>0</v>
      </c>
      <c r="D1228" s="121">
        <f t="shared" si="77"/>
        <v>0</v>
      </c>
      <c r="E1228" s="121">
        <f t="shared" si="78"/>
        <v>0</v>
      </c>
    </row>
    <row r="1229" spans="1:5">
      <c r="A1229" s="123"/>
      <c r="B1229" s="124"/>
      <c r="C1229" s="121">
        <f t="shared" si="79"/>
        <v>0</v>
      </c>
      <c r="D1229" s="121">
        <f t="shared" si="77"/>
        <v>0</v>
      </c>
      <c r="E1229" s="121">
        <f t="shared" si="78"/>
        <v>0</v>
      </c>
    </row>
    <row r="1230" spans="1:5">
      <c r="A1230" s="123"/>
      <c r="B1230" s="124"/>
      <c r="C1230" s="121">
        <f t="shared" si="79"/>
        <v>0</v>
      </c>
      <c r="D1230" s="121">
        <f t="shared" si="77"/>
        <v>0</v>
      </c>
      <c r="E1230" s="121">
        <f t="shared" si="78"/>
        <v>0</v>
      </c>
    </row>
    <row r="1231" spans="1:5">
      <c r="A1231" s="123"/>
      <c r="B1231" s="124"/>
      <c r="C1231" s="121">
        <f t="shared" si="79"/>
        <v>0</v>
      </c>
      <c r="D1231" s="121">
        <f t="shared" si="77"/>
        <v>0</v>
      </c>
      <c r="E1231" s="121">
        <f t="shared" si="78"/>
        <v>0</v>
      </c>
    </row>
    <row r="1232" spans="1:5">
      <c r="A1232" s="123"/>
      <c r="B1232" s="124"/>
      <c r="C1232" s="121">
        <f t="shared" si="79"/>
        <v>0</v>
      </c>
      <c r="D1232" s="121">
        <f t="shared" si="77"/>
        <v>0</v>
      </c>
      <c r="E1232" s="121">
        <f t="shared" si="78"/>
        <v>0</v>
      </c>
    </row>
    <row r="1233" spans="1:5">
      <c r="A1233" s="123"/>
      <c r="B1233" s="124"/>
      <c r="C1233" s="121">
        <f t="shared" si="79"/>
        <v>0</v>
      </c>
      <c r="D1233" s="121">
        <f t="shared" si="77"/>
        <v>0</v>
      </c>
      <c r="E1233" s="121">
        <f t="shared" si="78"/>
        <v>0</v>
      </c>
    </row>
    <row r="1234" spans="1:5">
      <c r="A1234" s="123"/>
      <c r="B1234" s="124"/>
      <c r="C1234" s="121">
        <f t="shared" si="79"/>
        <v>0</v>
      </c>
      <c r="D1234" s="121">
        <f t="shared" si="77"/>
        <v>0</v>
      </c>
      <c r="E1234" s="121">
        <f t="shared" si="78"/>
        <v>0</v>
      </c>
    </row>
    <row r="1235" spans="1:5">
      <c r="A1235" s="123"/>
      <c r="B1235" s="124"/>
      <c r="C1235" s="121">
        <f t="shared" si="79"/>
        <v>0</v>
      </c>
      <c r="D1235" s="121">
        <f t="shared" si="77"/>
        <v>0</v>
      </c>
      <c r="E1235" s="121">
        <f t="shared" si="78"/>
        <v>0</v>
      </c>
    </row>
    <row r="1236" spans="1:5">
      <c r="A1236" s="123"/>
      <c r="B1236" s="124"/>
      <c r="C1236" s="121">
        <f t="shared" si="79"/>
        <v>0</v>
      </c>
      <c r="D1236" s="121">
        <f t="shared" si="77"/>
        <v>0</v>
      </c>
      <c r="E1236" s="121">
        <f t="shared" si="78"/>
        <v>0</v>
      </c>
    </row>
    <row r="1237" spans="1:5">
      <c r="A1237" s="123"/>
      <c r="B1237" s="124"/>
      <c r="C1237" s="121">
        <f t="shared" si="79"/>
        <v>0</v>
      </c>
      <c r="D1237" s="121">
        <f t="shared" si="77"/>
        <v>0</v>
      </c>
      <c r="E1237" s="121">
        <f t="shared" si="78"/>
        <v>0</v>
      </c>
    </row>
    <row r="1238" spans="1:5">
      <c r="A1238" s="123"/>
      <c r="B1238" s="124"/>
      <c r="C1238" s="121">
        <f t="shared" si="79"/>
        <v>0</v>
      </c>
      <c r="D1238" s="121">
        <f t="shared" si="77"/>
        <v>0</v>
      </c>
      <c r="E1238" s="121">
        <f t="shared" si="78"/>
        <v>0</v>
      </c>
    </row>
    <row r="1239" spans="1:5">
      <c r="A1239" s="123"/>
      <c r="B1239" s="124"/>
      <c r="C1239" s="121">
        <f t="shared" si="79"/>
        <v>0</v>
      </c>
      <c r="D1239" s="121">
        <f t="shared" si="77"/>
        <v>0</v>
      </c>
      <c r="E1239" s="121">
        <f t="shared" si="78"/>
        <v>0</v>
      </c>
    </row>
    <row r="1240" spans="1:5">
      <c r="A1240" s="123"/>
      <c r="B1240" s="124"/>
      <c r="C1240" s="121">
        <f t="shared" si="79"/>
        <v>0</v>
      </c>
      <c r="D1240" s="121">
        <f t="shared" si="77"/>
        <v>0</v>
      </c>
      <c r="E1240" s="121">
        <f t="shared" si="78"/>
        <v>0</v>
      </c>
    </row>
    <row r="1241" spans="1:5">
      <c r="A1241" s="123"/>
      <c r="B1241" s="124"/>
      <c r="C1241" s="121">
        <f t="shared" si="79"/>
        <v>0</v>
      </c>
      <c r="D1241" s="121">
        <f t="shared" si="77"/>
        <v>0</v>
      </c>
      <c r="E1241" s="121">
        <f t="shared" si="78"/>
        <v>0</v>
      </c>
    </row>
    <row r="1242" spans="1:5">
      <c r="A1242" s="123"/>
      <c r="B1242" s="124"/>
      <c r="C1242" s="121">
        <f t="shared" si="79"/>
        <v>0</v>
      </c>
      <c r="D1242" s="121">
        <f t="shared" si="77"/>
        <v>0</v>
      </c>
      <c r="E1242" s="121">
        <f t="shared" si="78"/>
        <v>0</v>
      </c>
    </row>
    <row r="1243" spans="1:5">
      <c r="A1243" s="123"/>
      <c r="B1243" s="124"/>
      <c r="C1243" s="121">
        <f t="shared" si="79"/>
        <v>0</v>
      </c>
      <c r="D1243" s="121">
        <f t="shared" si="77"/>
        <v>0</v>
      </c>
      <c r="E1243" s="121">
        <f t="shared" si="78"/>
        <v>0</v>
      </c>
    </row>
    <row r="1244" spans="1:5">
      <c r="A1244" s="123"/>
      <c r="B1244" s="124"/>
      <c r="C1244" s="121">
        <f t="shared" si="79"/>
        <v>0</v>
      </c>
      <c r="D1244" s="121">
        <f t="shared" si="77"/>
        <v>0</v>
      </c>
      <c r="E1244" s="121">
        <f t="shared" si="78"/>
        <v>0</v>
      </c>
    </row>
    <row r="1245" spans="1:5">
      <c r="A1245" s="123"/>
      <c r="B1245" s="124"/>
      <c r="C1245" s="121">
        <f t="shared" si="79"/>
        <v>0</v>
      </c>
      <c r="D1245" s="121">
        <f t="shared" si="77"/>
        <v>0</v>
      </c>
      <c r="E1245" s="121">
        <f t="shared" si="78"/>
        <v>0</v>
      </c>
    </row>
    <row r="1246" spans="1:5">
      <c r="A1246" s="123"/>
      <c r="B1246" s="124"/>
      <c r="C1246" s="121">
        <f t="shared" si="79"/>
        <v>0</v>
      </c>
      <c r="D1246" s="121">
        <f t="shared" si="77"/>
        <v>0</v>
      </c>
      <c r="E1246" s="121">
        <f t="shared" si="78"/>
        <v>0</v>
      </c>
    </row>
    <row r="1247" spans="1:5">
      <c r="A1247" s="123"/>
      <c r="B1247" s="124"/>
      <c r="C1247" s="121">
        <f t="shared" si="79"/>
        <v>0</v>
      </c>
      <c r="D1247" s="121">
        <f t="shared" si="77"/>
        <v>0</v>
      </c>
      <c r="E1247" s="121">
        <f t="shared" si="78"/>
        <v>0</v>
      </c>
    </row>
    <row r="1248" spans="1:5">
      <c r="A1248" s="123"/>
      <c r="B1248" s="124"/>
      <c r="C1248" s="121">
        <f t="shared" si="79"/>
        <v>0</v>
      </c>
      <c r="D1248" s="121">
        <f t="shared" si="77"/>
        <v>0</v>
      </c>
      <c r="E1248" s="121">
        <f t="shared" si="78"/>
        <v>0</v>
      </c>
    </row>
    <row r="1249" spans="1:5">
      <c r="A1249" s="123"/>
      <c r="B1249" s="124"/>
      <c r="C1249" s="121">
        <f t="shared" si="79"/>
        <v>0</v>
      </c>
      <c r="D1249" s="121">
        <f t="shared" si="77"/>
        <v>0</v>
      </c>
      <c r="E1249" s="121">
        <f t="shared" si="78"/>
        <v>0</v>
      </c>
    </row>
    <row r="1250" spans="1:5">
      <c r="A1250" s="123"/>
      <c r="B1250" s="124"/>
      <c r="C1250" s="121">
        <f t="shared" si="79"/>
        <v>0</v>
      </c>
      <c r="D1250" s="121">
        <f t="shared" si="77"/>
        <v>0</v>
      </c>
      <c r="E1250" s="121">
        <f t="shared" si="78"/>
        <v>0</v>
      </c>
    </row>
    <row r="1251" spans="1:5">
      <c r="A1251" s="123"/>
      <c r="B1251" s="124"/>
      <c r="C1251" s="121">
        <f t="shared" si="79"/>
        <v>0</v>
      </c>
      <c r="D1251" s="121">
        <f t="shared" si="77"/>
        <v>0</v>
      </c>
      <c r="E1251" s="121">
        <f t="shared" si="78"/>
        <v>0</v>
      </c>
    </row>
    <row r="1252" spans="1:5">
      <c r="A1252" s="123"/>
      <c r="B1252" s="124"/>
      <c r="C1252" s="121">
        <f t="shared" si="79"/>
        <v>0</v>
      </c>
      <c r="D1252" s="121">
        <f t="shared" si="77"/>
        <v>0</v>
      </c>
      <c r="E1252" s="121">
        <f t="shared" si="78"/>
        <v>0</v>
      </c>
    </row>
    <row r="1253" spans="1:5">
      <c r="A1253" s="123"/>
      <c r="B1253" s="124"/>
      <c r="C1253" s="121">
        <f t="shared" si="79"/>
        <v>0</v>
      </c>
      <c r="D1253" s="121">
        <f t="shared" si="77"/>
        <v>0</v>
      </c>
      <c r="E1253" s="121">
        <f t="shared" si="78"/>
        <v>0</v>
      </c>
    </row>
    <row r="1254" spans="1:5">
      <c r="A1254" s="123"/>
      <c r="B1254" s="124"/>
      <c r="C1254" s="121">
        <f t="shared" si="79"/>
        <v>0</v>
      </c>
      <c r="D1254" s="121">
        <f t="shared" si="77"/>
        <v>0</v>
      </c>
      <c r="E1254" s="121">
        <f t="shared" si="78"/>
        <v>0</v>
      </c>
    </row>
    <row r="1255" spans="1:5">
      <c r="A1255" s="123"/>
      <c r="B1255" s="124"/>
      <c r="C1255" s="121">
        <f t="shared" si="79"/>
        <v>0</v>
      </c>
      <c r="D1255" s="121">
        <f t="shared" si="77"/>
        <v>0</v>
      </c>
      <c r="E1255" s="121">
        <f t="shared" si="78"/>
        <v>0</v>
      </c>
    </row>
    <row r="1256" spans="1:5">
      <c r="A1256" s="123"/>
      <c r="B1256" s="124"/>
      <c r="C1256" s="121">
        <f t="shared" si="79"/>
        <v>0</v>
      </c>
      <c r="D1256" s="121">
        <f t="shared" si="77"/>
        <v>0</v>
      </c>
      <c r="E1256" s="121">
        <f t="shared" si="78"/>
        <v>0</v>
      </c>
    </row>
    <row r="1257" spans="1:5">
      <c r="A1257" s="123"/>
      <c r="B1257" s="124"/>
      <c r="C1257" s="121">
        <f t="shared" si="79"/>
        <v>0</v>
      </c>
      <c r="D1257" s="121">
        <f t="shared" si="77"/>
        <v>0</v>
      </c>
      <c r="E1257" s="121">
        <f t="shared" si="78"/>
        <v>0</v>
      </c>
    </row>
    <row r="1258" spans="1:5">
      <c r="A1258" s="123"/>
      <c r="B1258" s="124"/>
      <c r="C1258" s="121">
        <f t="shared" si="79"/>
        <v>0</v>
      </c>
      <c r="D1258" s="121">
        <f t="shared" si="77"/>
        <v>0</v>
      </c>
      <c r="E1258" s="121">
        <f t="shared" si="78"/>
        <v>0</v>
      </c>
    </row>
    <row r="1259" spans="1:5">
      <c r="A1259" s="123"/>
      <c r="B1259" s="124"/>
      <c r="C1259" s="121">
        <f t="shared" si="79"/>
        <v>0</v>
      </c>
      <c r="D1259" s="121">
        <f t="shared" si="77"/>
        <v>0</v>
      </c>
      <c r="E1259" s="121">
        <f t="shared" si="78"/>
        <v>0</v>
      </c>
    </row>
    <row r="1260" spans="1:5">
      <c r="A1260" s="123"/>
      <c r="B1260" s="124"/>
      <c r="C1260" s="121">
        <f t="shared" si="79"/>
        <v>0</v>
      </c>
      <c r="D1260" s="121">
        <f t="shared" si="77"/>
        <v>0</v>
      </c>
      <c r="E1260" s="121">
        <f t="shared" si="78"/>
        <v>0</v>
      </c>
    </row>
    <row r="1261" spans="1:5">
      <c r="A1261" s="123"/>
      <c r="B1261" s="124"/>
      <c r="C1261" s="121">
        <f t="shared" si="79"/>
        <v>0</v>
      </c>
      <c r="D1261" s="121">
        <f t="shared" si="77"/>
        <v>0</v>
      </c>
      <c r="E1261" s="121">
        <f t="shared" si="78"/>
        <v>0</v>
      </c>
    </row>
    <row r="1262" spans="1:5">
      <c r="A1262" s="123"/>
      <c r="B1262" s="124"/>
      <c r="C1262" s="121">
        <f t="shared" si="79"/>
        <v>0</v>
      </c>
      <c r="D1262" s="121">
        <f t="shared" si="77"/>
        <v>0</v>
      </c>
      <c r="E1262" s="121">
        <f t="shared" si="78"/>
        <v>0</v>
      </c>
    </row>
    <row r="1263" spans="1:5">
      <c r="A1263" s="123"/>
      <c r="B1263" s="124"/>
      <c r="C1263" s="121">
        <f t="shared" si="79"/>
        <v>0</v>
      </c>
      <c r="D1263" s="121">
        <f t="shared" si="77"/>
        <v>0</v>
      </c>
      <c r="E1263" s="121">
        <f t="shared" si="78"/>
        <v>0</v>
      </c>
    </row>
    <row r="1264" spans="1:5">
      <c r="A1264" s="123"/>
      <c r="B1264" s="124"/>
      <c r="C1264" s="121">
        <f t="shared" si="79"/>
        <v>0</v>
      </c>
      <c r="D1264" s="121">
        <f t="shared" si="77"/>
        <v>0</v>
      </c>
      <c r="E1264" s="121">
        <f t="shared" si="78"/>
        <v>0</v>
      </c>
    </row>
    <row r="1265" spans="1:5">
      <c r="A1265" s="123"/>
      <c r="B1265" s="124"/>
      <c r="C1265" s="121">
        <f t="shared" si="79"/>
        <v>0</v>
      </c>
      <c r="D1265" s="121">
        <f t="shared" si="77"/>
        <v>0</v>
      </c>
      <c r="E1265" s="121">
        <f t="shared" si="78"/>
        <v>0</v>
      </c>
    </row>
    <row r="1266" spans="1:5">
      <c r="A1266" s="123"/>
      <c r="B1266" s="124"/>
      <c r="C1266" s="121">
        <f t="shared" si="79"/>
        <v>0</v>
      </c>
      <c r="D1266" s="121">
        <f t="shared" si="77"/>
        <v>0</v>
      </c>
      <c r="E1266" s="121">
        <f t="shared" si="78"/>
        <v>0</v>
      </c>
    </row>
    <row r="1267" spans="1:5">
      <c r="A1267" s="123"/>
      <c r="B1267" s="124"/>
      <c r="C1267" s="121">
        <f t="shared" si="79"/>
        <v>0</v>
      </c>
      <c r="D1267" s="121">
        <f t="shared" si="77"/>
        <v>0</v>
      </c>
      <c r="E1267" s="121">
        <f t="shared" si="78"/>
        <v>0</v>
      </c>
    </row>
    <row r="1268" spans="1:5">
      <c r="A1268" s="123"/>
      <c r="B1268" s="124"/>
      <c r="C1268" s="121">
        <f t="shared" si="79"/>
        <v>0</v>
      </c>
      <c r="D1268" s="121">
        <f t="shared" si="77"/>
        <v>0</v>
      </c>
      <c r="E1268" s="121">
        <f t="shared" si="78"/>
        <v>0</v>
      </c>
    </row>
    <row r="1269" spans="1:5">
      <c r="A1269" s="123"/>
      <c r="B1269" s="124"/>
      <c r="C1269" s="121">
        <f t="shared" si="79"/>
        <v>0</v>
      </c>
      <c r="D1269" s="121">
        <f t="shared" si="77"/>
        <v>0</v>
      </c>
      <c r="E1269" s="121">
        <f t="shared" si="78"/>
        <v>0</v>
      </c>
    </row>
    <row r="1270" spans="1:5">
      <c r="A1270" s="123"/>
      <c r="B1270" s="124"/>
      <c r="C1270" s="121">
        <f t="shared" si="79"/>
        <v>0</v>
      </c>
      <c r="D1270" s="121">
        <f t="shared" si="77"/>
        <v>0</v>
      </c>
      <c r="E1270" s="121">
        <f t="shared" si="78"/>
        <v>0</v>
      </c>
    </row>
    <row r="1271" spans="1:5">
      <c r="A1271" s="123"/>
      <c r="B1271" s="124"/>
      <c r="C1271" s="121">
        <f t="shared" si="79"/>
        <v>0</v>
      </c>
      <c r="D1271" s="121">
        <f t="shared" si="77"/>
        <v>0</v>
      </c>
      <c r="E1271" s="121">
        <f t="shared" si="78"/>
        <v>0</v>
      </c>
    </row>
    <row r="1272" spans="1:5">
      <c r="A1272" s="123"/>
      <c r="B1272" s="124"/>
      <c r="C1272" s="121">
        <f t="shared" si="79"/>
        <v>0</v>
      </c>
      <c r="D1272" s="121">
        <f t="shared" si="77"/>
        <v>0</v>
      </c>
      <c r="E1272" s="121">
        <f t="shared" si="78"/>
        <v>0</v>
      </c>
    </row>
    <row r="1273" spans="1:5">
      <c r="A1273" s="123"/>
      <c r="B1273" s="124"/>
      <c r="C1273" s="121">
        <f t="shared" si="79"/>
        <v>0</v>
      </c>
      <c r="D1273" s="121">
        <f t="shared" si="77"/>
        <v>0</v>
      </c>
      <c r="E1273" s="121">
        <f t="shared" si="78"/>
        <v>0</v>
      </c>
    </row>
    <row r="1274" spans="1:5">
      <c r="A1274" s="123"/>
      <c r="B1274" s="124"/>
      <c r="C1274" s="121">
        <f t="shared" si="79"/>
        <v>0</v>
      </c>
      <c r="D1274" s="121">
        <f t="shared" si="77"/>
        <v>0</v>
      </c>
      <c r="E1274" s="121">
        <f t="shared" si="78"/>
        <v>0</v>
      </c>
    </row>
    <row r="1275" spans="1:5">
      <c r="A1275" s="123"/>
      <c r="B1275" s="124"/>
      <c r="C1275" s="121">
        <f t="shared" si="79"/>
        <v>0</v>
      </c>
      <c r="D1275" s="121">
        <f t="shared" ref="D1275:D1338" si="80">B1275*0.0145</f>
        <v>0</v>
      </c>
      <c r="E1275" s="121">
        <f t="shared" ref="E1275:E1338" si="81">(C1275+D1275)</f>
        <v>0</v>
      </c>
    </row>
    <row r="1276" spans="1:5">
      <c r="A1276" s="123"/>
      <c r="B1276" s="124"/>
      <c r="C1276" s="121">
        <f t="shared" si="79"/>
        <v>0</v>
      </c>
      <c r="D1276" s="121">
        <f t="shared" si="80"/>
        <v>0</v>
      </c>
      <c r="E1276" s="121">
        <f t="shared" si="81"/>
        <v>0</v>
      </c>
    </row>
    <row r="1277" spans="1:5">
      <c r="A1277" s="123"/>
      <c r="B1277" s="124"/>
      <c r="C1277" s="121">
        <f t="shared" si="79"/>
        <v>0</v>
      </c>
      <c r="D1277" s="121">
        <f t="shared" si="80"/>
        <v>0</v>
      </c>
      <c r="E1277" s="121">
        <f t="shared" si="81"/>
        <v>0</v>
      </c>
    </row>
    <row r="1278" spans="1:5">
      <c r="A1278" s="123"/>
      <c r="B1278" s="124"/>
      <c r="C1278" s="121">
        <f t="shared" si="79"/>
        <v>0</v>
      </c>
      <c r="D1278" s="121">
        <f t="shared" si="80"/>
        <v>0</v>
      </c>
      <c r="E1278" s="121">
        <f t="shared" si="81"/>
        <v>0</v>
      </c>
    </row>
    <row r="1279" spans="1:5">
      <c r="A1279" s="123"/>
      <c r="B1279" s="124"/>
      <c r="C1279" s="121">
        <f t="shared" si="79"/>
        <v>0</v>
      </c>
      <c r="D1279" s="121">
        <f t="shared" si="80"/>
        <v>0</v>
      </c>
      <c r="E1279" s="121">
        <f t="shared" si="81"/>
        <v>0</v>
      </c>
    </row>
    <row r="1280" spans="1:5">
      <c r="A1280" s="123"/>
      <c r="B1280" s="124"/>
      <c r="C1280" s="121">
        <f t="shared" si="79"/>
        <v>0</v>
      </c>
      <c r="D1280" s="121">
        <f t="shared" si="80"/>
        <v>0</v>
      </c>
      <c r="E1280" s="121">
        <f t="shared" si="81"/>
        <v>0</v>
      </c>
    </row>
    <row r="1281" spans="1:5">
      <c r="A1281" s="123"/>
      <c r="B1281" s="124"/>
      <c r="C1281" s="121">
        <f t="shared" si="79"/>
        <v>0</v>
      </c>
      <c r="D1281" s="121">
        <f t="shared" si="80"/>
        <v>0</v>
      </c>
      <c r="E1281" s="121">
        <f t="shared" si="81"/>
        <v>0</v>
      </c>
    </row>
    <row r="1282" spans="1:5">
      <c r="A1282" s="123"/>
      <c r="B1282" s="124"/>
      <c r="C1282" s="121">
        <f t="shared" si="79"/>
        <v>0</v>
      </c>
      <c r="D1282" s="121">
        <f t="shared" si="80"/>
        <v>0</v>
      </c>
      <c r="E1282" s="121">
        <f t="shared" si="81"/>
        <v>0</v>
      </c>
    </row>
    <row r="1283" spans="1:5">
      <c r="A1283" s="123"/>
      <c r="B1283" s="124"/>
      <c r="C1283" s="121">
        <f t="shared" si="79"/>
        <v>0</v>
      </c>
      <c r="D1283" s="121">
        <f t="shared" si="80"/>
        <v>0</v>
      </c>
      <c r="E1283" s="121">
        <f t="shared" si="81"/>
        <v>0</v>
      </c>
    </row>
    <row r="1284" spans="1:5">
      <c r="A1284" s="123"/>
      <c r="B1284" s="124"/>
      <c r="C1284" s="121">
        <f t="shared" si="79"/>
        <v>0</v>
      </c>
      <c r="D1284" s="121">
        <f t="shared" si="80"/>
        <v>0</v>
      </c>
      <c r="E1284" s="121">
        <f t="shared" si="81"/>
        <v>0</v>
      </c>
    </row>
    <row r="1285" spans="1:5">
      <c r="A1285" s="123"/>
      <c r="B1285" s="124"/>
      <c r="C1285" s="121">
        <f t="shared" ref="C1285:C1348" si="82">IF(B1285&lt;142801,B1285*0.062,168600*0.062)</f>
        <v>0</v>
      </c>
      <c r="D1285" s="121">
        <f t="shared" si="80"/>
        <v>0</v>
      </c>
      <c r="E1285" s="121">
        <f t="shared" si="81"/>
        <v>0</v>
      </c>
    </row>
    <row r="1286" spans="1:5">
      <c r="A1286" s="123"/>
      <c r="B1286" s="124"/>
      <c r="C1286" s="121">
        <f t="shared" si="82"/>
        <v>0</v>
      </c>
      <c r="D1286" s="121">
        <f t="shared" si="80"/>
        <v>0</v>
      </c>
      <c r="E1286" s="121">
        <f t="shared" si="81"/>
        <v>0</v>
      </c>
    </row>
    <row r="1287" spans="1:5">
      <c r="A1287" s="123"/>
      <c r="B1287" s="124"/>
      <c r="C1287" s="121">
        <f t="shared" si="82"/>
        <v>0</v>
      </c>
      <c r="D1287" s="121">
        <f t="shared" si="80"/>
        <v>0</v>
      </c>
      <c r="E1287" s="121">
        <f t="shared" si="81"/>
        <v>0</v>
      </c>
    </row>
    <row r="1288" spans="1:5">
      <c r="A1288" s="123"/>
      <c r="B1288" s="124"/>
      <c r="C1288" s="121">
        <f t="shared" si="82"/>
        <v>0</v>
      </c>
      <c r="D1288" s="121">
        <f t="shared" si="80"/>
        <v>0</v>
      </c>
      <c r="E1288" s="121">
        <f t="shared" si="81"/>
        <v>0</v>
      </c>
    </row>
    <row r="1289" spans="1:5">
      <c r="A1289" s="123"/>
      <c r="B1289" s="124"/>
      <c r="C1289" s="121">
        <f t="shared" si="82"/>
        <v>0</v>
      </c>
      <c r="D1289" s="121">
        <f t="shared" si="80"/>
        <v>0</v>
      </c>
      <c r="E1289" s="121">
        <f t="shared" si="81"/>
        <v>0</v>
      </c>
    </row>
    <row r="1290" spans="1:5">
      <c r="A1290" s="123"/>
      <c r="B1290" s="124"/>
      <c r="C1290" s="121">
        <f t="shared" si="82"/>
        <v>0</v>
      </c>
      <c r="D1290" s="121">
        <f t="shared" si="80"/>
        <v>0</v>
      </c>
      <c r="E1290" s="121">
        <f t="shared" si="81"/>
        <v>0</v>
      </c>
    </row>
    <row r="1291" spans="1:5">
      <c r="A1291" s="123"/>
      <c r="B1291" s="124"/>
      <c r="C1291" s="121">
        <f t="shared" si="82"/>
        <v>0</v>
      </c>
      <c r="D1291" s="121">
        <f t="shared" si="80"/>
        <v>0</v>
      </c>
      <c r="E1291" s="121">
        <f t="shared" si="81"/>
        <v>0</v>
      </c>
    </row>
    <row r="1292" spans="1:5">
      <c r="A1292" s="123"/>
      <c r="B1292" s="124"/>
      <c r="C1292" s="121">
        <f t="shared" si="82"/>
        <v>0</v>
      </c>
      <c r="D1292" s="121">
        <f t="shared" si="80"/>
        <v>0</v>
      </c>
      <c r="E1292" s="121">
        <f t="shared" si="81"/>
        <v>0</v>
      </c>
    </row>
    <row r="1293" spans="1:5">
      <c r="A1293" s="123"/>
      <c r="B1293" s="124"/>
      <c r="C1293" s="121">
        <f t="shared" si="82"/>
        <v>0</v>
      </c>
      <c r="D1293" s="121">
        <f t="shared" si="80"/>
        <v>0</v>
      </c>
      <c r="E1293" s="121">
        <f t="shared" si="81"/>
        <v>0</v>
      </c>
    </row>
    <row r="1294" spans="1:5">
      <c r="A1294" s="123"/>
      <c r="B1294" s="124"/>
      <c r="C1294" s="121">
        <f t="shared" si="82"/>
        <v>0</v>
      </c>
      <c r="D1294" s="121">
        <f t="shared" si="80"/>
        <v>0</v>
      </c>
      <c r="E1294" s="121">
        <f t="shared" si="81"/>
        <v>0</v>
      </c>
    </row>
    <row r="1295" spans="1:5">
      <c r="A1295" s="123"/>
      <c r="B1295" s="124"/>
      <c r="C1295" s="121">
        <f t="shared" si="82"/>
        <v>0</v>
      </c>
      <c r="D1295" s="121">
        <f t="shared" si="80"/>
        <v>0</v>
      </c>
      <c r="E1295" s="121">
        <f t="shared" si="81"/>
        <v>0</v>
      </c>
    </row>
    <row r="1296" spans="1:5">
      <c r="A1296" s="123"/>
      <c r="B1296" s="124"/>
      <c r="C1296" s="121">
        <f t="shared" si="82"/>
        <v>0</v>
      </c>
      <c r="D1296" s="121">
        <f t="shared" si="80"/>
        <v>0</v>
      </c>
      <c r="E1296" s="121">
        <f t="shared" si="81"/>
        <v>0</v>
      </c>
    </row>
    <row r="1297" spans="1:5">
      <c r="A1297" s="123"/>
      <c r="B1297" s="124"/>
      <c r="C1297" s="121">
        <f t="shared" si="82"/>
        <v>0</v>
      </c>
      <c r="D1297" s="121">
        <f t="shared" si="80"/>
        <v>0</v>
      </c>
      <c r="E1297" s="121">
        <f t="shared" si="81"/>
        <v>0</v>
      </c>
    </row>
    <row r="1298" spans="1:5">
      <c r="A1298" s="123"/>
      <c r="B1298" s="124"/>
      <c r="C1298" s="121">
        <f t="shared" si="82"/>
        <v>0</v>
      </c>
      <c r="D1298" s="121">
        <f t="shared" si="80"/>
        <v>0</v>
      </c>
      <c r="E1298" s="121">
        <f t="shared" si="81"/>
        <v>0</v>
      </c>
    </row>
    <row r="1299" spans="1:5">
      <c r="A1299" s="123"/>
      <c r="B1299" s="124"/>
      <c r="C1299" s="121">
        <f t="shared" si="82"/>
        <v>0</v>
      </c>
      <c r="D1299" s="121">
        <f t="shared" si="80"/>
        <v>0</v>
      </c>
      <c r="E1299" s="121">
        <f t="shared" si="81"/>
        <v>0</v>
      </c>
    </row>
    <row r="1300" spans="1:5">
      <c r="A1300" s="123"/>
      <c r="B1300" s="124"/>
      <c r="C1300" s="121">
        <f t="shared" si="82"/>
        <v>0</v>
      </c>
      <c r="D1300" s="121">
        <f t="shared" si="80"/>
        <v>0</v>
      </c>
      <c r="E1300" s="121">
        <f t="shared" si="81"/>
        <v>0</v>
      </c>
    </row>
    <row r="1301" spans="1:5">
      <c r="A1301" s="123"/>
      <c r="B1301" s="124"/>
      <c r="C1301" s="121">
        <f t="shared" si="82"/>
        <v>0</v>
      </c>
      <c r="D1301" s="121">
        <f t="shared" si="80"/>
        <v>0</v>
      </c>
      <c r="E1301" s="121">
        <f t="shared" si="81"/>
        <v>0</v>
      </c>
    </row>
    <row r="1302" spans="1:5">
      <c r="A1302" s="123"/>
      <c r="B1302" s="124"/>
      <c r="C1302" s="121">
        <f t="shared" si="82"/>
        <v>0</v>
      </c>
      <c r="D1302" s="121">
        <f t="shared" si="80"/>
        <v>0</v>
      </c>
      <c r="E1302" s="121">
        <f t="shared" si="81"/>
        <v>0</v>
      </c>
    </row>
    <row r="1303" spans="1:5">
      <c r="A1303" s="123"/>
      <c r="B1303" s="124"/>
      <c r="C1303" s="121">
        <f t="shared" si="82"/>
        <v>0</v>
      </c>
      <c r="D1303" s="121">
        <f t="shared" si="80"/>
        <v>0</v>
      </c>
      <c r="E1303" s="121">
        <f t="shared" si="81"/>
        <v>0</v>
      </c>
    </row>
    <row r="1304" spans="1:5">
      <c r="A1304" s="123"/>
      <c r="B1304" s="124"/>
      <c r="C1304" s="121">
        <f t="shared" si="82"/>
        <v>0</v>
      </c>
      <c r="D1304" s="121">
        <f t="shared" si="80"/>
        <v>0</v>
      </c>
      <c r="E1304" s="121">
        <f t="shared" si="81"/>
        <v>0</v>
      </c>
    </row>
    <row r="1305" spans="1:5">
      <c r="A1305" s="123"/>
      <c r="B1305" s="124"/>
      <c r="C1305" s="121">
        <f t="shared" si="82"/>
        <v>0</v>
      </c>
      <c r="D1305" s="121">
        <f t="shared" si="80"/>
        <v>0</v>
      </c>
      <c r="E1305" s="121">
        <f t="shared" si="81"/>
        <v>0</v>
      </c>
    </row>
    <row r="1306" spans="1:5">
      <c r="A1306" s="123"/>
      <c r="B1306" s="124"/>
      <c r="C1306" s="121">
        <f t="shared" si="82"/>
        <v>0</v>
      </c>
      <c r="D1306" s="121">
        <f t="shared" si="80"/>
        <v>0</v>
      </c>
      <c r="E1306" s="121">
        <f t="shared" si="81"/>
        <v>0</v>
      </c>
    </row>
    <row r="1307" spans="1:5">
      <c r="A1307" s="123"/>
      <c r="B1307" s="124"/>
      <c r="C1307" s="121">
        <f t="shared" si="82"/>
        <v>0</v>
      </c>
      <c r="D1307" s="121">
        <f t="shared" si="80"/>
        <v>0</v>
      </c>
      <c r="E1307" s="121">
        <f t="shared" si="81"/>
        <v>0</v>
      </c>
    </row>
    <row r="1308" spans="1:5">
      <c r="A1308" s="123"/>
      <c r="B1308" s="124"/>
      <c r="C1308" s="121">
        <f t="shared" si="82"/>
        <v>0</v>
      </c>
      <c r="D1308" s="121">
        <f t="shared" si="80"/>
        <v>0</v>
      </c>
      <c r="E1308" s="121">
        <f t="shared" si="81"/>
        <v>0</v>
      </c>
    </row>
    <row r="1309" spans="1:5">
      <c r="A1309" s="123"/>
      <c r="B1309" s="124"/>
      <c r="C1309" s="121">
        <f t="shared" si="82"/>
        <v>0</v>
      </c>
      <c r="D1309" s="121">
        <f t="shared" si="80"/>
        <v>0</v>
      </c>
      <c r="E1309" s="121">
        <f t="shared" si="81"/>
        <v>0</v>
      </c>
    </row>
    <row r="1310" spans="1:5">
      <c r="A1310" s="123"/>
      <c r="B1310" s="124"/>
      <c r="C1310" s="121">
        <f t="shared" si="82"/>
        <v>0</v>
      </c>
      <c r="D1310" s="121">
        <f t="shared" si="80"/>
        <v>0</v>
      </c>
      <c r="E1310" s="121">
        <f t="shared" si="81"/>
        <v>0</v>
      </c>
    </row>
    <row r="1311" spans="1:5">
      <c r="A1311" s="123"/>
      <c r="B1311" s="124"/>
      <c r="C1311" s="121">
        <f t="shared" si="82"/>
        <v>0</v>
      </c>
      <c r="D1311" s="121">
        <f t="shared" si="80"/>
        <v>0</v>
      </c>
      <c r="E1311" s="121">
        <f t="shared" si="81"/>
        <v>0</v>
      </c>
    </row>
    <row r="1312" spans="1:5">
      <c r="A1312" s="123"/>
      <c r="B1312" s="124"/>
      <c r="C1312" s="121">
        <f t="shared" si="82"/>
        <v>0</v>
      </c>
      <c r="D1312" s="121">
        <f t="shared" si="80"/>
        <v>0</v>
      </c>
      <c r="E1312" s="121">
        <f t="shared" si="81"/>
        <v>0</v>
      </c>
    </row>
    <row r="1313" spans="1:5">
      <c r="A1313" s="123"/>
      <c r="B1313" s="124"/>
      <c r="C1313" s="121">
        <f t="shared" si="82"/>
        <v>0</v>
      </c>
      <c r="D1313" s="121">
        <f t="shared" si="80"/>
        <v>0</v>
      </c>
      <c r="E1313" s="121">
        <f t="shared" si="81"/>
        <v>0</v>
      </c>
    </row>
    <row r="1314" spans="1:5">
      <c r="A1314" s="123"/>
      <c r="B1314" s="124"/>
      <c r="C1314" s="121">
        <f t="shared" si="82"/>
        <v>0</v>
      </c>
      <c r="D1314" s="121">
        <f t="shared" si="80"/>
        <v>0</v>
      </c>
      <c r="E1314" s="121">
        <f t="shared" si="81"/>
        <v>0</v>
      </c>
    </row>
    <row r="1315" spans="1:5">
      <c r="A1315" s="123"/>
      <c r="B1315" s="124"/>
      <c r="C1315" s="121">
        <f t="shared" si="82"/>
        <v>0</v>
      </c>
      <c r="D1315" s="121">
        <f t="shared" si="80"/>
        <v>0</v>
      </c>
      <c r="E1315" s="121">
        <f t="shared" si="81"/>
        <v>0</v>
      </c>
    </row>
    <row r="1316" spans="1:5">
      <c r="A1316" s="123"/>
      <c r="B1316" s="124"/>
      <c r="C1316" s="121">
        <f t="shared" si="82"/>
        <v>0</v>
      </c>
      <c r="D1316" s="121">
        <f t="shared" si="80"/>
        <v>0</v>
      </c>
      <c r="E1316" s="121">
        <f t="shared" si="81"/>
        <v>0</v>
      </c>
    </row>
    <row r="1317" spans="1:5">
      <c r="A1317" s="123"/>
      <c r="B1317" s="124"/>
      <c r="C1317" s="121">
        <f t="shared" si="82"/>
        <v>0</v>
      </c>
      <c r="D1317" s="121">
        <f t="shared" si="80"/>
        <v>0</v>
      </c>
      <c r="E1317" s="121">
        <f t="shared" si="81"/>
        <v>0</v>
      </c>
    </row>
    <row r="1318" spans="1:5">
      <c r="A1318" s="123"/>
      <c r="B1318" s="124"/>
      <c r="C1318" s="121">
        <f t="shared" si="82"/>
        <v>0</v>
      </c>
      <c r="D1318" s="121">
        <f t="shared" si="80"/>
        <v>0</v>
      </c>
      <c r="E1318" s="121">
        <f t="shared" si="81"/>
        <v>0</v>
      </c>
    </row>
    <row r="1319" spans="1:5">
      <c r="A1319" s="123"/>
      <c r="B1319" s="124"/>
      <c r="C1319" s="121">
        <f t="shared" si="82"/>
        <v>0</v>
      </c>
      <c r="D1319" s="121">
        <f t="shared" si="80"/>
        <v>0</v>
      </c>
      <c r="E1319" s="121">
        <f t="shared" si="81"/>
        <v>0</v>
      </c>
    </row>
    <row r="1320" spans="1:5">
      <c r="A1320" s="123"/>
      <c r="B1320" s="124"/>
      <c r="C1320" s="121">
        <f t="shared" si="82"/>
        <v>0</v>
      </c>
      <c r="D1320" s="121">
        <f t="shared" si="80"/>
        <v>0</v>
      </c>
      <c r="E1320" s="121">
        <f t="shared" si="81"/>
        <v>0</v>
      </c>
    </row>
    <row r="1321" spans="1:5">
      <c r="A1321" s="123"/>
      <c r="B1321" s="124"/>
      <c r="C1321" s="121">
        <f t="shared" si="82"/>
        <v>0</v>
      </c>
      <c r="D1321" s="121">
        <f t="shared" si="80"/>
        <v>0</v>
      </c>
      <c r="E1321" s="121">
        <f t="shared" si="81"/>
        <v>0</v>
      </c>
    </row>
    <row r="1322" spans="1:5">
      <c r="A1322" s="123"/>
      <c r="B1322" s="124"/>
      <c r="C1322" s="121">
        <f t="shared" si="82"/>
        <v>0</v>
      </c>
      <c r="D1322" s="121">
        <f t="shared" si="80"/>
        <v>0</v>
      </c>
      <c r="E1322" s="121">
        <f t="shared" si="81"/>
        <v>0</v>
      </c>
    </row>
    <row r="1323" spans="1:5">
      <c r="A1323" s="123"/>
      <c r="B1323" s="124"/>
      <c r="C1323" s="121">
        <f t="shared" si="82"/>
        <v>0</v>
      </c>
      <c r="D1323" s="121">
        <f t="shared" si="80"/>
        <v>0</v>
      </c>
      <c r="E1323" s="121">
        <f t="shared" si="81"/>
        <v>0</v>
      </c>
    </row>
    <row r="1324" spans="1:5">
      <c r="A1324" s="123"/>
      <c r="B1324" s="124"/>
      <c r="C1324" s="121">
        <f t="shared" si="82"/>
        <v>0</v>
      </c>
      <c r="D1324" s="121">
        <f t="shared" si="80"/>
        <v>0</v>
      </c>
      <c r="E1324" s="121">
        <f t="shared" si="81"/>
        <v>0</v>
      </c>
    </row>
    <row r="1325" spans="1:5">
      <c r="A1325" s="123"/>
      <c r="B1325" s="124"/>
      <c r="C1325" s="121">
        <f t="shared" si="82"/>
        <v>0</v>
      </c>
      <c r="D1325" s="121">
        <f t="shared" si="80"/>
        <v>0</v>
      </c>
      <c r="E1325" s="121">
        <f t="shared" si="81"/>
        <v>0</v>
      </c>
    </row>
    <row r="1326" spans="1:5">
      <c r="A1326" s="123"/>
      <c r="B1326" s="124"/>
      <c r="C1326" s="121">
        <f t="shared" si="82"/>
        <v>0</v>
      </c>
      <c r="D1326" s="121">
        <f t="shared" si="80"/>
        <v>0</v>
      </c>
      <c r="E1326" s="121">
        <f t="shared" si="81"/>
        <v>0</v>
      </c>
    </row>
    <row r="1327" spans="1:5">
      <c r="A1327" s="123"/>
      <c r="B1327" s="124"/>
      <c r="C1327" s="121">
        <f t="shared" si="82"/>
        <v>0</v>
      </c>
      <c r="D1327" s="121">
        <f t="shared" si="80"/>
        <v>0</v>
      </c>
      <c r="E1327" s="121">
        <f t="shared" si="81"/>
        <v>0</v>
      </c>
    </row>
    <row r="1328" spans="1:5">
      <c r="A1328" s="123"/>
      <c r="B1328" s="124"/>
      <c r="C1328" s="121">
        <f t="shared" si="82"/>
        <v>0</v>
      </c>
      <c r="D1328" s="121">
        <f t="shared" si="80"/>
        <v>0</v>
      </c>
      <c r="E1328" s="121">
        <f t="shared" si="81"/>
        <v>0</v>
      </c>
    </row>
    <row r="1329" spans="1:5">
      <c r="A1329" s="123"/>
      <c r="B1329" s="124"/>
      <c r="C1329" s="121">
        <f t="shared" si="82"/>
        <v>0</v>
      </c>
      <c r="D1329" s="121">
        <f t="shared" si="80"/>
        <v>0</v>
      </c>
      <c r="E1329" s="121">
        <f t="shared" si="81"/>
        <v>0</v>
      </c>
    </row>
    <row r="1330" spans="1:5">
      <c r="A1330" s="123"/>
      <c r="B1330" s="124"/>
      <c r="C1330" s="121">
        <f t="shared" si="82"/>
        <v>0</v>
      </c>
      <c r="D1330" s="121">
        <f t="shared" si="80"/>
        <v>0</v>
      </c>
      <c r="E1330" s="121">
        <f t="shared" si="81"/>
        <v>0</v>
      </c>
    </row>
    <row r="1331" spans="1:5">
      <c r="A1331" s="123"/>
      <c r="B1331" s="124"/>
      <c r="C1331" s="121">
        <f t="shared" si="82"/>
        <v>0</v>
      </c>
      <c r="D1331" s="121">
        <f t="shared" si="80"/>
        <v>0</v>
      </c>
      <c r="E1331" s="121">
        <f t="shared" si="81"/>
        <v>0</v>
      </c>
    </row>
    <row r="1332" spans="1:5">
      <c r="A1332" s="123"/>
      <c r="B1332" s="124"/>
      <c r="C1332" s="121">
        <f t="shared" si="82"/>
        <v>0</v>
      </c>
      <c r="D1332" s="121">
        <f t="shared" si="80"/>
        <v>0</v>
      </c>
      <c r="E1332" s="121">
        <f t="shared" si="81"/>
        <v>0</v>
      </c>
    </row>
    <row r="1333" spans="1:5">
      <c r="A1333" s="123"/>
      <c r="B1333" s="124"/>
      <c r="C1333" s="121">
        <f t="shared" si="82"/>
        <v>0</v>
      </c>
      <c r="D1333" s="121">
        <f t="shared" si="80"/>
        <v>0</v>
      </c>
      <c r="E1333" s="121">
        <f t="shared" si="81"/>
        <v>0</v>
      </c>
    </row>
    <row r="1334" spans="1:5">
      <c r="A1334" s="123"/>
      <c r="B1334" s="124"/>
      <c r="C1334" s="121">
        <f t="shared" si="82"/>
        <v>0</v>
      </c>
      <c r="D1334" s="121">
        <f t="shared" si="80"/>
        <v>0</v>
      </c>
      <c r="E1334" s="121">
        <f t="shared" si="81"/>
        <v>0</v>
      </c>
    </row>
    <row r="1335" spans="1:5">
      <c r="A1335" s="123"/>
      <c r="B1335" s="124"/>
      <c r="C1335" s="121">
        <f t="shared" si="82"/>
        <v>0</v>
      </c>
      <c r="D1335" s="121">
        <f t="shared" si="80"/>
        <v>0</v>
      </c>
      <c r="E1335" s="121">
        <f t="shared" si="81"/>
        <v>0</v>
      </c>
    </row>
    <row r="1336" spans="1:5">
      <c r="A1336" s="123"/>
      <c r="B1336" s="124"/>
      <c r="C1336" s="121">
        <f t="shared" si="82"/>
        <v>0</v>
      </c>
      <c r="D1336" s="121">
        <f t="shared" si="80"/>
        <v>0</v>
      </c>
      <c r="E1336" s="121">
        <f t="shared" si="81"/>
        <v>0</v>
      </c>
    </row>
    <row r="1337" spans="1:5">
      <c r="A1337" s="123"/>
      <c r="B1337" s="124"/>
      <c r="C1337" s="121">
        <f t="shared" si="82"/>
        <v>0</v>
      </c>
      <c r="D1337" s="121">
        <f t="shared" si="80"/>
        <v>0</v>
      </c>
      <c r="E1337" s="121">
        <f t="shared" si="81"/>
        <v>0</v>
      </c>
    </row>
    <row r="1338" spans="1:5">
      <c r="A1338" s="123"/>
      <c r="B1338" s="124"/>
      <c r="C1338" s="121">
        <f t="shared" si="82"/>
        <v>0</v>
      </c>
      <c r="D1338" s="121">
        <f t="shared" si="80"/>
        <v>0</v>
      </c>
      <c r="E1338" s="121">
        <f t="shared" si="81"/>
        <v>0</v>
      </c>
    </row>
    <row r="1339" spans="1:5">
      <c r="A1339" s="123"/>
      <c r="B1339" s="124"/>
      <c r="C1339" s="121">
        <f t="shared" si="82"/>
        <v>0</v>
      </c>
      <c r="D1339" s="121">
        <f t="shared" ref="D1339:D1402" si="83">B1339*0.0145</f>
        <v>0</v>
      </c>
      <c r="E1339" s="121">
        <f t="shared" ref="E1339:E1402" si="84">(C1339+D1339)</f>
        <v>0</v>
      </c>
    </row>
    <row r="1340" spans="1:5">
      <c r="A1340" s="123"/>
      <c r="B1340" s="124"/>
      <c r="C1340" s="121">
        <f t="shared" si="82"/>
        <v>0</v>
      </c>
      <c r="D1340" s="121">
        <f t="shared" si="83"/>
        <v>0</v>
      </c>
      <c r="E1340" s="121">
        <f t="shared" si="84"/>
        <v>0</v>
      </c>
    </row>
    <row r="1341" spans="1:5">
      <c r="A1341" s="123"/>
      <c r="B1341" s="124"/>
      <c r="C1341" s="121">
        <f t="shared" si="82"/>
        <v>0</v>
      </c>
      <c r="D1341" s="121">
        <f t="shared" si="83"/>
        <v>0</v>
      </c>
      <c r="E1341" s="121">
        <f t="shared" si="84"/>
        <v>0</v>
      </c>
    </row>
    <row r="1342" spans="1:5">
      <c r="A1342" s="123"/>
      <c r="B1342" s="124"/>
      <c r="C1342" s="121">
        <f t="shared" si="82"/>
        <v>0</v>
      </c>
      <c r="D1342" s="121">
        <f t="shared" si="83"/>
        <v>0</v>
      </c>
      <c r="E1342" s="121">
        <f t="shared" si="84"/>
        <v>0</v>
      </c>
    </row>
    <row r="1343" spans="1:5">
      <c r="A1343" s="123"/>
      <c r="B1343" s="124"/>
      <c r="C1343" s="121">
        <f t="shared" si="82"/>
        <v>0</v>
      </c>
      <c r="D1343" s="121">
        <f t="shared" si="83"/>
        <v>0</v>
      </c>
      <c r="E1343" s="121">
        <f t="shared" si="84"/>
        <v>0</v>
      </c>
    </row>
    <row r="1344" spans="1:5">
      <c r="A1344" s="123"/>
      <c r="B1344" s="124"/>
      <c r="C1344" s="121">
        <f t="shared" si="82"/>
        <v>0</v>
      </c>
      <c r="D1344" s="121">
        <f t="shared" si="83"/>
        <v>0</v>
      </c>
      <c r="E1344" s="121">
        <f t="shared" si="84"/>
        <v>0</v>
      </c>
    </row>
    <row r="1345" spans="1:5">
      <c r="A1345" s="123"/>
      <c r="B1345" s="124"/>
      <c r="C1345" s="121">
        <f t="shared" si="82"/>
        <v>0</v>
      </c>
      <c r="D1345" s="121">
        <f t="shared" si="83"/>
        <v>0</v>
      </c>
      <c r="E1345" s="121">
        <f t="shared" si="84"/>
        <v>0</v>
      </c>
    </row>
    <row r="1346" spans="1:5">
      <c r="A1346" s="123"/>
      <c r="B1346" s="124"/>
      <c r="C1346" s="121">
        <f t="shared" si="82"/>
        <v>0</v>
      </c>
      <c r="D1346" s="121">
        <f t="shared" si="83"/>
        <v>0</v>
      </c>
      <c r="E1346" s="121">
        <f t="shared" si="84"/>
        <v>0</v>
      </c>
    </row>
    <row r="1347" spans="1:5">
      <c r="A1347" s="123"/>
      <c r="B1347" s="124"/>
      <c r="C1347" s="121">
        <f t="shared" si="82"/>
        <v>0</v>
      </c>
      <c r="D1347" s="121">
        <f t="shared" si="83"/>
        <v>0</v>
      </c>
      <c r="E1347" s="121">
        <f t="shared" si="84"/>
        <v>0</v>
      </c>
    </row>
    <row r="1348" spans="1:5">
      <c r="A1348" s="123"/>
      <c r="B1348" s="124"/>
      <c r="C1348" s="121">
        <f t="shared" si="82"/>
        <v>0</v>
      </c>
      <c r="D1348" s="121">
        <f t="shared" si="83"/>
        <v>0</v>
      </c>
      <c r="E1348" s="121">
        <f t="shared" si="84"/>
        <v>0</v>
      </c>
    </row>
    <row r="1349" spans="1:5">
      <c r="A1349" s="123"/>
      <c r="B1349" s="124"/>
      <c r="C1349" s="121">
        <f t="shared" ref="C1349:C1412" si="85">IF(B1349&lt;142801,B1349*0.062,168600*0.062)</f>
        <v>0</v>
      </c>
      <c r="D1349" s="121">
        <f t="shared" si="83"/>
        <v>0</v>
      </c>
      <c r="E1349" s="121">
        <f t="shared" si="84"/>
        <v>0</v>
      </c>
    </row>
    <row r="1350" spans="1:5">
      <c r="A1350" s="123"/>
      <c r="B1350" s="124"/>
      <c r="C1350" s="121">
        <f t="shared" si="85"/>
        <v>0</v>
      </c>
      <c r="D1350" s="121">
        <f t="shared" si="83"/>
        <v>0</v>
      </c>
      <c r="E1350" s="121">
        <f t="shared" si="84"/>
        <v>0</v>
      </c>
    </row>
    <row r="1351" spans="1:5">
      <c r="A1351" s="123"/>
      <c r="B1351" s="124"/>
      <c r="C1351" s="121">
        <f t="shared" si="85"/>
        <v>0</v>
      </c>
      <c r="D1351" s="121">
        <f t="shared" si="83"/>
        <v>0</v>
      </c>
      <c r="E1351" s="121">
        <f t="shared" si="84"/>
        <v>0</v>
      </c>
    </row>
    <row r="1352" spans="1:5">
      <c r="A1352" s="123"/>
      <c r="B1352" s="124"/>
      <c r="C1352" s="121">
        <f t="shared" si="85"/>
        <v>0</v>
      </c>
      <c r="D1352" s="121">
        <f t="shared" si="83"/>
        <v>0</v>
      </c>
      <c r="E1352" s="121">
        <f t="shared" si="84"/>
        <v>0</v>
      </c>
    </row>
    <row r="1353" spans="1:5">
      <c r="A1353" s="123"/>
      <c r="B1353" s="124"/>
      <c r="C1353" s="121">
        <f t="shared" si="85"/>
        <v>0</v>
      </c>
      <c r="D1353" s="121">
        <f t="shared" si="83"/>
        <v>0</v>
      </c>
      <c r="E1353" s="121">
        <f t="shared" si="84"/>
        <v>0</v>
      </c>
    </row>
    <row r="1354" spans="1:5">
      <c r="A1354" s="123"/>
      <c r="B1354" s="124"/>
      <c r="C1354" s="121">
        <f t="shared" si="85"/>
        <v>0</v>
      </c>
      <c r="D1354" s="121">
        <f t="shared" si="83"/>
        <v>0</v>
      </c>
      <c r="E1354" s="121">
        <f t="shared" si="84"/>
        <v>0</v>
      </c>
    </row>
    <row r="1355" spans="1:5">
      <c r="A1355" s="123"/>
      <c r="B1355" s="124"/>
      <c r="C1355" s="121">
        <f t="shared" si="85"/>
        <v>0</v>
      </c>
      <c r="D1355" s="121">
        <f t="shared" si="83"/>
        <v>0</v>
      </c>
      <c r="E1355" s="121">
        <f t="shared" si="84"/>
        <v>0</v>
      </c>
    </row>
    <row r="1356" spans="1:5">
      <c r="A1356" s="123"/>
      <c r="B1356" s="124"/>
      <c r="C1356" s="121">
        <f t="shared" si="85"/>
        <v>0</v>
      </c>
      <c r="D1356" s="121">
        <f t="shared" si="83"/>
        <v>0</v>
      </c>
      <c r="E1356" s="121">
        <f t="shared" si="84"/>
        <v>0</v>
      </c>
    </row>
    <row r="1357" spans="1:5">
      <c r="A1357" s="123"/>
      <c r="B1357" s="124"/>
      <c r="C1357" s="121">
        <f t="shared" si="85"/>
        <v>0</v>
      </c>
      <c r="D1357" s="121">
        <f t="shared" si="83"/>
        <v>0</v>
      </c>
      <c r="E1357" s="121">
        <f t="shared" si="84"/>
        <v>0</v>
      </c>
    </row>
    <row r="1358" spans="1:5">
      <c r="A1358" s="123"/>
      <c r="B1358" s="124"/>
      <c r="C1358" s="121">
        <f t="shared" si="85"/>
        <v>0</v>
      </c>
      <c r="D1358" s="121">
        <f t="shared" si="83"/>
        <v>0</v>
      </c>
      <c r="E1358" s="121">
        <f t="shared" si="84"/>
        <v>0</v>
      </c>
    </row>
    <row r="1359" spans="1:5">
      <c r="A1359" s="123"/>
      <c r="B1359" s="124"/>
      <c r="C1359" s="121">
        <f t="shared" si="85"/>
        <v>0</v>
      </c>
      <c r="D1359" s="121">
        <f t="shared" si="83"/>
        <v>0</v>
      </c>
      <c r="E1359" s="121">
        <f t="shared" si="84"/>
        <v>0</v>
      </c>
    </row>
    <row r="1360" spans="1:5">
      <c r="A1360" s="123"/>
      <c r="B1360" s="124"/>
      <c r="C1360" s="121">
        <f t="shared" si="85"/>
        <v>0</v>
      </c>
      <c r="D1360" s="121">
        <f t="shared" si="83"/>
        <v>0</v>
      </c>
      <c r="E1360" s="121">
        <f t="shared" si="84"/>
        <v>0</v>
      </c>
    </row>
    <row r="1361" spans="1:5">
      <c r="A1361" s="123"/>
      <c r="B1361" s="124"/>
      <c r="C1361" s="121">
        <f t="shared" si="85"/>
        <v>0</v>
      </c>
      <c r="D1361" s="121">
        <f t="shared" si="83"/>
        <v>0</v>
      </c>
      <c r="E1361" s="121">
        <f t="shared" si="84"/>
        <v>0</v>
      </c>
    </row>
    <row r="1362" spans="1:5">
      <c r="A1362" s="123"/>
      <c r="B1362" s="124"/>
      <c r="C1362" s="121">
        <f t="shared" si="85"/>
        <v>0</v>
      </c>
      <c r="D1362" s="121">
        <f t="shared" si="83"/>
        <v>0</v>
      </c>
      <c r="E1362" s="121">
        <f t="shared" si="84"/>
        <v>0</v>
      </c>
    </row>
    <row r="1363" spans="1:5">
      <c r="A1363" s="123"/>
      <c r="B1363" s="124"/>
      <c r="C1363" s="121">
        <f t="shared" si="85"/>
        <v>0</v>
      </c>
      <c r="D1363" s="121">
        <f t="shared" si="83"/>
        <v>0</v>
      </c>
      <c r="E1363" s="121">
        <f t="shared" si="84"/>
        <v>0</v>
      </c>
    </row>
    <row r="1364" spans="1:5">
      <c r="A1364" s="123"/>
      <c r="B1364" s="124"/>
      <c r="C1364" s="121">
        <f t="shared" si="85"/>
        <v>0</v>
      </c>
      <c r="D1364" s="121">
        <f t="shared" si="83"/>
        <v>0</v>
      </c>
      <c r="E1364" s="121">
        <f t="shared" si="84"/>
        <v>0</v>
      </c>
    </row>
    <row r="1365" spans="1:5">
      <c r="A1365" s="123"/>
      <c r="B1365" s="124"/>
      <c r="C1365" s="121">
        <f t="shared" si="85"/>
        <v>0</v>
      </c>
      <c r="D1365" s="121">
        <f t="shared" si="83"/>
        <v>0</v>
      </c>
      <c r="E1365" s="121">
        <f t="shared" si="84"/>
        <v>0</v>
      </c>
    </row>
    <row r="1366" spans="1:5">
      <c r="A1366" s="123"/>
      <c r="B1366" s="124"/>
      <c r="C1366" s="121">
        <f t="shared" si="85"/>
        <v>0</v>
      </c>
      <c r="D1366" s="121">
        <f t="shared" si="83"/>
        <v>0</v>
      </c>
      <c r="E1366" s="121">
        <f t="shared" si="84"/>
        <v>0</v>
      </c>
    </row>
    <row r="1367" spans="1:5">
      <c r="A1367" s="123"/>
      <c r="B1367" s="124"/>
      <c r="C1367" s="121">
        <f t="shared" si="85"/>
        <v>0</v>
      </c>
      <c r="D1367" s="121">
        <f t="shared" si="83"/>
        <v>0</v>
      </c>
      <c r="E1367" s="121">
        <f t="shared" si="84"/>
        <v>0</v>
      </c>
    </row>
    <row r="1368" spans="1:5">
      <c r="A1368" s="123"/>
      <c r="B1368" s="124"/>
      <c r="C1368" s="121">
        <f t="shared" si="85"/>
        <v>0</v>
      </c>
      <c r="D1368" s="121">
        <f t="shared" si="83"/>
        <v>0</v>
      </c>
      <c r="E1368" s="121">
        <f t="shared" si="84"/>
        <v>0</v>
      </c>
    </row>
    <row r="1369" spans="1:5">
      <c r="A1369" s="123"/>
      <c r="B1369" s="124"/>
      <c r="C1369" s="121">
        <f t="shared" si="85"/>
        <v>0</v>
      </c>
      <c r="D1369" s="121">
        <f t="shared" si="83"/>
        <v>0</v>
      </c>
      <c r="E1369" s="121">
        <f t="shared" si="84"/>
        <v>0</v>
      </c>
    </row>
    <row r="1370" spans="1:5">
      <c r="A1370" s="123"/>
      <c r="B1370" s="124"/>
      <c r="C1370" s="121">
        <f t="shared" si="85"/>
        <v>0</v>
      </c>
      <c r="D1370" s="121">
        <f t="shared" si="83"/>
        <v>0</v>
      </c>
      <c r="E1370" s="121">
        <f t="shared" si="84"/>
        <v>0</v>
      </c>
    </row>
    <row r="1371" spans="1:5">
      <c r="A1371" s="123"/>
      <c r="B1371" s="124"/>
      <c r="C1371" s="121">
        <f t="shared" si="85"/>
        <v>0</v>
      </c>
      <c r="D1371" s="121">
        <f t="shared" si="83"/>
        <v>0</v>
      </c>
      <c r="E1371" s="121">
        <f t="shared" si="84"/>
        <v>0</v>
      </c>
    </row>
    <row r="1372" spans="1:5">
      <c r="A1372" s="123"/>
      <c r="B1372" s="124"/>
      <c r="C1372" s="121">
        <f t="shared" si="85"/>
        <v>0</v>
      </c>
      <c r="D1372" s="121">
        <f t="shared" si="83"/>
        <v>0</v>
      </c>
      <c r="E1372" s="121">
        <f t="shared" si="84"/>
        <v>0</v>
      </c>
    </row>
    <row r="1373" spans="1:5">
      <c r="A1373" s="123"/>
      <c r="B1373" s="124"/>
      <c r="C1373" s="121">
        <f t="shared" si="85"/>
        <v>0</v>
      </c>
      <c r="D1373" s="121">
        <f t="shared" si="83"/>
        <v>0</v>
      </c>
      <c r="E1373" s="121">
        <f t="shared" si="84"/>
        <v>0</v>
      </c>
    </row>
    <row r="1374" spans="1:5">
      <c r="A1374" s="123"/>
      <c r="B1374" s="124"/>
      <c r="C1374" s="121">
        <f t="shared" si="85"/>
        <v>0</v>
      </c>
      <c r="D1374" s="121">
        <f t="shared" si="83"/>
        <v>0</v>
      </c>
      <c r="E1374" s="121">
        <f t="shared" si="84"/>
        <v>0</v>
      </c>
    </row>
    <row r="1375" spans="1:5">
      <c r="A1375" s="123"/>
      <c r="B1375" s="124"/>
      <c r="C1375" s="121">
        <f t="shared" si="85"/>
        <v>0</v>
      </c>
      <c r="D1375" s="121">
        <f t="shared" si="83"/>
        <v>0</v>
      </c>
      <c r="E1375" s="121">
        <f t="shared" si="84"/>
        <v>0</v>
      </c>
    </row>
    <row r="1376" spans="1:5">
      <c r="A1376" s="123"/>
      <c r="B1376" s="124"/>
      <c r="C1376" s="121">
        <f t="shared" si="85"/>
        <v>0</v>
      </c>
      <c r="D1376" s="121">
        <f t="shared" si="83"/>
        <v>0</v>
      </c>
      <c r="E1376" s="121">
        <f t="shared" si="84"/>
        <v>0</v>
      </c>
    </row>
    <row r="1377" spans="1:5">
      <c r="A1377" s="123"/>
      <c r="B1377" s="124"/>
      <c r="C1377" s="121">
        <f t="shared" si="85"/>
        <v>0</v>
      </c>
      <c r="D1377" s="121">
        <f t="shared" si="83"/>
        <v>0</v>
      </c>
      <c r="E1377" s="121">
        <f t="shared" si="84"/>
        <v>0</v>
      </c>
    </row>
    <row r="1378" spans="1:5">
      <c r="A1378" s="123"/>
      <c r="B1378" s="124"/>
      <c r="C1378" s="121">
        <f t="shared" si="85"/>
        <v>0</v>
      </c>
      <c r="D1378" s="121">
        <f t="shared" si="83"/>
        <v>0</v>
      </c>
      <c r="E1378" s="121">
        <f t="shared" si="84"/>
        <v>0</v>
      </c>
    </row>
    <row r="1379" spans="1:5">
      <c r="A1379" s="123"/>
      <c r="B1379" s="124"/>
      <c r="C1379" s="121">
        <f t="shared" si="85"/>
        <v>0</v>
      </c>
      <c r="D1379" s="121">
        <f t="shared" si="83"/>
        <v>0</v>
      </c>
      <c r="E1379" s="121">
        <f t="shared" si="84"/>
        <v>0</v>
      </c>
    </row>
    <row r="1380" spans="1:5">
      <c r="A1380" s="123"/>
      <c r="B1380" s="124"/>
      <c r="C1380" s="121">
        <f t="shared" si="85"/>
        <v>0</v>
      </c>
      <c r="D1380" s="121">
        <f t="shared" si="83"/>
        <v>0</v>
      </c>
      <c r="E1380" s="121">
        <f t="shared" si="84"/>
        <v>0</v>
      </c>
    </row>
    <row r="1381" spans="1:5">
      <c r="A1381" s="123"/>
      <c r="B1381" s="124"/>
      <c r="C1381" s="121">
        <f t="shared" si="85"/>
        <v>0</v>
      </c>
      <c r="D1381" s="121">
        <f t="shared" si="83"/>
        <v>0</v>
      </c>
      <c r="E1381" s="121">
        <f t="shared" si="84"/>
        <v>0</v>
      </c>
    </row>
    <row r="1382" spans="1:5">
      <c r="A1382" s="123"/>
      <c r="B1382" s="124"/>
      <c r="C1382" s="121">
        <f t="shared" si="85"/>
        <v>0</v>
      </c>
      <c r="D1382" s="121">
        <f t="shared" si="83"/>
        <v>0</v>
      </c>
      <c r="E1382" s="121">
        <f t="shared" si="84"/>
        <v>0</v>
      </c>
    </row>
    <row r="1383" spans="1:5">
      <c r="A1383" s="123"/>
      <c r="B1383" s="124"/>
      <c r="C1383" s="121">
        <f t="shared" si="85"/>
        <v>0</v>
      </c>
      <c r="D1383" s="121">
        <f t="shared" si="83"/>
        <v>0</v>
      </c>
      <c r="E1383" s="121">
        <f t="shared" si="84"/>
        <v>0</v>
      </c>
    </row>
    <row r="1384" spans="1:5">
      <c r="A1384" s="123"/>
      <c r="B1384" s="124"/>
      <c r="C1384" s="121">
        <f t="shared" si="85"/>
        <v>0</v>
      </c>
      <c r="D1384" s="121">
        <f t="shared" si="83"/>
        <v>0</v>
      </c>
      <c r="E1384" s="121">
        <f t="shared" si="84"/>
        <v>0</v>
      </c>
    </row>
    <row r="1385" spans="1:5">
      <c r="A1385" s="123"/>
      <c r="B1385" s="124"/>
      <c r="C1385" s="121">
        <f t="shared" si="85"/>
        <v>0</v>
      </c>
      <c r="D1385" s="121">
        <f t="shared" si="83"/>
        <v>0</v>
      </c>
      <c r="E1385" s="121">
        <f t="shared" si="84"/>
        <v>0</v>
      </c>
    </row>
    <row r="1386" spans="1:5">
      <c r="A1386" s="123"/>
      <c r="B1386" s="124"/>
      <c r="C1386" s="121">
        <f t="shared" si="85"/>
        <v>0</v>
      </c>
      <c r="D1386" s="121">
        <f t="shared" si="83"/>
        <v>0</v>
      </c>
      <c r="E1386" s="121">
        <f t="shared" si="84"/>
        <v>0</v>
      </c>
    </row>
    <row r="1387" spans="1:5">
      <c r="A1387" s="123"/>
      <c r="B1387" s="124"/>
      <c r="C1387" s="121">
        <f t="shared" si="85"/>
        <v>0</v>
      </c>
      <c r="D1387" s="121">
        <f t="shared" si="83"/>
        <v>0</v>
      </c>
      <c r="E1387" s="121">
        <f t="shared" si="84"/>
        <v>0</v>
      </c>
    </row>
    <row r="1388" spans="1:5">
      <c r="A1388" s="123"/>
      <c r="B1388" s="124"/>
      <c r="C1388" s="121">
        <f t="shared" si="85"/>
        <v>0</v>
      </c>
      <c r="D1388" s="121">
        <f t="shared" si="83"/>
        <v>0</v>
      </c>
      <c r="E1388" s="121">
        <f t="shared" si="84"/>
        <v>0</v>
      </c>
    </row>
    <row r="1389" spans="1:5">
      <c r="A1389" s="123"/>
      <c r="B1389" s="124"/>
      <c r="C1389" s="121">
        <f t="shared" si="85"/>
        <v>0</v>
      </c>
      <c r="D1389" s="121">
        <f t="shared" si="83"/>
        <v>0</v>
      </c>
      <c r="E1389" s="121">
        <f t="shared" si="84"/>
        <v>0</v>
      </c>
    </row>
    <row r="1390" spans="1:5">
      <c r="A1390" s="123"/>
      <c r="B1390" s="124"/>
      <c r="C1390" s="121">
        <f t="shared" si="85"/>
        <v>0</v>
      </c>
      <c r="D1390" s="121">
        <f t="shared" si="83"/>
        <v>0</v>
      </c>
      <c r="E1390" s="121">
        <f t="shared" si="84"/>
        <v>0</v>
      </c>
    </row>
    <row r="1391" spans="1:5">
      <c r="A1391" s="123"/>
      <c r="B1391" s="124"/>
      <c r="C1391" s="121">
        <f t="shared" si="85"/>
        <v>0</v>
      </c>
      <c r="D1391" s="121">
        <f t="shared" si="83"/>
        <v>0</v>
      </c>
      <c r="E1391" s="121">
        <f t="shared" si="84"/>
        <v>0</v>
      </c>
    </row>
    <row r="1392" spans="1:5">
      <c r="A1392" s="123"/>
      <c r="B1392" s="124"/>
      <c r="C1392" s="121">
        <f t="shared" si="85"/>
        <v>0</v>
      </c>
      <c r="D1392" s="121">
        <f t="shared" si="83"/>
        <v>0</v>
      </c>
      <c r="E1392" s="121">
        <f t="shared" si="84"/>
        <v>0</v>
      </c>
    </row>
    <row r="1393" spans="1:5">
      <c r="A1393" s="123"/>
      <c r="B1393" s="124"/>
      <c r="C1393" s="121">
        <f t="shared" si="85"/>
        <v>0</v>
      </c>
      <c r="D1393" s="121">
        <f t="shared" si="83"/>
        <v>0</v>
      </c>
      <c r="E1393" s="121">
        <f t="shared" si="84"/>
        <v>0</v>
      </c>
    </row>
    <row r="1394" spans="1:5">
      <c r="A1394" s="123"/>
      <c r="B1394" s="124"/>
      <c r="C1394" s="121">
        <f t="shared" si="85"/>
        <v>0</v>
      </c>
      <c r="D1394" s="121">
        <f t="shared" si="83"/>
        <v>0</v>
      </c>
      <c r="E1394" s="121">
        <f t="shared" si="84"/>
        <v>0</v>
      </c>
    </row>
    <row r="1395" spans="1:5">
      <c r="A1395" s="123"/>
      <c r="B1395" s="124"/>
      <c r="C1395" s="121">
        <f t="shared" si="85"/>
        <v>0</v>
      </c>
      <c r="D1395" s="121">
        <f t="shared" si="83"/>
        <v>0</v>
      </c>
      <c r="E1395" s="121">
        <f t="shared" si="84"/>
        <v>0</v>
      </c>
    </row>
    <row r="1396" spans="1:5">
      <c r="A1396" s="123"/>
      <c r="B1396" s="124"/>
      <c r="C1396" s="121">
        <f t="shared" si="85"/>
        <v>0</v>
      </c>
      <c r="D1396" s="121">
        <f t="shared" si="83"/>
        <v>0</v>
      </c>
      <c r="E1396" s="121">
        <f t="shared" si="84"/>
        <v>0</v>
      </c>
    </row>
    <row r="1397" spans="1:5">
      <c r="A1397" s="123"/>
      <c r="B1397" s="124"/>
      <c r="C1397" s="121">
        <f t="shared" si="85"/>
        <v>0</v>
      </c>
      <c r="D1397" s="121">
        <f t="shared" si="83"/>
        <v>0</v>
      </c>
      <c r="E1397" s="121">
        <f t="shared" si="84"/>
        <v>0</v>
      </c>
    </row>
    <row r="1398" spans="1:5">
      <c r="A1398" s="123"/>
      <c r="B1398" s="124"/>
      <c r="C1398" s="121">
        <f t="shared" si="85"/>
        <v>0</v>
      </c>
      <c r="D1398" s="121">
        <f t="shared" si="83"/>
        <v>0</v>
      </c>
      <c r="E1398" s="121">
        <f t="shared" si="84"/>
        <v>0</v>
      </c>
    </row>
    <row r="1399" spans="1:5">
      <c r="A1399" s="123"/>
      <c r="B1399" s="124"/>
      <c r="C1399" s="121">
        <f t="shared" si="85"/>
        <v>0</v>
      </c>
      <c r="D1399" s="121">
        <f t="shared" si="83"/>
        <v>0</v>
      </c>
      <c r="E1399" s="121">
        <f t="shared" si="84"/>
        <v>0</v>
      </c>
    </row>
    <row r="1400" spans="1:5">
      <c r="A1400" s="123"/>
      <c r="B1400" s="124"/>
      <c r="C1400" s="121">
        <f t="shared" si="85"/>
        <v>0</v>
      </c>
      <c r="D1400" s="121">
        <f t="shared" si="83"/>
        <v>0</v>
      </c>
      <c r="E1400" s="121">
        <f t="shared" si="84"/>
        <v>0</v>
      </c>
    </row>
    <row r="1401" spans="1:5">
      <c r="A1401" s="123"/>
      <c r="B1401" s="124"/>
      <c r="C1401" s="121">
        <f t="shared" si="85"/>
        <v>0</v>
      </c>
      <c r="D1401" s="121">
        <f t="shared" si="83"/>
        <v>0</v>
      </c>
      <c r="E1401" s="121">
        <f t="shared" si="84"/>
        <v>0</v>
      </c>
    </row>
    <row r="1402" spans="1:5">
      <c r="A1402" s="123"/>
      <c r="B1402" s="124"/>
      <c r="C1402" s="121">
        <f t="shared" si="85"/>
        <v>0</v>
      </c>
      <c r="D1402" s="121">
        <f t="shared" si="83"/>
        <v>0</v>
      </c>
      <c r="E1402" s="121">
        <f t="shared" si="84"/>
        <v>0</v>
      </c>
    </row>
    <row r="1403" spans="1:5">
      <c r="A1403" s="123"/>
      <c r="B1403" s="124"/>
      <c r="C1403" s="121">
        <f t="shared" si="85"/>
        <v>0</v>
      </c>
      <c r="D1403" s="121">
        <f t="shared" ref="D1403:D1466" si="86">B1403*0.0145</f>
        <v>0</v>
      </c>
      <c r="E1403" s="121">
        <f t="shared" ref="E1403:E1466" si="87">(C1403+D1403)</f>
        <v>0</v>
      </c>
    </row>
    <row r="1404" spans="1:5">
      <c r="A1404" s="123"/>
      <c r="B1404" s="124"/>
      <c r="C1404" s="121">
        <f t="shared" si="85"/>
        <v>0</v>
      </c>
      <c r="D1404" s="121">
        <f t="shared" si="86"/>
        <v>0</v>
      </c>
      <c r="E1404" s="121">
        <f t="shared" si="87"/>
        <v>0</v>
      </c>
    </row>
    <row r="1405" spans="1:5">
      <c r="A1405" s="123"/>
      <c r="B1405" s="124"/>
      <c r="C1405" s="121">
        <f t="shared" si="85"/>
        <v>0</v>
      </c>
      <c r="D1405" s="121">
        <f t="shared" si="86"/>
        <v>0</v>
      </c>
      <c r="E1405" s="121">
        <f t="shared" si="87"/>
        <v>0</v>
      </c>
    </row>
    <row r="1406" spans="1:5">
      <c r="A1406" s="123"/>
      <c r="B1406" s="124"/>
      <c r="C1406" s="121">
        <f t="shared" si="85"/>
        <v>0</v>
      </c>
      <c r="D1406" s="121">
        <f t="shared" si="86"/>
        <v>0</v>
      </c>
      <c r="E1406" s="121">
        <f t="shared" si="87"/>
        <v>0</v>
      </c>
    </row>
    <row r="1407" spans="1:5">
      <c r="A1407" s="123"/>
      <c r="B1407" s="124"/>
      <c r="C1407" s="121">
        <f t="shared" si="85"/>
        <v>0</v>
      </c>
      <c r="D1407" s="121">
        <f t="shared" si="86"/>
        <v>0</v>
      </c>
      <c r="E1407" s="121">
        <f t="shared" si="87"/>
        <v>0</v>
      </c>
    </row>
    <row r="1408" spans="1:5">
      <c r="A1408" s="123"/>
      <c r="B1408" s="124"/>
      <c r="C1408" s="121">
        <f t="shared" si="85"/>
        <v>0</v>
      </c>
      <c r="D1408" s="121">
        <f t="shared" si="86"/>
        <v>0</v>
      </c>
      <c r="E1408" s="121">
        <f t="shared" si="87"/>
        <v>0</v>
      </c>
    </row>
    <row r="1409" spans="1:5">
      <c r="A1409" s="123"/>
      <c r="B1409" s="124"/>
      <c r="C1409" s="121">
        <f t="shared" si="85"/>
        <v>0</v>
      </c>
      <c r="D1409" s="121">
        <f t="shared" si="86"/>
        <v>0</v>
      </c>
      <c r="E1409" s="121">
        <f t="shared" si="87"/>
        <v>0</v>
      </c>
    </row>
    <row r="1410" spans="1:5">
      <c r="A1410" s="123"/>
      <c r="B1410" s="124"/>
      <c r="C1410" s="121">
        <f t="shared" si="85"/>
        <v>0</v>
      </c>
      <c r="D1410" s="121">
        <f t="shared" si="86"/>
        <v>0</v>
      </c>
      <c r="E1410" s="121">
        <f t="shared" si="87"/>
        <v>0</v>
      </c>
    </row>
    <row r="1411" spans="1:5">
      <c r="A1411" s="123"/>
      <c r="B1411" s="124"/>
      <c r="C1411" s="121">
        <f t="shared" si="85"/>
        <v>0</v>
      </c>
      <c r="D1411" s="121">
        <f t="shared" si="86"/>
        <v>0</v>
      </c>
      <c r="E1411" s="121">
        <f t="shared" si="87"/>
        <v>0</v>
      </c>
    </row>
    <row r="1412" spans="1:5">
      <c r="A1412" s="123"/>
      <c r="B1412" s="124"/>
      <c r="C1412" s="121">
        <f t="shared" si="85"/>
        <v>0</v>
      </c>
      <c r="D1412" s="121">
        <f t="shared" si="86"/>
        <v>0</v>
      </c>
      <c r="E1412" s="121">
        <f t="shared" si="87"/>
        <v>0</v>
      </c>
    </row>
    <row r="1413" spans="1:5">
      <c r="A1413" s="123"/>
      <c r="B1413" s="124"/>
      <c r="C1413" s="121">
        <f t="shared" ref="C1413:C1476" si="88">IF(B1413&lt;142801,B1413*0.062,168600*0.062)</f>
        <v>0</v>
      </c>
      <c r="D1413" s="121">
        <f t="shared" si="86"/>
        <v>0</v>
      </c>
      <c r="E1413" s="121">
        <f t="shared" si="87"/>
        <v>0</v>
      </c>
    </row>
    <row r="1414" spans="1:5">
      <c r="A1414" s="123"/>
      <c r="B1414" s="124"/>
      <c r="C1414" s="121">
        <f t="shared" si="88"/>
        <v>0</v>
      </c>
      <c r="D1414" s="121">
        <f t="shared" si="86"/>
        <v>0</v>
      </c>
      <c r="E1414" s="121">
        <f t="shared" si="87"/>
        <v>0</v>
      </c>
    </row>
    <row r="1415" spans="1:5">
      <c r="A1415" s="123"/>
      <c r="B1415" s="124"/>
      <c r="C1415" s="121">
        <f t="shared" si="88"/>
        <v>0</v>
      </c>
      <c r="D1415" s="121">
        <f t="shared" si="86"/>
        <v>0</v>
      </c>
      <c r="E1415" s="121">
        <f t="shared" si="87"/>
        <v>0</v>
      </c>
    </row>
    <row r="1416" spans="1:5">
      <c r="A1416" s="123"/>
      <c r="B1416" s="124"/>
      <c r="C1416" s="121">
        <f t="shared" si="88"/>
        <v>0</v>
      </c>
      <c r="D1416" s="121">
        <f t="shared" si="86"/>
        <v>0</v>
      </c>
      <c r="E1416" s="121">
        <f t="shared" si="87"/>
        <v>0</v>
      </c>
    </row>
    <row r="1417" spans="1:5">
      <c r="A1417" s="123"/>
      <c r="B1417" s="124"/>
      <c r="C1417" s="121">
        <f t="shared" si="88"/>
        <v>0</v>
      </c>
      <c r="D1417" s="121">
        <f t="shared" si="86"/>
        <v>0</v>
      </c>
      <c r="E1417" s="121">
        <f t="shared" si="87"/>
        <v>0</v>
      </c>
    </row>
    <row r="1418" spans="1:5">
      <c r="A1418" s="123"/>
      <c r="B1418" s="124"/>
      <c r="C1418" s="121">
        <f t="shared" si="88"/>
        <v>0</v>
      </c>
      <c r="D1418" s="121">
        <f t="shared" si="86"/>
        <v>0</v>
      </c>
      <c r="E1418" s="121">
        <f t="shared" si="87"/>
        <v>0</v>
      </c>
    </row>
    <row r="1419" spans="1:5">
      <c r="A1419" s="123"/>
      <c r="B1419" s="124"/>
      <c r="C1419" s="121">
        <f t="shared" si="88"/>
        <v>0</v>
      </c>
      <c r="D1419" s="121">
        <f t="shared" si="86"/>
        <v>0</v>
      </c>
      <c r="E1419" s="121">
        <f t="shared" si="87"/>
        <v>0</v>
      </c>
    </row>
    <row r="1420" spans="1:5">
      <c r="A1420" s="123"/>
      <c r="B1420" s="124"/>
      <c r="C1420" s="121">
        <f t="shared" si="88"/>
        <v>0</v>
      </c>
      <c r="D1420" s="121">
        <f t="shared" si="86"/>
        <v>0</v>
      </c>
      <c r="E1420" s="121">
        <f t="shared" si="87"/>
        <v>0</v>
      </c>
    </row>
    <row r="1421" spans="1:5">
      <c r="A1421" s="123"/>
      <c r="B1421" s="124"/>
      <c r="C1421" s="121">
        <f t="shared" si="88"/>
        <v>0</v>
      </c>
      <c r="D1421" s="121">
        <f t="shared" si="86"/>
        <v>0</v>
      </c>
      <c r="E1421" s="121">
        <f t="shared" si="87"/>
        <v>0</v>
      </c>
    </row>
    <row r="1422" spans="1:5">
      <c r="A1422" s="123"/>
      <c r="B1422" s="124"/>
      <c r="C1422" s="121">
        <f t="shared" si="88"/>
        <v>0</v>
      </c>
      <c r="D1422" s="121">
        <f t="shared" si="86"/>
        <v>0</v>
      </c>
      <c r="E1422" s="121">
        <f t="shared" si="87"/>
        <v>0</v>
      </c>
    </row>
    <row r="1423" spans="1:5">
      <c r="A1423" s="123"/>
      <c r="B1423" s="124"/>
      <c r="C1423" s="121">
        <f t="shared" si="88"/>
        <v>0</v>
      </c>
      <c r="D1423" s="121">
        <f t="shared" si="86"/>
        <v>0</v>
      </c>
      <c r="E1423" s="121">
        <f t="shared" si="87"/>
        <v>0</v>
      </c>
    </row>
    <row r="1424" spans="1:5">
      <c r="A1424" s="123"/>
      <c r="B1424" s="124"/>
      <c r="C1424" s="121">
        <f t="shared" si="88"/>
        <v>0</v>
      </c>
      <c r="D1424" s="121">
        <f t="shared" si="86"/>
        <v>0</v>
      </c>
      <c r="E1424" s="121">
        <f t="shared" si="87"/>
        <v>0</v>
      </c>
    </row>
    <row r="1425" spans="1:5">
      <c r="A1425" s="123"/>
      <c r="B1425" s="124"/>
      <c r="C1425" s="121">
        <f t="shared" si="88"/>
        <v>0</v>
      </c>
      <c r="D1425" s="121">
        <f t="shared" si="86"/>
        <v>0</v>
      </c>
      <c r="E1425" s="121">
        <f t="shared" si="87"/>
        <v>0</v>
      </c>
    </row>
    <row r="1426" spans="1:5">
      <c r="A1426" s="123"/>
      <c r="B1426" s="124"/>
      <c r="C1426" s="121">
        <f t="shared" si="88"/>
        <v>0</v>
      </c>
      <c r="D1426" s="121">
        <f t="shared" si="86"/>
        <v>0</v>
      </c>
      <c r="E1426" s="121">
        <f t="shared" si="87"/>
        <v>0</v>
      </c>
    </row>
    <row r="1427" spans="1:5">
      <c r="A1427" s="123"/>
      <c r="B1427" s="124"/>
      <c r="C1427" s="121">
        <f t="shared" si="88"/>
        <v>0</v>
      </c>
      <c r="D1427" s="121">
        <f t="shared" si="86"/>
        <v>0</v>
      </c>
      <c r="E1427" s="121">
        <f t="shared" si="87"/>
        <v>0</v>
      </c>
    </row>
    <row r="1428" spans="1:5">
      <c r="A1428" s="123"/>
      <c r="B1428" s="124"/>
      <c r="C1428" s="121">
        <f t="shared" si="88"/>
        <v>0</v>
      </c>
      <c r="D1428" s="121">
        <f t="shared" si="86"/>
        <v>0</v>
      </c>
      <c r="E1428" s="121">
        <f t="shared" si="87"/>
        <v>0</v>
      </c>
    </row>
    <row r="1429" spans="1:5">
      <c r="A1429" s="123"/>
      <c r="B1429" s="124"/>
      <c r="C1429" s="121">
        <f t="shared" si="88"/>
        <v>0</v>
      </c>
      <c r="D1429" s="121">
        <f t="shared" si="86"/>
        <v>0</v>
      </c>
      <c r="E1429" s="121">
        <f t="shared" si="87"/>
        <v>0</v>
      </c>
    </row>
    <row r="1430" spans="1:5">
      <c r="A1430" s="123"/>
      <c r="B1430" s="124"/>
      <c r="C1430" s="121">
        <f t="shared" si="88"/>
        <v>0</v>
      </c>
      <c r="D1430" s="121">
        <f t="shared" si="86"/>
        <v>0</v>
      </c>
      <c r="E1430" s="121">
        <f t="shared" si="87"/>
        <v>0</v>
      </c>
    </row>
    <row r="1431" spans="1:5">
      <c r="A1431" s="123"/>
      <c r="B1431" s="124"/>
      <c r="C1431" s="121">
        <f t="shared" si="88"/>
        <v>0</v>
      </c>
      <c r="D1431" s="121">
        <f t="shared" si="86"/>
        <v>0</v>
      </c>
      <c r="E1431" s="121">
        <f t="shared" si="87"/>
        <v>0</v>
      </c>
    </row>
    <row r="1432" spans="1:5">
      <c r="A1432" s="123"/>
      <c r="B1432" s="124"/>
      <c r="C1432" s="121">
        <f t="shared" si="88"/>
        <v>0</v>
      </c>
      <c r="D1432" s="121">
        <f t="shared" si="86"/>
        <v>0</v>
      </c>
      <c r="E1432" s="121">
        <f t="shared" si="87"/>
        <v>0</v>
      </c>
    </row>
    <row r="1433" spans="1:5">
      <c r="A1433" s="123"/>
      <c r="B1433" s="124"/>
      <c r="C1433" s="121">
        <f t="shared" si="88"/>
        <v>0</v>
      </c>
      <c r="D1433" s="121">
        <f t="shared" si="86"/>
        <v>0</v>
      </c>
      <c r="E1433" s="121">
        <f t="shared" si="87"/>
        <v>0</v>
      </c>
    </row>
    <row r="1434" spans="1:5">
      <c r="A1434" s="123"/>
      <c r="B1434" s="124"/>
      <c r="C1434" s="121">
        <f t="shared" si="88"/>
        <v>0</v>
      </c>
      <c r="D1434" s="121">
        <f t="shared" si="86"/>
        <v>0</v>
      </c>
      <c r="E1434" s="121">
        <f t="shared" si="87"/>
        <v>0</v>
      </c>
    </row>
    <row r="1435" spans="1:5">
      <c r="A1435" s="123"/>
      <c r="B1435" s="124"/>
      <c r="C1435" s="121">
        <f t="shared" si="88"/>
        <v>0</v>
      </c>
      <c r="D1435" s="121">
        <f t="shared" si="86"/>
        <v>0</v>
      </c>
      <c r="E1435" s="121">
        <f t="shared" si="87"/>
        <v>0</v>
      </c>
    </row>
    <row r="1436" spans="1:5">
      <c r="A1436" s="123"/>
      <c r="B1436" s="124"/>
      <c r="C1436" s="121">
        <f t="shared" si="88"/>
        <v>0</v>
      </c>
      <c r="D1436" s="121">
        <f t="shared" si="86"/>
        <v>0</v>
      </c>
      <c r="E1436" s="121">
        <f t="shared" si="87"/>
        <v>0</v>
      </c>
    </row>
    <row r="1437" spans="1:5">
      <c r="A1437" s="123"/>
      <c r="B1437" s="124"/>
      <c r="C1437" s="121">
        <f t="shared" si="88"/>
        <v>0</v>
      </c>
      <c r="D1437" s="121">
        <f t="shared" si="86"/>
        <v>0</v>
      </c>
      <c r="E1437" s="121">
        <f t="shared" si="87"/>
        <v>0</v>
      </c>
    </row>
    <row r="1438" spans="1:5">
      <c r="A1438" s="123"/>
      <c r="B1438" s="124"/>
      <c r="C1438" s="121">
        <f t="shared" si="88"/>
        <v>0</v>
      </c>
      <c r="D1438" s="121">
        <f t="shared" si="86"/>
        <v>0</v>
      </c>
      <c r="E1438" s="121">
        <f t="shared" si="87"/>
        <v>0</v>
      </c>
    </row>
    <row r="1439" spans="1:5">
      <c r="A1439" s="123"/>
      <c r="B1439" s="124"/>
      <c r="C1439" s="121">
        <f t="shared" si="88"/>
        <v>0</v>
      </c>
      <c r="D1439" s="121">
        <f t="shared" si="86"/>
        <v>0</v>
      </c>
      <c r="E1439" s="121">
        <f t="shared" si="87"/>
        <v>0</v>
      </c>
    </row>
    <row r="1440" spans="1:5">
      <c r="A1440" s="123"/>
      <c r="B1440" s="124"/>
      <c r="C1440" s="121">
        <f t="shared" si="88"/>
        <v>0</v>
      </c>
      <c r="D1440" s="121">
        <f t="shared" si="86"/>
        <v>0</v>
      </c>
      <c r="E1440" s="121">
        <f t="shared" si="87"/>
        <v>0</v>
      </c>
    </row>
    <row r="1441" spans="1:5">
      <c r="A1441" s="123"/>
      <c r="B1441" s="124"/>
      <c r="C1441" s="121">
        <f t="shared" si="88"/>
        <v>0</v>
      </c>
      <c r="D1441" s="121">
        <f t="shared" si="86"/>
        <v>0</v>
      </c>
      <c r="E1441" s="121">
        <f t="shared" si="87"/>
        <v>0</v>
      </c>
    </row>
    <row r="1442" spans="1:5">
      <c r="A1442" s="123"/>
      <c r="B1442" s="124"/>
      <c r="C1442" s="121">
        <f t="shared" si="88"/>
        <v>0</v>
      </c>
      <c r="D1442" s="121">
        <f t="shared" si="86"/>
        <v>0</v>
      </c>
      <c r="E1442" s="121">
        <f t="shared" si="87"/>
        <v>0</v>
      </c>
    </row>
    <row r="1443" spans="1:5">
      <c r="A1443" s="123"/>
      <c r="B1443" s="124"/>
      <c r="C1443" s="121">
        <f t="shared" si="88"/>
        <v>0</v>
      </c>
      <c r="D1443" s="121">
        <f t="shared" si="86"/>
        <v>0</v>
      </c>
      <c r="E1443" s="121">
        <f t="shared" si="87"/>
        <v>0</v>
      </c>
    </row>
    <row r="1444" spans="1:5">
      <c r="A1444" s="123"/>
      <c r="B1444" s="124"/>
      <c r="C1444" s="121">
        <f t="shared" si="88"/>
        <v>0</v>
      </c>
      <c r="D1444" s="121">
        <f t="shared" si="86"/>
        <v>0</v>
      </c>
      <c r="E1444" s="121">
        <f t="shared" si="87"/>
        <v>0</v>
      </c>
    </row>
    <row r="1445" spans="1:5">
      <c r="A1445" s="123"/>
      <c r="B1445" s="124"/>
      <c r="C1445" s="121">
        <f t="shared" si="88"/>
        <v>0</v>
      </c>
      <c r="D1445" s="121">
        <f t="shared" si="86"/>
        <v>0</v>
      </c>
      <c r="E1445" s="121">
        <f t="shared" si="87"/>
        <v>0</v>
      </c>
    </row>
    <row r="1446" spans="1:5">
      <c r="A1446" s="123"/>
      <c r="B1446" s="124"/>
      <c r="C1446" s="121">
        <f t="shared" si="88"/>
        <v>0</v>
      </c>
      <c r="D1446" s="121">
        <f t="shared" si="86"/>
        <v>0</v>
      </c>
      <c r="E1446" s="121">
        <f t="shared" si="87"/>
        <v>0</v>
      </c>
    </row>
    <row r="1447" spans="1:5">
      <c r="A1447" s="123"/>
      <c r="B1447" s="124"/>
      <c r="C1447" s="121">
        <f t="shared" si="88"/>
        <v>0</v>
      </c>
      <c r="D1447" s="121">
        <f t="shared" si="86"/>
        <v>0</v>
      </c>
      <c r="E1447" s="121">
        <f t="shared" si="87"/>
        <v>0</v>
      </c>
    </row>
    <row r="1448" spans="1:5">
      <c r="A1448" s="123"/>
      <c r="B1448" s="124"/>
      <c r="C1448" s="121">
        <f t="shared" si="88"/>
        <v>0</v>
      </c>
      <c r="D1448" s="121">
        <f t="shared" si="86"/>
        <v>0</v>
      </c>
      <c r="E1448" s="121">
        <f t="shared" si="87"/>
        <v>0</v>
      </c>
    </row>
    <row r="1449" spans="1:5">
      <c r="A1449" s="123"/>
      <c r="B1449" s="124"/>
      <c r="C1449" s="121">
        <f t="shared" si="88"/>
        <v>0</v>
      </c>
      <c r="D1449" s="121">
        <f t="shared" si="86"/>
        <v>0</v>
      </c>
      <c r="E1449" s="121">
        <f t="shared" si="87"/>
        <v>0</v>
      </c>
    </row>
    <row r="1450" spans="1:5">
      <c r="A1450" s="123"/>
      <c r="B1450" s="124"/>
      <c r="C1450" s="121">
        <f t="shared" si="88"/>
        <v>0</v>
      </c>
      <c r="D1450" s="121">
        <f t="shared" si="86"/>
        <v>0</v>
      </c>
      <c r="E1450" s="121">
        <f t="shared" si="87"/>
        <v>0</v>
      </c>
    </row>
    <row r="1451" spans="1:5">
      <c r="A1451" s="123"/>
      <c r="B1451" s="124"/>
      <c r="C1451" s="121">
        <f t="shared" si="88"/>
        <v>0</v>
      </c>
      <c r="D1451" s="121">
        <f t="shared" si="86"/>
        <v>0</v>
      </c>
      <c r="E1451" s="121">
        <f t="shared" si="87"/>
        <v>0</v>
      </c>
    </row>
    <row r="1452" spans="1:5">
      <c r="A1452" s="123"/>
      <c r="B1452" s="124"/>
      <c r="C1452" s="121">
        <f t="shared" si="88"/>
        <v>0</v>
      </c>
      <c r="D1452" s="121">
        <f t="shared" si="86"/>
        <v>0</v>
      </c>
      <c r="E1452" s="121">
        <f t="shared" si="87"/>
        <v>0</v>
      </c>
    </row>
    <row r="1453" spans="1:5">
      <c r="A1453" s="123"/>
      <c r="B1453" s="124"/>
      <c r="C1453" s="121">
        <f t="shared" si="88"/>
        <v>0</v>
      </c>
      <c r="D1453" s="121">
        <f t="shared" si="86"/>
        <v>0</v>
      </c>
      <c r="E1453" s="121">
        <f t="shared" si="87"/>
        <v>0</v>
      </c>
    </row>
    <row r="1454" spans="1:5">
      <c r="A1454" s="123"/>
      <c r="B1454" s="124"/>
      <c r="C1454" s="121">
        <f t="shared" si="88"/>
        <v>0</v>
      </c>
      <c r="D1454" s="121">
        <f t="shared" si="86"/>
        <v>0</v>
      </c>
      <c r="E1454" s="121">
        <f t="shared" si="87"/>
        <v>0</v>
      </c>
    </row>
    <row r="1455" spans="1:5">
      <c r="A1455" s="123"/>
      <c r="B1455" s="124"/>
      <c r="C1455" s="121">
        <f t="shared" si="88"/>
        <v>0</v>
      </c>
      <c r="D1455" s="121">
        <f t="shared" si="86"/>
        <v>0</v>
      </c>
      <c r="E1455" s="121">
        <f t="shared" si="87"/>
        <v>0</v>
      </c>
    </row>
    <row r="1456" spans="1:5">
      <c r="A1456" s="123"/>
      <c r="B1456" s="124"/>
      <c r="C1456" s="121">
        <f t="shared" si="88"/>
        <v>0</v>
      </c>
      <c r="D1456" s="121">
        <f t="shared" si="86"/>
        <v>0</v>
      </c>
      <c r="E1456" s="121">
        <f t="shared" si="87"/>
        <v>0</v>
      </c>
    </row>
    <row r="1457" spans="1:5">
      <c r="A1457" s="123"/>
      <c r="B1457" s="124"/>
      <c r="C1457" s="121">
        <f t="shared" si="88"/>
        <v>0</v>
      </c>
      <c r="D1457" s="121">
        <f t="shared" si="86"/>
        <v>0</v>
      </c>
      <c r="E1457" s="121">
        <f t="shared" si="87"/>
        <v>0</v>
      </c>
    </row>
    <row r="1458" spans="1:5">
      <c r="A1458" s="123"/>
      <c r="B1458" s="124"/>
      <c r="C1458" s="121">
        <f t="shared" si="88"/>
        <v>0</v>
      </c>
      <c r="D1458" s="121">
        <f t="shared" si="86"/>
        <v>0</v>
      </c>
      <c r="E1458" s="121">
        <f t="shared" si="87"/>
        <v>0</v>
      </c>
    </row>
    <row r="1459" spans="1:5">
      <c r="A1459" s="123"/>
      <c r="B1459" s="124"/>
      <c r="C1459" s="121">
        <f t="shared" si="88"/>
        <v>0</v>
      </c>
      <c r="D1459" s="121">
        <f t="shared" si="86"/>
        <v>0</v>
      </c>
      <c r="E1459" s="121">
        <f t="shared" si="87"/>
        <v>0</v>
      </c>
    </row>
    <row r="1460" spans="1:5">
      <c r="A1460" s="123"/>
      <c r="B1460" s="124"/>
      <c r="C1460" s="121">
        <f t="shared" si="88"/>
        <v>0</v>
      </c>
      <c r="D1460" s="121">
        <f t="shared" si="86"/>
        <v>0</v>
      </c>
      <c r="E1460" s="121">
        <f t="shared" si="87"/>
        <v>0</v>
      </c>
    </row>
    <row r="1461" spans="1:5">
      <c r="A1461" s="123"/>
      <c r="B1461" s="124"/>
      <c r="C1461" s="121">
        <f t="shared" si="88"/>
        <v>0</v>
      </c>
      <c r="D1461" s="121">
        <f t="shared" si="86"/>
        <v>0</v>
      </c>
      <c r="E1461" s="121">
        <f t="shared" si="87"/>
        <v>0</v>
      </c>
    </row>
    <row r="1462" spans="1:5">
      <c r="A1462" s="123"/>
      <c r="B1462" s="124"/>
      <c r="C1462" s="121">
        <f t="shared" si="88"/>
        <v>0</v>
      </c>
      <c r="D1462" s="121">
        <f t="shared" si="86"/>
        <v>0</v>
      </c>
      <c r="E1462" s="121">
        <f t="shared" si="87"/>
        <v>0</v>
      </c>
    </row>
    <row r="1463" spans="1:5">
      <c r="A1463" s="123"/>
      <c r="B1463" s="124"/>
      <c r="C1463" s="121">
        <f t="shared" si="88"/>
        <v>0</v>
      </c>
      <c r="D1463" s="121">
        <f t="shared" si="86"/>
        <v>0</v>
      </c>
      <c r="E1463" s="121">
        <f t="shared" si="87"/>
        <v>0</v>
      </c>
    </row>
    <row r="1464" spans="1:5">
      <c r="A1464" s="123"/>
      <c r="B1464" s="124"/>
      <c r="C1464" s="121">
        <f t="shared" si="88"/>
        <v>0</v>
      </c>
      <c r="D1464" s="121">
        <f t="shared" si="86"/>
        <v>0</v>
      </c>
      <c r="E1464" s="121">
        <f t="shared" si="87"/>
        <v>0</v>
      </c>
    </row>
    <row r="1465" spans="1:5">
      <c r="A1465" s="123"/>
      <c r="B1465" s="124"/>
      <c r="C1465" s="121">
        <f t="shared" si="88"/>
        <v>0</v>
      </c>
      <c r="D1465" s="121">
        <f t="shared" si="86"/>
        <v>0</v>
      </c>
      <c r="E1465" s="121">
        <f t="shared" si="87"/>
        <v>0</v>
      </c>
    </row>
    <row r="1466" spans="1:5">
      <c r="A1466" s="123"/>
      <c r="B1466" s="124"/>
      <c r="C1466" s="121">
        <f t="shared" si="88"/>
        <v>0</v>
      </c>
      <c r="D1466" s="121">
        <f t="shared" si="86"/>
        <v>0</v>
      </c>
      <c r="E1466" s="121">
        <f t="shared" si="87"/>
        <v>0</v>
      </c>
    </row>
    <row r="1467" spans="1:5">
      <c r="A1467" s="123"/>
      <c r="B1467" s="124"/>
      <c r="C1467" s="121">
        <f t="shared" si="88"/>
        <v>0</v>
      </c>
      <c r="D1467" s="121">
        <f t="shared" ref="D1467:D1500" si="89">B1467*0.0145</f>
        <v>0</v>
      </c>
      <c r="E1467" s="121">
        <f t="shared" ref="E1467:E1500" si="90">(C1467+D1467)</f>
        <v>0</v>
      </c>
    </row>
    <row r="1468" spans="1:5">
      <c r="A1468" s="123"/>
      <c r="B1468" s="124"/>
      <c r="C1468" s="121">
        <f t="shared" si="88"/>
        <v>0</v>
      </c>
      <c r="D1468" s="121">
        <f t="shared" si="89"/>
        <v>0</v>
      </c>
      <c r="E1468" s="121">
        <f t="shared" si="90"/>
        <v>0</v>
      </c>
    </row>
    <row r="1469" spans="1:5">
      <c r="A1469" s="123"/>
      <c r="B1469" s="124"/>
      <c r="C1469" s="121">
        <f t="shared" si="88"/>
        <v>0</v>
      </c>
      <c r="D1469" s="121">
        <f t="shared" si="89"/>
        <v>0</v>
      </c>
      <c r="E1469" s="121">
        <f t="shared" si="90"/>
        <v>0</v>
      </c>
    </row>
    <row r="1470" spans="1:5">
      <c r="A1470" s="123"/>
      <c r="B1470" s="124"/>
      <c r="C1470" s="121">
        <f t="shared" si="88"/>
        <v>0</v>
      </c>
      <c r="D1470" s="121">
        <f t="shared" si="89"/>
        <v>0</v>
      </c>
      <c r="E1470" s="121">
        <f t="shared" si="90"/>
        <v>0</v>
      </c>
    </row>
    <row r="1471" spans="1:5">
      <c r="A1471" s="123"/>
      <c r="B1471" s="124"/>
      <c r="C1471" s="121">
        <f t="shared" si="88"/>
        <v>0</v>
      </c>
      <c r="D1471" s="121">
        <f t="shared" si="89"/>
        <v>0</v>
      </c>
      <c r="E1471" s="121">
        <f t="shared" si="90"/>
        <v>0</v>
      </c>
    </row>
    <row r="1472" spans="1:5">
      <c r="A1472" s="123"/>
      <c r="B1472" s="124"/>
      <c r="C1472" s="121">
        <f t="shared" si="88"/>
        <v>0</v>
      </c>
      <c r="D1472" s="121">
        <f t="shared" si="89"/>
        <v>0</v>
      </c>
      <c r="E1472" s="121">
        <f t="shared" si="90"/>
        <v>0</v>
      </c>
    </row>
    <row r="1473" spans="1:5">
      <c r="A1473" s="123"/>
      <c r="B1473" s="124"/>
      <c r="C1473" s="121">
        <f t="shared" si="88"/>
        <v>0</v>
      </c>
      <c r="D1473" s="121">
        <f t="shared" si="89"/>
        <v>0</v>
      </c>
      <c r="E1473" s="121">
        <f t="shared" si="90"/>
        <v>0</v>
      </c>
    </row>
    <row r="1474" spans="1:5">
      <c r="A1474" s="123"/>
      <c r="B1474" s="124"/>
      <c r="C1474" s="121">
        <f t="shared" si="88"/>
        <v>0</v>
      </c>
      <c r="D1474" s="121">
        <f t="shared" si="89"/>
        <v>0</v>
      </c>
      <c r="E1474" s="121">
        <f t="shared" si="90"/>
        <v>0</v>
      </c>
    </row>
    <row r="1475" spans="1:5">
      <c r="A1475" s="123"/>
      <c r="B1475" s="124"/>
      <c r="C1475" s="121">
        <f t="shared" si="88"/>
        <v>0</v>
      </c>
      <c r="D1475" s="121">
        <f t="shared" si="89"/>
        <v>0</v>
      </c>
      <c r="E1475" s="121">
        <f t="shared" si="90"/>
        <v>0</v>
      </c>
    </row>
    <row r="1476" spans="1:5">
      <c r="A1476" s="123"/>
      <c r="B1476" s="124"/>
      <c r="C1476" s="121">
        <f t="shared" si="88"/>
        <v>0</v>
      </c>
      <c r="D1476" s="121">
        <f t="shared" si="89"/>
        <v>0</v>
      </c>
      <c r="E1476" s="121">
        <f t="shared" si="90"/>
        <v>0</v>
      </c>
    </row>
    <row r="1477" spans="1:5">
      <c r="A1477" s="123"/>
      <c r="B1477" s="124"/>
      <c r="C1477" s="121">
        <f t="shared" ref="C1477:C1500" si="91">IF(B1477&lt;142801,B1477*0.062,168600*0.062)</f>
        <v>0</v>
      </c>
      <c r="D1477" s="121">
        <f t="shared" si="89"/>
        <v>0</v>
      </c>
      <c r="E1477" s="121">
        <f t="shared" si="90"/>
        <v>0</v>
      </c>
    </row>
    <row r="1478" spans="1:5">
      <c r="A1478" s="123"/>
      <c r="B1478" s="124"/>
      <c r="C1478" s="121">
        <f t="shared" si="91"/>
        <v>0</v>
      </c>
      <c r="D1478" s="121">
        <f t="shared" si="89"/>
        <v>0</v>
      </c>
      <c r="E1478" s="121">
        <f t="shared" si="90"/>
        <v>0</v>
      </c>
    </row>
    <row r="1479" spans="1:5">
      <c r="A1479" s="123"/>
      <c r="B1479" s="124"/>
      <c r="C1479" s="121">
        <f t="shared" si="91"/>
        <v>0</v>
      </c>
      <c r="D1479" s="121">
        <f t="shared" si="89"/>
        <v>0</v>
      </c>
      <c r="E1479" s="121">
        <f t="shared" si="90"/>
        <v>0</v>
      </c>
    </row>
    <row r="1480" spans="1:5">
      <c r="A1480" s="123"/>
      <c r="B1480" s="124"/>
      <c r="C1480" s="121">
        <f t="shared" si="91"/>
        <v>0</v>
      </c>
      <c r="D1480" s="121">
        <f t="shared" si="89"/>
        <v>0</v>
      </c>
      <c r="E1480" s="121">
        <f t="shared" si="90"/>
        <v>0</v>
      </c>
    </row>
    <row r="1481" spans="1:5">
      <c r="A1481" s="123"/>
      <c r="B1481" s="124"/>
      <c r="C1481" s="121">
        <f t="shared" si="91"/>
        <v>0</v>
      </c>
      <c r="D1481" s="121">
        <f t="shared" si="89"/>
        <v>0</v>
      </c>
      <c r="E1481" s="121">
        <f t="shared" si="90"/>
        <v>0</v>
      </c>
    </row>
    <row r="1482" spans="1:5">
      <c r="A1482" s="123"/>
      <c r="B1482" s="124"/>
      <c r="C1482" s="121">
        <f t="shared" si="91"/>
        <v>0</v>
      </c>
      <c r="D1482" s="121">
        <f t="shared" si="89"/>
        <v>0</v>
      </c>
      <c r="E1482" s="121">
        <f t="shared" si="90"/>
        <v>0</v>
      </c>
    </row>
    <row r="1483" spans="1:5">
      <c r="A1483" s="123"/>
      <c r="B1483" s="124"/>
      <c r="C1483" s="121">
        <f t="shared" si="91"/>
        <v>0</v>
      </c>
      <c r="D1483" s="121">
        <f t="shared" si="89"/>
        <v>0</v>
      </c>
      <c r="E1483" s="121">
        <f t="shared" si="90"/>
        <v>0</v>
      </c>
    </row>
    <row r="1484" spans="1:5">
      <c r="A1484" s="123"/>
      <c r="B1484" s="124"/>
      <c r="C1484" s="121">
        <f t="shared" si="91"/>
        <v>0</v>
      </c>
      <c r="D1484" s="121">
        <f t="shared" si="89"/>
        <v>0</v>
      </c>
      <c r="E1484" s="121">
        <f t="shared" si="90"/>
        <v>0</v>
      </c>
    </row>
    <row r="1485" spans="1:5">
      <c r="A1485" s="123"/>
      <c r="B1485" s="124"/>
      <c r="C1485" s="121">
        <f t="shared" si="91"/>
        <v>0</v>
      </c>
      <c r="D1485" s="121">
        <f t="shared" si="89"/>
        <v>0</v>
      </c>
      <c r="E1485" s="121">
        <f t="shared" si="90"/>
        <v>0</v>
      </c>
    </row>
    <row r="1486" spans="1:5">
      <c r="A1486" s="123"/>
      <c r="B1486" s="124"/>
      <c r="C1486" s="121">
        <f t="shared" si="91"/>
        <v>0</v>
      </c>
      <c r="D1486" s="121">
        <f t="shared" si="89"/>
        <v>0</v>
      </c>
      <c r="E1486" s="121">
        <f t="shared" si="90"/>
        <v>0</v>
      </c>
    </row>
    <row r="1487" spans="1:5">
      <c r="A1487" s="123"/>
      <c r="B1487" s="124"/>
      <c r="C1487" s="121">
        <f t="shared" si="91"/>
        <v>0</v>
      </c>
      <c r="D1487" s="121">
        <f t="shared" si="89"/>
        <v>0</v>
      </c>
      <c r="E1487" s="121">
        <f t="shared" si="90"/>
        <v>0</v>
      </c>
    </row>
    <row r="1488" spans="1:5">
      <c r="A1488" s="123"/>
      <c r="B1488" s="124"/>
      <c r="C1488" s="121">
        <f t="shared" si="91"/>
        <v>0</v>
      </c>
      <c r="D1488" s="121">
        <f t="shared" si="89"/>
        <v>0</v>
      </c>
      <c r="E1488" s="121">
        <f t="shared" si="90"/>
        <v>0</v>
      </c>
    </row>
    <row r="1489" spans="1:5">
      <c r="A1489" s="123"/>
      <c r="B1489" s="124"/>
      <c r="C1489" s="121">
        <f t="shared" si="91"/>
        <v>0</v>
      </c>
      <c r="D1489" s="121">
        <f t="shared" si="89"/>
        <v>0</v>
      </c>
      <c r="E1489" s="121">
        <f t="shared" si="90"/>
        <v>0</v>
      </c>
    </row>
    <row r="1490" spans="1:5">
      <c r="A1490" s="123"/>
      <c r="B1490" s="124"/>
      <c r="C1490" s="121">
        <f t="shared" si="91"/>
        <v>0</v>
      </c>
      <c r="D1490" s="121">
        <f t="shared" si="89"/>
        <v>0</v>
      </c>
      <c r="E1490" s="121">
        <f t="shared" si="90"/>
        <v>0</v>
      </c>
    </row>
    <row r="1491" spans="1:5">
      <c r="A1491" s="123"/>
      <c r="B1491" s="124"/>
      <c r="C1491" s="121">
        <f t="shared" si="91"/>
        <v>0</v>
      </c>
      <c r="D1491" s="121">
        <f t="shared" si="89"/>
        <v>0</v>
      </c>
      <c r="E1491" s="121">
        <f t="shared" si="90"/>
        <v>0</v>
      </c>
    </row>
    <row r="1492" spans="1:5">
      <c r="A1492" s="123"/>
      <c r="B1492" s="124"/>
      <c r="C1492" s="121">
        <f t="shared" si="91"/>
        <v>0</v>
      </c>
      <c r="D1492" s="121">
        <f t="shared" si="89"/>
        <v>0</v>
      </c>
      <c r="E1492" s="121">
        <f t="shared" si="90"/>
        <v>0</v>
      </c>
    </row>
    <row r="1493" spans="1:5">
      <c r="A1493" s="123"/>
      <c r="B1493" s="124"/>
      <c r="C1493" s="121">
        <f t="shared" si="91"/>
        <v>0</v>
      </c>
      <c r="D1493" s="121">
        <f t="shared" si="89"/>
        <v>0</v>
      </c>
      <c r="E1493" s="121">
        <f t="shared" si="90"/>
        <v>0</v>
      </c>
    </row>
    <row r="1494" spans="1:5">
      <c r="A1494" s="123"/>
      <c r="B1494" s="124"/>
      <c r="C1494" s="121">
        <f t="shared" si="91"/>
        <v>0</v>
      </c>
      <c r="D1494" s="121">
        <f t="shared" si="89"/>
        <v>0</v>
      </c>
      <c r="E1494" s="121">
        <f t="shared" si="90"/>
        <v>0</v>
      </c>
    </row>
    <row r="1495" spans="1:5">
      <c r="A1495" s="123"/>
      <c r="B1495" s="124"/>
      <c r="C1495" s="121">
        <f t="shared" si="91"/>
        <v>0</v>
      </c>
      <c r="D1495" s="121">
        <f t="shared" si="89"/>
        <v>0</v>
      </c>
      <c r="E1495" s="121">
        <f t="shared" si="90"/>
        <v>0</v>
      </c>
    </row>
    <row r="1496" spans="1:5">
      <c r="A1496" s="123"/>
      <c r="B1496" s="124"/>
      <c r="C1496" s="121">
        <f t="shared" si="91"/>
        <v>0</v>
      </c>
      <c r="D1496" s="121">
        <f t="shared" si="89"/>
        <v>0</v>
      </c>
      <c r="E1496" s="121">
        <f t="shared" si="90"/>
        <v>0</v>
      </c>
    </row>
    <row r="1497" spans="1:5">
      <c r="A1497" s="123"/>
      <c r="B1497" s="124"/>
      <c r="C1497" s="121">
        <f t="shared" si="91"/>
        <v>0</v>
      </c>
      <c r="D1497" s="121">
        <f t="shared" si="89"/>
        <v>0</v>
      </c>
      <c r="E1497" s="121">
        <f t="shared" si="90"/>
        <v>0</v>
      </c>
    </row>
    <row r="1498" spans="1:5">
      <c r="A1498" s="123"/>
      <c r="B1498" s="124"/>
      <c r="C1498" s="121">
        <f t="shared" si="91"/>
        <v>0</v>
      </c>
      <c r="D1498" s="121">
        <f t="shared" si="89"/>
        <v>0</v>
      </c>
      <c r="E1498" s="121">
        <f t="shared" si="90"/>
        <v>0</v>
      </c>
    </row>
    <row r="1499" spans="1:5">
      <c r="A1499" s="123"/>
      <c r="B1499" s="124"/>
      <c r="C1499" s="121">
        <f t="shared" si="91"/>
        <v>0</v>
      </c>
      <c r="D1499" s="121">
        <f t="shared" si="89"/>
        <v>0</v>
      </c>
      <c r="E1499" s="121">
        <f t="shared" si="90"/>
        <v>0</v>
      </c>
    </row>
    <row r="1500" spans="1:5">
      <c r="A1500" s="123"/>
      <c r="B1500" s="124"/>
      <c r="C1500" s="121">
        <f t="shared" si="91"/>
        <v>0</v>
      </c>
      <c r="D1500" s="121">
        <f t="shared" si="89"/>
        <v>0</v>
      </c>
      <c r="E1500" s="121">
        <f t="shared" si="90"/>
        <v>0</v>
      </c>
    </row>
  </sheetData>
  <phoneticPr fontId="65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B987-4A75-4026-AF07-D459316431B5}">
  <sheetPr>
    <tabColor rgb="FF92D050"/>
    <pageSetUpPr fitToPage="1"/>
  </sheetPr>
  <dimension ref="A1:AM58"/>
  <sheetViews>
    <sheetView zoomScale="150" zoomScaleNormal="80" workbookViewId="0">
      <pane ySplit="2" topLeftCell="A3" activePane="bottomLeft" state="frozen"/>
      <selection pane="bottomLeft" activeCell="C7" sqref="C7"/>
    </sheetView>
  </sheetViews>
  <sheetFormatPr baseColWidth="10" defaultColWidth="9.33203125" defaultRowHeight="15"/>
  <cols>
    <col min="1" max="1" width="9.33203125" style="72"/>
    <col min="2" max="2" width="14.33203125" style="72" bestFit="1" customWidth="1"/>
    <col min="3" max="3" width="11.5" style="84" customWidth="1"/>
    <col min="4" max="4" width="19.5" style="85" bestFit="1" customWidth="1"/>
    <col min="5" max="5" width="13.33203125" style="72" hidden="1" customWidth="1"/>
    <col min="6" max="6" width="15.83203125" style="72" hidden="1" customWidth="1"/>
    <col min="7" max="7" width="9.33203125" style="72" customWidth="1"/>
    <col min="8" max="8" width="10.5" style="133" hidden="1" customWidth="1"/>
    <col min="9" max="9" width="10.5" style="72" hidden="1" customWidth="1"/>
    <col min="10" max="10" width="13" style="72" hidden="1" customWidth="1"/>
    <col min="11" max="11" width="9.33203125" style="72" customWidth="1"/>
    <col min="12" max="12" width="10" style="72" customWidth="1"/>
    <col min="13" max="13" width="10.6640625" style="72" customWidth="1"/>
    <col min="14" max="14" width="14" style="161" customWidth="1"/>
    <col min="15" max="15" width="11" style="161" customWidth="1"/>
    <col min="16" max="16384" width="9.33203125" style="72"/>
  </cols>
  <sheetData>
    <row r="1" spans="1:39">
      <c r="A1" s="462" t="s">
        <v>176</v>
      </c>
      <c r="B1" s="463"/>
      <c r="C1" s="463"/>
      <c r="D1" s="463"/>
      <c r="E1" s="463"/>
      <c r="J1" s="288">
        <f>SUBTOTAL(9,J3:J56)</f>
        <v>497</v>
      </c>
      <c r="L1" s="464" t="s">
        <v>177</v>
      </c>
      <c r="M1" s="465"/>
      <c r="N1" s="465"/>
      <c r="O1" s="465"/>
      <c r="P1" s="165"/>
    </row>
    <row r="2" spans="1:39" s="73" customFormat="1" ht="51" customHeight="1">
      <c r="A2" s="284" t="s">
        <v>84</v>
      </c>
      <c r="B2" s="284" t="s">
        <v>85</v>
      </c>
      <c r="C2" s="285" t="s">
        <v>86</v>
      </c>
      <c r="D2" s="291" t="s">
        <v>87</v>
      </c>
      <c r="E2" s="286" t="s">
        <v>88</v>
      </c>
      <c r="F2" s="74" t="s">
        <v>180</v>
      </c>
      <c r="G2" s="75"/>
      <c r="H2" s="280" t="s">
        <v>90</v>
      </c>
      <c r="I2" s="76" t="s">
        <v>89</v>
      </c>
      <c r="J2" s="76" t="s">
        <v>91</v>
      </c>
      <c r="L2" s="159" t="s">
        <v>92</v>
      </c>
      <c r="M2" s="159" t="s">
        <v>93</v>
      </c>
      <c r="N2" s="162" t="s">
        <v>94</v>
      </c>
      <c r="O2" s="162" t="s">
        <v>95</v>
      </c>
    </row>
    <row r="3" spans="1:39">
      <c r="A3" s="273" t="s">
        <v>96</v>
      </c>
      <c r="B3" s="274" t="s">
        <v>97</v>
      </c>
      <c r="C3" s="148">
        <v>2.23E-2</v>
      </c>
      <c r="D3" s="145">
        <v>49700</v>
      </c>
      <c r="E3" s="151" t="s">
        <v>98</v>
      </c>
      <c r="F3" s="133">
        <v>2.23E-2</v>
      </c>
      <c r="H3" s="78">
        <v>0.01</v>
      </c>
      <c r="I3" s="279">
        <v>1</v>
      </c>
      <c r="J3" s="79">
        <f>I3*H3*D3</f>
        <v>497</v>
      </c>
      <c r="L3" s="156" t="s">
        <v>106</v>
      </c>
      <c r="M3" s="160">
        <v>4.8000000000000001E-2</v>
      </c>
      <c r="N3" s="163">
        <f t="shared" ref="N3:N34" si="0">M3*7000</f>
        <v>336</v>
      </c>
      <c r="O3" s="163">
        <f>IFERROR(((SUMIF(Profitabilty!$A$6:$A$36,'2024 SUTA - FUTA'!L3,Profitabilty!$D$6:$D$36))*N3),0)</f>
        <v>0</v>
      </c>
      <c r="Q3" s="80"/>
    </row>
    <row r="4" spans="1:39" ht="15.75" customHeight="1">
      <c r="A4" s="132" t="s">
        <v>99</v>
      </c>
      <c r="B4" s="77" t="s">
        <v>100</v>
      </c>
      <c r="C4" s="149">
        <v>2.2499999999999999E-2</v>
      </c>
      <c r="D4" s="146">
        <v>8000</v>
      </c>
      <c r="E4" s="275" t="s">
        <v>98</v>
      </c>
      <c r="F4" s="133">
        <v>2E-3</v>
      </c>
      <c r="H4" s="78"/>
      <c r="I4" s="279"/>
      <c r="J4" s="79">
        <f t="shared" ref="J4:J55" si="1">I4*H4*D4</f>
        <v>0</v>
      </c>
      <c r="L4" s="156" t="s">
        <v>59</v>
      </c>
      <c r="M4" s="160">
        <v>1.4999999999999999E-2</v>
      </c>
      <c r="N4" s="163">
        <f t="shared" si="0"/>
        <v>105</v>
      </c>
      <c r="O4" s="163">
        <f>IFERROR(((SUMIF(Profitabilty!$A$6:$A$36,'2024 SUTA - FUTA'!L4,Profitabilty!$D$6:$D$36))*N4),0)</f>
        <v>105</v>
      </c>
      <c r="Q4" s="80"/>
    </row>
    <row r="5" spans="1:39">
      <c r="A5" s="132" t="s">
        <v>102</v>
      </c>
      <c r="B5" s="77" t="s">
        <v>97</v>
      </c>
      <c r="C5" s="149">
        <v>3.2000000000000001E-2</v>
      </c>
      <c r="D5" s="146">
        <v>7000</v>
      </c>
      <c r="E5" s="152" t="s">
        <v>98</v>
      </c>
      <c r="F5" s="133">
        <v>3.2000000000000001E-2</v>
      </c>
      <c r="H5" s="78"/>
      <c r="I5" s="279"/>
      <c r="J5" s="79">
        <f t="shared" si="1"/>
        <v>0</v>
      </c>
      <c r="L5" s="156" t="s">
        <v>61</v>
      </c>
      <c r="M5" s="160">
        <v>1.4999999999999999E-2</v>
      </c>
      <c r="N5" s="163">
        <f t="shared" si="0"/>
        <v>105</v>
      </c>
      <c r="O5" s="163">
        <f>IFERROR(((SUMIF(Profitabilty!$A$6:$A$36,'2024 SUTA - FUTA'!L5,Profitabilty!$D$6:$D$36))*N5),0)</f>
        <v>0</v>
      </c>
      <c r="Q5" s="80"/>
    </row>
    <row r="6" spans="1:39">
      <c r="A6" s="132" t="s">
        <v>104</v>
      </c>
      <c r="B6" s="77" t="s">
        <v>100</v>
      </c>
      <c r="C6" s="149">
        <v>2.75E-2</v>
      </c>
      <c r="D6" s="146">
        <v>8000</v>
      </c>
      <c r="E6" s="275" t="s">
        <v>105</v>
      </c>
      <c r="F6" s="133">
        <v>5.0000000000000001E-4</v>
      </c>
      <c r="H6" s="78"/>
      <c r="I6" s="279"/>
      <c r="J6" s="79">
        <f t="shared" si="1"/>
        <v>0</v>
      </c>
      <c r="L6" s="156" t="s">
        <v>96</v>
      </c>
      <c r="M6" s="158">
        <v>6.0000000000000001E-3</v>
      </c>
      <c r="N6" s="163">
        <f t="shared" si="0"/>
        <v>42</v>
      </c>
      <c r="O6" s="163">
        <f>IFERROR(((SUMIF(Profitabilty!$A$6:$A$36,'2024 SUTA - FUTA'!L6,Profitabilty!$D$6:$D$36))*N6),0)</f>
        <v>0</v>
      </c>
      <c r="Q6" s="80"/>
    </row>
    <row r="7" spans="1:39" s="81" customFormat="1">
      <c r="A7" s="132" t="s">
        <v>59</v>
      </c>
      <c r="B7" s="77" t="s">
        <v>100</v>
      </c>
      <c r="C7" s="426">
        <v>4.9500000000000002E-2</v>
      </c>
      <c r="D7" s="146">
        <v>7000</v>
      </c>
      <c r="E7" s="275" t="s">
        <v>178</v>
      </c>
      <c r="F7" s="133">
        <v>3.5000000000000003E-2</v>
      </c>
      <c r="G7" s="72"/>
      <c r="H7" s="78"/>
      <c r="I7" s="279"/>
      <c r="J7" s="79">
        <f t="shared" si="1"/>
        <v>0</v>
      </c>
      <c r="K7" s="72"/>
      <c r="L7" s="156" t="s">
        <v>99</v>
      </c>
      <c r="M7" s="158">
        <v>6.0000000000000001E-3</v>
      </c>
      <c r="N7" s="163">
        <f t="shared" si="0"/>
        <v>42</v>
      </c>
      <c r="O7" s="163">
        <f>IFERROR(((SUMIF(Profitabilty!$A$6:$A$36,'2024 SUTA - FUTA'!L7,Profitabilty!$D$6:$D$36))*N7),0)</f>
        <v>0</v>
      </c>
      <c r="P7" s="72"/>
      <c r="Q7" s="80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</row>
    <row r="8" spans="1:39" s="81" customFormat="1">
      <c r="A8" s="132" t="s">
        <v>107</v>
      </c>
      <c r="B8" s="77" t="s">
        <v>100</v>
      </c>
      <c r="C8" s="149">
        <v>0.03</v>
      </c>
      <c r="D8" s="146">
        <v>23800</v>
      </c>
      <c r="E8" s="275" t="s">
        <v>105</v>
      </c>
      <c r="F8" s="133">
        <v>1.67E-2</v>
      </c>
      <c r="G8" s="72"/>
      <c r="H8" s="78"/>
      <c r="I8" s="279"/>
      <c r="J8" s="79">
        <f t="shared" si="1"/>
        <v>0</v>
      </c>
      <c r="K8" s="72"/>
      <c r="L8" s="156" t="s">
        <v>102</v>
      </c>
      <c r="M8" s="158">
        <v>6.0000000000000001E-3</v>
      </c>
      <c r="N8" s="163">
        <f t="shared" si="0"/>
        <v>42</v>
      </c>
      <c r="O8" s="163">
        <f>IFERROR(((SUMIF(Profitabilty!$A$6:$A$36,'2024 SUTA - FUTA'!L8,Profitabilty!$D$6:$D$36))*N8),0)</f>
        <v>0</v>
      </c>
      <c r="P8" s="72"/>
      <c r="Q8" s="80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</row>
    <row r="9" spans="1:39">
      <c r="A9" s="132" t="s">
        <v>101</v>
      </c>
      <c r="B9" s="77" t="s">
        <v>97</v>
      </c>
      <c r="C9" s="149">
        <v>3.9E-2</v>
      </c>
      <c r="D9" s="146">
        <v>25000</v>
      </c>
      <c r="E9" s="152" t="s">
        <v>98</v>
      </c>
      <c r="F9" s="133">
        <v>3.9E-2</v>
      </c>
      <c r="H9" s="78"/>
      <c r="I9" s="279"/>
      <c r="J9" s="79">
        <f t="shared" si="1"/>
        <v>0</v>
      </c>
      <c r="L9" s="156" t="s">
        <v>104</v>
      </c>
      <c r="M9" s="158">
        <v>6.0000000000000001E-3</v>
      </c>
      <c r="N9" s="163">
        <f t="shared" si="0"/>
        <v>42</v>
      </c>
      <c r="O9" s="163">
        <f>IFERROR(((SUMIF(Profitabilty!$A$6:$A$36,'2024 SUTA - FUTA'!L9,Profitabilty!$D$6:$D$36))*N9),0)</f>
        <v>0</v>
      </c>
      <c r="Q9" s="80"/>
    </row>
    <row r="10" spans="1:39">
      <c r="A10" s="132" t="s">
        <v>108</v>
      </c>
      <c r="B10" s="77" t="s">
        <v>100</v>
      </c>
      <c r="C10" s="149">
        <v>2.7E-2</v>
      </c>
      <c r="D10" s="146">
        <v>9000</v>
      </c>
      <c r="E10" s="275" t="s">
        <v>143</v>
      </c>
      <c r="F10" s="133">
        <v>1.9E-2</v>
      </c>
      <c r="H10" s="78"/>
      <c r="I10" s="279"/>
      <c r="J10" s="79">
        <f t="shared" si="1"/>
        <v>0</v>
      </c>
      <c r="L10" s="156" t="s">
        <v>107</v>
      </c>
      <c r="M10" s="158">
        <v>6.0000000000000001E-3</v>
      </c>
      <c r="N10" s="163">
        <f t="shared" si="0"/>
        <v>42</v>
      </c>
      <c r="O10" s="163">
        <f>IFERROR(((SUMIF(Profitabilty!$A$6:$A$36,'2024 SUTA - FUTA'!L10,Profitabilty!$D$6:$D$36))*N10),0)</f>
        <v>0</v>
      </c>
      <c r="Q10" s="80"/>
    </row>
    <row r="11" spans="1:39" ht="14.25" customHeight="1">
      <c r="A11" s="132" t="s">
        <v>109</v>
      </c>
      <c r="B11" s="77" t="s">
        <v>97</v>
      </c>
      <c r="C11" s="149">
        <v>1.7999999999999999E-2</v>
      </c>
      <c r="D11" s="146">
        <v>10500</v>
      </c>
      <c r="E11" s="152" t="s">
        <v>98</v>
      </c>
      <c r="F11" s="133">
        <v>1.7999999999999999E-2</v>
      </c>
      <c r="H11" s="78"/>
      <c r="I11" s="279"/>
      <c r="J11" s="79">
        <f t="shared" si="1"/>
        <v>0</v>
      </c>
      <c r="L11" s="156" t="s">
        <v>101</v>
      </c>
      <c r="M11" s="272">
        <v>6.0000000000000001E-3</v>
      </c>
      <c r="N11" s="163">
        <f t="shared" si="0"/>
        <v>42</v>
      </c>
      <c r="O11" s="163">
        <f>IFERROR(((SUMIF(Profitabilty!$A$6:$A$36,'2024 SUTA - FUTA'!L11,Profitabilty!$D$6:$D$36))*N11),0)</f>
        <v>0</v>
      </c>
      <c r="Q11" s="80"/>
    </row>
    <row r="12" spans="1:39">
      <c r="A12" s="132" t="s">
        <v>110</v>
      </c>
      <c r="B12" s="77" t="s">
        <v>100</v>
      </c>
      <c r="C12" s="149">
        <v>1.95E-2</v>
      </c>
      <c r="D12" s="146">
        <v>7000</v>
      </c>
      <c r="E12" s="275" t="s">
        <v>143</v>
      </c>
      <c r="F12" s="133">
        <v>1E-3</v>
      </c>
      <c r="H12" s="78"/>
      <c r="I12" s="279"/>
      <c r="J12" s="79">
        <f t="shared" si="1"/>
        <v>0</v>
      </c>
      <c r="L12" s="156" t="s">
        <v>108</v>
      </c>
      <c r="M12" s="158">
        <v>6.0000000000000001E-3</v>
      </c>
      <c r="N12" s="163">
        <f t="shared" si="0"/>
        <v>42</v>
      </c>
      <c r="O12" s="163">
        <f>IFERROR(((SUMIF(Profitabilty!$A$6:$A$36,'2024 SUTA - FUTA'!L12,Profitabilty!$D$6:$D$36))*N12),0)</f>
        <v>0</v>
      </c>
      <c r="Q12" s="80"/>
    </row>
    <row r="13" spans="1:39">
      <c r="A13" s="132" t="s">
        <v>111</v>
      </c>
      <c r="B13" s="77" t="s">
        <v>100</v>
      </c>
      <c r="C13" s="149">
        <v>2.9499999999999998E-2</v>
      </c>
      <c r="D13" s="146">
        <v>9500</v>
      </c>
      <c r="E13" s="275" t="s">
        <v>179</v>
      </c>
      <c r="F13" s="133">
        <v>4.0000000000000002E-4</v>
      </c>
      <c r="H13" s="78"/>
      <c r="I13" s="279"/>
      <c r="J13" s="79">
        <f t="shared" si="1"/>
        <v>0</v>
      </c>
      <c r="L13" s="156" t="s">
        <v>109</v>
      </c>
      <c r="M13" s="158">
        <v>6.0000000000000001E-3</v>
      </c>
      <c r="N13" s="163">
        <f t="shared" si="0"/>
        <v>42</v>
      </c>
      <c r="O13" s="163">
        <f>IFERROR(((SUMIF(Profitabilty!$A$6:$A$36,'2024 SUTA - FUTA'!L13,Profitabilty!$D$6:$D$36))*N13),0)</f>
        <v>0</v>
      </c>
      <c r="Q13" s="80"/>
    </row>
    <row r="14" spans="1:39">
      <c r="A14" s="132" t="s">
        <v>112</v>
      </c>
      <c r="B14" s="77" t="s">
        <v>113</v>
      </c>
      <c r="C14" s="149">
        <v>5.1999999999999998E-2</v>
      </c>
      <c r="D14" s="146">
        <v>59100</v>
      </c>
      <c r="E14" s="152" t="s">
        <v>98</v>
      </c>
      <c r="F14" s="133">
        <v>5.1999999999999998E-2</v>
      </c>
      <c r="H14" s="78"/>
      <c r="I14" s="279"/>
      <c r="J14" s="79">
        <f t="shared" si="1"/>
        <v>0</v>
      </c>
      <c r="L14" s="156" t="s">
        <v>110</v>
      </c>
      <c r="M14" s="158">
        <v>6.0000000000000001E-3</v>
      </c>
      <c r="N14" s="163">
        <f t="shared" si="0"/>
        <v>42</v>
      </c>
      <c r="O14" s="163">
        <f>IFERROR(((SUMIF(Profitabilty!$A$6:$A$36,'2024 SUTA - FUTA'!L14,Profitabilty!$D$6:$D$36))*N14),0)</f>
        <v>0</v>
      </c>
      <c r="Q14" s="80"/>
    </row>
    <row r="15" spans="1:39">
      <c r="A15" s="132" t="s">
        <v>114</v>
      </c>
      <c r="B15" s="77" t="s">
        <v>97</v>
      </c>
      <c r="C15" s="149">
        <v>1.5699999999999999E-2</v>
      </c>
      <c r="D15" s="146">
        <v>38200</v>
      </c>
      <c r="E15" s="152" t="s">
        <v>98</v>
      </c>
      <c r="F15" s="133">
        <v>1.5699999999999999E-2</v>
      </c>
      <c r="H15" s="78"/>
      <c r="I15" s="279"/>
      <c r="J15" s="79">
        <f t="shared" si="1"/>
        <v>0</v>
      </c>
      <c r="L15" s="156" t="s">
        <v>111</v>
      </c>
      <c r="M15" s="158">
        <v>6.0000000000000001E-3</v>
      </c>
      <c r="N15" s="163">
        <f t="shared" si="0"/>
        <v>42</v>
      </c>
      <c r="O15" s="163">
        <f>IFERROR(((SUMIF(Profitabilty!$A$6:$A$36,'2024 SUTA - FUTA'!L15,Profitabilty!$D$6:$D$36))*N15),0)</f>
        <v>0</v>
      </c>
      <c r="Q15" s="80"/>
    </row>
    <row r="16" spans="1:39">
      <c r="A16" s="132" t="s">
        <v>115</v>
      </c>
      <c r="B16" s="77" t="s">
        <v>100</v>
      </c>
      <c r="C16" s="149">
        <v>1.7000000000000001E-2</v>
      </c>
      <c r="D16" s="146">
        <v>53500</v>
      </c>
      <c r="E16" s="275" t="s">
        <v>98</v>
      </c>
      <c r="F16" s="133">
        <v>7.4999999999999997E-3</v>
      </c>
      <c r="H16" s="78"/>
      <c r="I16" s="279"/>
      <c r="J16" s="79">
        <f t="shared" si="1"/>
        <v>0</v>
      </c>
      <c r="L16" s="156" t="s">
        <v>112</v>
      </c>
      <c r="M16" s="158">
        <v>6.0000000000000001E-3</v>
      </c>
      <c r="N16" s="163">
        <f t="shared" si="0"/>
        <v>42</v>
      </c>
      <c r="O16" s="163">
        <f>IFERROR(((SUMIF(Profitabilty!$A$6:$A$36,'2024 SUTA - FUTA'!L16,Profitabilty!$D$6:$D$36))*N16),0)</f>
        <v>0</v>
      </c>
      <c r="Q16" s="80"/>
    </row>
    <row r="17" spans="1:39" s="81" customFormat="1">
      <c r="A17" s="132" t="s">
        <v>103</v>
      </c>
      <c r="B17" s="77" t="s">
        <v>100</v>
      </c>
      <c r="C17" s="149">
        <v>4.9500000000000002E-2</v>
      </c>
      <c r="D17" s="146">
        <v>13590</v>
      </c>
      <c r="E17" s="275" t="s">
        <v>179</v>
      </c>
      <c r="F17" s="133">
        <v>8.5000000000000006E-3</v>
      </c>
      <c r="G17" s="72"/>
      <c r="H17" s="78"/>
      <c r="I17" s="279"/>
      <c r="J17" s="79">
        <f t="shared" si="1"/>
        <v>0</v>
      </c>
      <c r="K17" s="72"/>
      <c r="L17" s="156" t="s">
        <v>114</v>
      </c>
      <c r="M17" s="158">
        <v>6.0000000000000001E-3</v>
      </c>
      <c r="N17" s="163">
        <f t="shared" si="0"/>
        <v>42</v>
      </c>
      <c r="O17" s="163">
        <f>IFERROR(((SUMIF(Profitabilty!$A$6:$A$36,'2024 SUTA - FUTA'!L17,Profitabilty!$D$6:$D$36))*N17),0)</f>
        <v>0</v>
      </c>
      <c r="P17" s="72"/>
      <c r="Q17" s="80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</row>
    <row r="18" spans="1:39">
      <c r="A18" s="132" t="s">
        <v>116</v>
      </c>
      <c r="B18" s="77" t="s">
        <v>100</v>
      </c>
      <c r="C18" s="149">
        <v>2.5499999999999998E-2</v>
      </c>
      <c r="D18" s="146">
        <v>9500</v>
      </c>
      <c r="E18" s="275" t="s">
        <v>98</v>
      </c>
      <c r="F18" s="133">
        <v>1.7999999999999999E-2</v>
      </c>
      <c r="H18" s="78"/>
      <c r="I18" s="279"/>
      <c r="J18" s="79">
        <f t="shared" si="1"/>
        <v>0</v>
      </c>
      <c r="L18" s="156" t="s">
        <v>115</v>
      </c>
      <c r="M18" s="158">
        <v>6.0000000000000001E-3</v>
      </c>
      <c r="N18" s="163">
        <f t="shared" si="0"/>
        <v>42</v>
      </c>
      <c r="O18" s="163">
        <f>IFERROR(((SUMIF(Profitabilty!$A$6:$A$36,'2024 SUTA - FUTA'!L18,Profitabilty!$D$6:$D$36))*N18),0)</f>
        <v>0</v>
      </c>
      <c r="Q18" s="80"/>
    </row>
    <row r="19" spans="1:39">
      <c r="A19" s="132" t="s">
        <v>117</v>
      </c>
      <c r="B19" s="131" t="s">
        <v>118</v>
      </c>
      <c r="C19" s="149">
        <v>3.2500000000000001E-2</v>
      </c>
      <c r="D19" s="146">
        <v>14000</v>
      </c>
      <c r="E19" s="275" t="s">
        <v>98</v>
      </c>
      <c r="F19" s="133">
        <v>1.9E-2</v>
      </c>
      <c r="H19" s="78"/>
      <c r="I19" s="279"/>
      <c r="J19" s="79">
        <f t="shared" si="1"/>
        <v>0</v>
      </c>
      <c r="L19" s="156" t="s">
        <v>103</v>
      </c>
      <c r="M19" s="272">
        <v>6.0000000000000001E-3</v>
      </c>
      <c r="N19" s="163">
        <f t="shared" si="0"/>
        <v>42</v>
      </c>
      <c r="O19" s="163">
        <f>IFERROR(((SUMIF(Profitabilty!$A$6:$A$36,'2024 SUTA - FUTA'!L19,Profitabilty!$D$6:$D$36))*N19),0)</f>
        <v>0</v>
      </c>
      <c r="Q19" s="80"/>
    </row>
    <row r="20" spans="1:39">
      <c r="A20" s="132" t="s">
        <v>119</v>
      </c>
      <c r="B20" s="77" t="s">
        <v>142</v>
      </c>
      <c r="C20" s="149">
        <v>2.7E-2</v>
      </c>
      <c r="D20" s="146">
        <v>11400</v>
      </c>
      <c r="E20" s="152" t="s">
        <v>98</v>
      </c>
      <c r="F20" s="133">
        <v>2.7E-2</v>
      </c>
      <c r="H20" s="78"/>
      <c r="I20" s="279"/>
      <c r="J20" s="79">
        <f t="shared" si="1"/>
        <v>0</v>
      </c>
      <c r="L20" s="156" t="s">
        <v>116</v>
      </c>
      <c r="M20" s="158">
        <v>6.0000000000000001E-3</v>
      </c>
      <c r="N20" s="163">
        <f t="shared" si="0"/>
        <v>42</v>
      </c>
      <c r="O20" s="163">
        <f>IFERROR(((SUMIF(Profitabilty!$A$6:$A$36,'2024 SUTA - FUTA'!L20,Profitabilty!$D$6:$D$36))*N20),0)</f>
        <v>0</v>
      </c>
      <c r="Q20" s="80"/>
    </row>
    <row r="21" spans="1:39">
      <c r="A21" s="132" t="s">
        <v>120</v>
      </c>
      <c r="B21" s="131" t="s">
        <v>100</v>
      </c>
      <c r="C21" s="149">
        <v>0.03</v>
      </c>
      <c r="D21" s="146">
        <v>7700</v>
      </c>
      <c r="E21" s="275" t="s">
        <v>143</v>
      </c>
      <c r="F21" s="133">
        <v>1.06E-2</v>
      </c>
      <c r="H21" s="78"/>
      <c r="I21" s="279"/>
      <c r="J21" s="79">
        <f t="shared" si="1"/>
        <v>0</v>
      </c>
      <c r="L21" s="156" t="s">
        <v>117</v>
      </c>
      <c r="M21" s="158">
        <v>6.0000000000000001E-3</v>
      </c>
      <c r="N21" s="163">
        <f t="shared" si="0"/>
        <v>42</v>
      </c>
      <c r="O21" s="163">
        <f>IFERROR(((SUMIF(Profitabilty!$A$6:$A$36,'2024 SUTA - FUTA'!L21,Profitabilty!$D$6:$D$36))*N21),0)</f>
        <v>0</v>
      </c>
      <c r="Q21" s="80"/>
    </row>
    <row r="22" spans="1:39">
      <c r="A22" s="132" t="s">
        <v>121</v>
      </c>
      <c r="B22" s="77" t="s">
        <v>97</v>
      </c>
      <c r="C22" s="149">
        <v>2.4199999999999999E-2</v>
      </c>
      <c r="D22" s="146">
        <v>15000</v>
      </c>
      <c r="E22" s="152" t="s">
        <v>98</v>
      </c>
      <c r="F22" s="133">
        <v>2.4199999999999999E-2</v>
      </c>
      <c r="H22" s="78"/>
      <c r="I22" s="279"/>
      <c r="J22" s="79">
        <f t="shared" si="1"/>
        <v>0</v>
      </c>
      <c r="L22" s="156" t="s">
        <v>119</v>
      </c>
      <c r="M22" s="158">
        <v>6.0000000000000001E-3</v>
      </c>
      <c r="N22" s="163">
        <f t="shared" si="0"/>
        <v>42</v>
      </c>
      <c r="O22" s="163">
        <f>IFERROR(((SUMIF(Profitabilty!$A$6:$A$36,'2024 SUTA - FUTA'!L22,Profitabilty!$D$6:$D$36))*N22),0)</f>
        <v>0</v>
      </c>
      <c r="Q22" s="80"/>
    </row>
    <row r="23" spans="1:39">
      <c r="A23" s="132" t="s">
        <v>122</v>
      </c>
      <c r="B23" s="77" t="s">
        <v>100</v>
      </c>
      <c r="C23" s="149">
        <v>2.5499999999999998E-2</v>
      </c>
      <c r="D23" s="146">
        <v>8500</v>
      </c>
      <c r="E23" s="275" t="s">
        <v>98</v>
      </c>
      <c r="F23" s="133">
        <v>3.0000000000000001E-3</v>
      </c>
      <c r="H23" s="78"/>
      <c r="I23" s="279"/>
      <c r="J23" s="79">
        <f t="shared" si="1"/>
        <v>0</v>
      </c>
      <c r="L23" s="156" t="s">
        <v>120</v>
      </c>
      <c r="M23" s="158">
        <v>6.0000000000000001E-3</v>
      </c>
      <c r="N23" s="163">
        <f t="shared" si="0"/>
        <v>42</v>
      </c>
      <c r="O23" s="163">
        <f>IFERROR(((SUMIF(Profitabilty!$A$6:$A$36,'2024 SUTA - FUTA'!L23,Profitabilty!$D$6:$D$36))*N23),0)</f>
        <v>0</v>
      </c>
      <c r="Q23" s="80"/>
    </row>
    <row r="24" spans="1:39">
      <c r="A24" s="132" t="s">
        <v>123</v>
      </c>
      <c r="B24" s="77" t="s">
        <v>100</v>
      </c>
      <c r="C24" s="149">
        <v>3.2000000000000001E-2</v>
      </c>
      <c r="D24" s="146">
        <v>12000</v>
      </c>
      <c r="E24" s="275" t="s">
        <v>98</v>
      </c>
      <c r="F24" s="133">
        <v>2.3199999999999998E-2</v>
      </c>
      <c r="H24" s="78"/>
      <c r="I24" s="279"/>
      <c r="J24" s="79">
        <f t="shared" si="1"/>
        <v>0</v>
      </c>
      <c r="L24" s="156" t="s">
        <v>121</v>
      </c>
      <c r="M24" s="158">
        <v>6.0000000000000001E-3</v>
      </c>
      <c r="N24" s="163">
        <f t="shared" si="0"/>
        <v>42</v>
      </c>
      <c r="O24" s="163">
        <f>IFERROR(((SUMIF(Profitabilty!$A$6:$A$36,'2024 SUTA - FUTA'!L24,Profitabilty!$D$6:$D$36))*N24),0)</f>
        <v>0</v>
      </c>
      <c r="Q24" s="80"/>
    </row>
    <row r="25" spans="1:39">
      <c r="A25" s="132" t="s">
        <v>124</v>
      </c>
      <c r="B25" s="77" t="s">
        <v>97</v>
      </c>
      <c r="C25" s="149">
        <v>2.7E-2</v>
      </c>
      <c r="D25" s="146">
        <v>9500</v>
      </c>
      <c r="E25" s="152" t="s">
        <v>98</v>
      </c>
      <c r="F25" s="133">
        <v>2.7E-2</v>
      </c>
      <c r="H25" s="78"/>
      <c r="I25" s="279"/>
      <c r="J25" s="79">
        <f t="shared" si="1"/>
        <v>0</v>
      </c>
      <c r="L25" s="156" t="s">
        <v>122</v>
      </c>
      <c r="M25" s="158">
        <v>6.0000000000000001E-3</v>
      </c>
      <c r="N25" s="163">
        <f t="shared" si="0"/>
        <v>42</v>
      </c>
      <c r="O25" s="163">
        <f>IFERROR(((SUMIF(Profitabilty!$A$6:$A$36,'2024 SUTA - FUTA'!L25,Profitabilty!$D$6:$D$36))*N25),0)</f>
        <v>0</v>
      </c>
      <c r="Q25" s="80"/>
    </row>
    <row r="26" spans="1:39" ht="14.25" customHeight="1">
      <c r="A26" s="132" t="s">
        <v>125</v>
      </c>
      <c r="B26" s="77" t="s">
        <v>97</v>
      </c>
      <c r="C26" s="149">
        <v>1.54E-2</v>
      </c>
      <c r="D26" s="146">
        <v>42000</v>
      </c>
      <c r="E26" s="152" t="s">
        <v>98</v>
      </c>
      <c r="F26" s="133">
        <v>1.54E-2</v>
      </c>
      <c r="H26" s="78"/>
      <c r="I26" s="279"/>
      <c r="J26" s="79">
        <f t="shared" si="1"/>
        <v>0</v>
      </c>
      <c r="L26" s="156" t="s">
        <v>123</v>
      </c>
      <c r="M26" s="158">
        <v>6.0000000000000001E-3</v>
      </c>
      <c r="N26" s="163">
        <f t="shared" si="0"/>
        <v>42</v>
      </c>
      <c r="O26" s="163">
        <f>IFERROR(((SUMIF(Profitabilty!$A$6:$A$36,'2024 SUTA - FUTA'!L26,Profitabilty!$D$6:$D$36))*N26),0)</f>
        <v>0</v>
      </c>
      <c r="Q26" s="80"/>
    </row>
    <row r="27" spans="1:39" s="81" customFormat="1">
      <c r="A27" s="132" t="s">
        <v>126</v>
      </c>
      <c r="B27" s="131" t="s">
        <v>118</v>
      </c>
      <c r="C27" s="149">
        <v>2.8500000000000001E-2</v>
      </c>
      <c r="D27" s="146">
        <v>10000</v>
      </c>
      <c r="E27" s="275" t="s">
        <v>98</v>
      </c>
      <c r="F27" s="133">
        <v>2.0199999999999999E-2</v>
      </c>
      <c r="G27" s="72"/>
      <c r="H27" s="78"/>
      <c r="I27" s="279"/>
      <c r="J27" s="79">
        <f t="shared" si="1"/>
        <v>0</v>
      </c>
      <c r="K27" s="72"/>
      <c r="L27" s="156" t="s">
        <v>124</v>
      </c>
      <c r="M27" s="158">
        <v>6.0000000000000001E-3</v>
      </c>
      <c r="N27" s="163">
        <f t="shared" si="0"/>
        <v>42</v>
      </c>
      <c r="O27" s="163">
        <f>IFERROR(((SUMIF(Profitabilty!$A$6:$A$36,'2024 SUTA - FUTA'!L27,Profitabilty!$D$6:$D$36))*N27),0)</f>
        <v>0</v>
      </c>
      <c r="P27" s="72"/>
      <c r="Q27" s="80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</row>
    <row r="28" spans="1:39">
      <c r="A28" s="132" t="s">
        <v>127</v>
      </c>
      <c r="B28" s="77" t="s">
        <v>97</v>
      </c>
      <c r="C28" s="149">
        <v>1.4999999999999999E-2</v>
      </c>
      <c r="D28" s="146">
        <v>14000</v>
      </c>
      <c r="E28" s="152" t="s">
        <v>98</v>
      </c>
      <c r="F28" s="133">
        <v>1.4999999999999999E-2</v>
      </c>
      <c r="H28" s="78"/>
      <c r="I28" s="279"/>
      <c r="J28" s="79">
        <f t="shared" si="1"/>
        <v>0</v>
      </c>
      <c r="L28" s="156" t="s">
        <v>125</v>
      </c>
      <c r="M28" s="158">
        <v>6.0000000000000001E-3</v>
      </c>
      <c r="N28" s="163">
        <f t="shared" si="0"/>
        <v>42</v>
      </c>
      <c r="O28" s="163">
        <f>IFERROR(((SUMIF(Profitabilty!$A$6:$A$36,'2024 SUTA - FUTA'!L28,Profitabilty!$D$6:$D$36))*N28),0)</f>
        <v>0</v>
      </c>
      <c r="Q28" s="80"/>
    </row>
    <row r="29" spans="1:39">
      <c r="A29" s="132" t="s">
        <v>128</v>
      </c>
      <c r="B29" s="77" t="s">
        <v>100</v>
      </c>
      <c r="C29" s="149">
        <v>2.5000000000000001E-2</v>
      </c>
      <c r="D29" s="146">
        <v>43000</v>
      </c>
      <c r="E29" s="275" t="s">
        <v>143</v>
      </c>
      <c r="F29" s="133">
        <v>1.4E-2</v>
      </c>
      <c r="H29" s="78"/>
      <c r="I29" s="279"/>
      <c r="J29" s="79">
        <f t="shared" si="1"/>
        <v>0</v>
      </c>
      <c r="L29" s="156" t="s">
        <v>126</v>
      </c>
      <c r="M29" s="158">
        <v>6.0000000000000001E-3</v>
      </c>
      <c r="N29" s="163">
        <f t="shared" si="0"/>
        <v>42</v>
      </c>
      <c r="O29" s="163">
        <f>IFERROR(((SUMIF(Profitabilty!$A$6:$A$36,'2024 SUTA - FUTA'!L29,Profitabilty!$D$6:$D$36))*N29),0)</f>
        <v>0</v>
      </c>
      <c r="Q29" s="80"/>
    </row>
    <row r="30" spans="1:39" ht="16.25" customHeight="1">
      <c r="A30" s="132" t="s">
        <v>129</v>
      </c>
      <c r="B30" s="77" t="s">
        <v>100</v>
      </c>
      <c r="C30" s="149">
        <v>1.7500000000000002E-2</v>
      </c>
      <c r="D30" s="146">
        <v>31400</v>
      </c>
      <c r="E30" s="275" t="s">
        <v>179</v>
      </c>
      <c r="F30" s="133">
        <v>7.4000000000000003E-3</v>
      </c>
      <c r="H30" s="78"/>
      <c r="I30" s="279"/>
      <c r="J30" s="79">
        <f t="shared" si="1"/>
        <v>0</v>
      </c>
      <c r="L30" s="156" t="s">
        <v>127</v>
      </c>
      <c r="M30" s="158">
        <v>6.0000000000000001E-3</v>
      </c>
      <c r="N30" s="163">
        <f t="shared" si="0"/>
        <v>42</v>
      </c>
      <c r="O30" s="163">
        <f>IFERROR(((SUMIF(Profitabilty!$A$6:$A$36,'2024 SUTA - FUTA'!L30,Profitabilty!$D$6:$D$36))*N30),0)</f>
        <v>0</v>
      </c>
      <c r="Q30" s="80"/>
    </row>
    <row r="31" spans="1:39">
      <c r="A31" s="132" t="s">
        <v>130</v>
      </c>
      <c r="B31" s="77" t="s">
        <v>97</v>
      </c>
      <c r="C31" s="149">
        <v>2.3400000000000001E-2</v>
      </c>
      <c r="D31" s="146">
        <v>43800</v>
      </c>
      <c r="E31" s="152" t="s">
        <v>98</v>
      </c>
      <c r="F31" s="133">
        <v>2.3400000000000001E-2</v>
      </c>
      <c r="I31" s="279"/>
      <c r="J31" s="79">
        <f t="shared" si="1"/>
        <v>0</v>
      </c>
      <c r="L31" s="156" t="s">
        <v>128</v>
      </c>
      <c r="M31" s="158">
        <v>6.0000000000000001E-3</v>
      </c>
      <c r="N31" s="163">
        <f t="shared" si="0"/>
        <v>42</v>
      </c>
      <c r="O31" s="163">
        <f>IFERROR(((SUMIF(Profitabilty!$A$6:$A$36,'2024 SUTA - FUTA'!L31,Profitabilty!$D$6:$D$36))*N31),0)</f>
        <v>0</v>
      </c>
      <c r="Q31" s="80"/>
      <c r="R31" s="133"/>
    </row>
    <row r="32" spans="1:39">
      <c r="A32" s="132" t="s">
        <v>131</v>
      </c>
      <c r="B32" s="77" t="s">
        <v>97</v>
      </c>
      <c r="C32" s="149">
        <v>1.2500000000000001E-2</v>
      </c>
      <c r="D32" s="146">
        <v>9000</v>
      </c>
      <c r="E32" s="152" t="s">
        <v>98</v>
      </c>
      <c r="F32" s="133">
        <v>1.2500000000000001E-2</v>
      </c>
      <c r="I32" s="279"/>
      <c r="J32" s="79">
        <f t="shared" si="1"/>
        <v>0</v>
      </c>
      <c r="L32" s="156" t="s">
        <v>129</v>
      </c>
      <c r="M32" s="158">
        <v>6.0000000000000001E-3</v>
      </c>
      <c r="N32" s="163">
        <f t="shared" si="0"/>
        <v>42</v>
      </c>
      <c r="O32" s="163">
        <f>IFERROR(((SUMIF(Profitabilty!$A$6:$A$36,'2024 SUTA - FUTA'!L32,Profitabilty!$D$6:$D$36))*N32),0)</f>
        <v>0</v>
      </c>
      <c r="Q32" s="80"/>
    </row>
    <row r="33" spans="1:39">
      <c r="A33" s="132" t="s">
        <v>132</v>
      </c>
      <c r="B33" s="77" t="s">
        <v>100</v>
      </c>
      <c r="C33" s="149">
        <v>3.2500000000000001E-2</v>
      </c>
      <c r="D33" s="146">
        <v>14000</v>
      </c>
      <c r="E33" s="275" t="s">
        <v>98</v>
      </c>
      <c r="F33" s="133">
        <v>0.01</v>
      </c>
      <c r="I33" s="279"/>
      <c r="J33" s="79">
        <f t="shared" si="1"/>
        <v>0</v>
      </c>
      <c r="L33" s="156" t="s">
        <v>130</v>
      </c>
      <c r="M33" s="158">
        <v>6.0000000000000001E-3</v>
      </c>
      <c r="N33" s="163">
        <f t="shared" si="0"/>
        <v>42</v>
      </c>
      <c r="O33" s="163">
        <f>IFERROR(((SUMIF(Profitabilty!$A$6:$A$36,'2024 SUTA - FUTA'!L33,Profitabilty!$D$6:$D$36))*N33),0)</f>
        <v>0</v>
      </c>
      <c r="Q33" s="80"/>
    </row>
    <row r="34" spans="1:39">
      <c r="A34" s="132" t="s">
        <v>133</v>
      </c>
      <c r="B34" s="77" t="s">
        <v>100</v>
      </c>
      <c r="C34" s="149">
        <v>3.2500000000000001E-2</v>
      </c>
      <c r="D34" s="146">
        <v>42300</v>
      </c>
      <c r="E34" s="275" t="s">
        <v>179</v>
      </c>
      <c r="F34" s="133">
        <v>2.5000000000000001E-2</v>
      </c>
      <c r="I34" s="279"/>
      <c r="J34" s="79">
        <f t="shared" si="1"/>
        <v>0</v>
      </c>
      <c r="L34" s="156" t="s">
        <v>131</v>
      </c>
      <c r="M34" s="158">
        <v>6.0000000000000001E-3</v>
      </c>
      <c r="N34" s="163">
        <f t="shared" si="0"/>
        <v>42</v>
      </c>
      <c r="O34" s="163">
        <f>IFERROR(((SUMIF(Profitabilty!$A$6:$A$36,'2024 SUTA - FUTA'!L34,Profitabilty!$D$6:$D$36))*N34),0)</f>
        <v>0</v>
      </c>
      <c r="Q34" s="80"/>
    </row>
    <row r="35" spans="1:39" ht="15" customHeight="1">
      <c r="A35" s="132" t="s">
        <v>134</v>
      </c>
      <c r="B35" s="77" t="s">
        <v>100</v>
      </c>
      <c r="C35" s="149">
        <v>1.4999999999999999E-2</v>
      </c>
      <c r="D35" s="146">
        <v>31500</v>
      </c>
      <c r="E35" s="275" t="s">
        <v>98</v>
      </c>
      <c r="F35" s="133">
        <v>8.9999999999999998E-4</v>
      </c>
      <c r="I35" s="279"/>
      <c r="J35" s="79">
        <f t="shared" si="1"/>
        <v>0</v>
      </c>
      <c r="L35" s="156" t="s">
        <v>132</v>
      </c>
      <c r="M35" s="158">
        <v>6.0000000000000001E-3</v>
      </c>
      <c r="N35" s="163">
        <f t="shared" ref="N35:N56" si="2">M35*7000</f>
        <v>42</v>
      </c>
      <c r="O35" s="163">
        <f>IFERROR(((SUMIF(Profitabilty!$A$6:$A$36,'2024 SUTA - FUTA'!L35,Profitabilty!$D$6:$D$36))*N35),0)</f>
        <v>0</v>
      </c>
      <c r="Q35" s="80"/>
    </row>
    <row r="36" spans="1:39" ht="14.25" customHeight="1">
      <c r="A36" s="132" t="s">
        <v>135</v>
      </c>
      <c r="B36" s="77" t="s">
        <v>97</v>
      </c>
      <c r="C36" s="149">
        <v>0.03</v>
      </c>
      <c r="D36" s="146">
        <v>40600</v>
      </c>
      <c r="E36" s="152" t="s">
        <v>98</v>
      </c>
      <c r="F36" s="133">
        <v>0.03</v>
      </c>
      <c r="I36" s="279"/>
      <c r="J36" s="79">
        <f t="shared" si="1"/>
        <v>0</v>
      </c>
      <c r="L36" s="156" t="s">
        <v>133</v>
      </c>
      <c r="M36" s="158">
        <v>6.0000000000000001E-3</v>
      </c>
      <c r="N36" s="163">
        <f t="shared" si="2"/>
        <v>42</v>
      </c>
      <c r="O36" s="163">
        <f>IFERROR(((SUMIF(Profitabilty!$A$6:$A$36,'2024 SUTA - FUTA'!L36,Profitabilty!$D$6:$D$36))*N36),0)</f>
        <v>0</v>
      </c>
      <c r="Q36" s="80"/>
    </row>
    <row r="37" spans="1:39">
      <c r="A37" s="132" t="s">
        <v>61</v>
      </c>
      <c r="B37" s="77" t="s">
        <v>100</v>
      </c>
      <c r="C37" s="149">
        <v>3.95E-2</v>
      </c>
      <c r="D37" s="146">
        <v>12500</v>
      </c>
      <c r="E37" s="275" t="s">
        <v>179</v>
      </c>
      <c r="F37" s="133">
        <v>2.0299999999999999E-2</v>
      </c>
      <c r="I37" s="279"/>
      <c r="J37" s="79">
        <f t="shared" si="1"/>
        <v>0</v>
      </c>
      <c r="L37" s="156" t="s">
        <v>134</v>
      </c>
      <c r="M37" s="158">
        <v>6.0000000000000001E-3</v>
      </c>
      <c r="N37" s="163">
        <f t="shared" si="2"/>
        <v>42</v>
      </c>
      <c r="O37" s="163">
        <f>IFERROR(((SUMIF(Profitabilty!$A$6:$A$36,'2024 SUTA - FUTA'!L37,Profitabilty!$D$6:$D$36))*N37),0)</f>
        <v>0</v>
      </c>
      <c r="Q37" s="80"/>
    </row>
    <row r="38" spans="1:39">
      <c r="A38" s="132" t="s">
        <v>136</v>
      </c>
      <c r="B38" s="77" t="s">
        <v>97</v>
      </c>
      <c r="C38" s="149">
        <v>2.7E-2</v>
      </c>
      <c r="D38" s="146">
        <v>9000</v>
      </c>
      <c r="E38" s="152" t="s">
        <v>98</v>
      </c>
      <c r="F38" s="133">
        <v>2.7E-2</v>
      </c>
      <c r="I38" s="279"/>
      <c r="J38" s="79">
        <f t="shared" si="1"/>
        <v>0</v>
      </c>
      <c r="L38" s="156" t="s">
        <v>135</v>
      </c>
      <c r="M38" s="158">
        <v>6.0000000000000001E-3</v>
      </c>
      <c r="N38" s="163">
        <f t="shared" si="2"/>
        <v>42</v>
      </c>
      <c r="O38" s="163">
        <f>IFERROR(((SUMIF(Profitabilty!$A$6:$A$36,'2024 SUTA - FUTA'!L38,Profitabilty!$D$6:$D$36))*N38),0)</f>
        <v>0</v>
      </c>
      <c r="Q38" s="80"/>
    </row>
    <row r="39" spans="1:39" s="81" customFormat="1">
      <c r="A39" s="132" t="s">
        <v>137</v>
      </c>
      <c r="B39" s="77" t="s">
        <v>100</v>
      </c>
      <c r="C39" s="149">
        <v>3.7499999999999999E-2</v>
      </c>
      <c r="D39" s="146">
        <v>27000</v>
      </c>
      <c r="E39" s="275" t="s">
        <v>143</v>
      </c>
      <c r="F39" s="133">
        <v>3.0000000000000001E-3</v>
      </c>
      <c r="G39" s="72"/>
      <c r="H39" s="133"/>
      <c r="I39" s="279"/>
      <c r="J39" s="79">
        <f t="shared" si="1"/>
        <v>0</v>
      </c>
      <c r="K39" s="72"/>
      <c r="L39" s="156" t="s">
        <v>136</v>
      </c>
      <c r="M39" s="158">
        <v>6.0000000000000001E-3</v>
      </c>
      <c r="N39" s="163">
        <f t="shared" si="2"/>
        <v>42</v>
      </c>
      <c r="O39" s="163">
        <f>IFERROR(((SUMIF(Profitabilty!$A$6:$A$36,'2024 SUTA - FUTA'!L39,Profitabilty!$D$6:$D$36))*N39),0)</f>
        <v>0</v>
      </c>
      <c r="P39" s="72"/>
      <c r="Q39" s="80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</row>
    <row r="40" spans="1:39" s="81" customFormat="1">
      <c r="A40" s="132" t="s">
        <v>138</v>
      </c>
      <c r="B40" s="77" t="s">
        <v>100</v>
      </c>
      <c r="C40" s="149">
        <v>2.75E-2</v>
      </c>
      <c r="D40" s="146">
        <v>52800</v>
      </c>
      <c r="E40" s="275" t="s">
        <v>98</v>
      </c>
      <c r="F40" s="133">
        <v>2.1000000000000001E-2</v>
      </c>
      <c r="G40" s="72"/>
      <c r="H40" s="133"/>
      <c r="I40" s="279"/>
      <c r="J40" s="79">
        <f t="shared" si="1"/>
        <v>0</v>
      </c>
      <c r="K40" s="72"/>
      <c r="L40" s="156" t="s">
        <v>137</v>
      </c>
      <c r="M40" s="158">
        <v>6.0000000000000001E-3</v>
      </c>
      <c r="N40" s="163">
        <f t="shared" si="2"/>
        <v>42</v>
      </c>
      <c r="O40" s="163">
        <f>IFERROR(((SUMIF(Profitabilty!$A$6:$A$36,'2024 SUTA - FUTA'!L40,Profitabilty!$D$6:$D$36))*N40),0)</f>
        <v>0</v>
      </c>
      <c r="P40" s="72"/>
      <c r="Q40" s="80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</row>
    <row r="41" spans="1:39">
      <c r="A41" s="132" t="s">
        <v>139</v>
      </c>
      <c r="B41" s="77" t="s">
        <v>97</v>
      </c>
      <c r="C41" s="149">
        <v>3.6900000000000002E-2</v>
      </c>
      <c r="D41" s="146">
        <v>10000</v>
      </c>
      <c r="E41" s="152" t="s">
        <v>98</v>
      </c>
      <c r="F41" s="133">
        <v>3.6889999999999999E-2</v>
      </c>
      <c r="I41" s="279"/>
      <c r="J41" s="79">
        <f t="shared" si="1"/>
        <v>0</v>
      </c>
      <c r="L41" s="156" t="s">
        <v>138</v>
      </c>
      <c r="M41" s="158">
        <v>6.0000000000000001E-3</v>
      </c>
      <c r="N41" s="163">
        <f t="shared" si="2"/>
        <v>42</v>
      </c>
      <c r="O41" s="163">
        <f>IFERROR(((SUMIF(Profitabilty!$A$6:$A$36,'2024 SUTA - FUTA'!L41,Profitabilty!$D$6:$D$36))*N41),0)</f>
        <v>0</v>
      </c>
      <c r="Q41" s="80"/>
    </row>
    <row r="42" spans="1:39">
      <c r="A42" s="132" t="s">
        <v>140</v>
      </c>
      <c r="B42" s="77" t="s">
        <v>100</v>
      </c>
      <c r="C42" s="149">
        <v>3.3000000000000002E-2</v>
      </c>
      <c r="D42" s="146">
        <v>7000</v>
      </c>
      <c r="E42" s="275" t="s">
        <v>98</v>
      </c>
      <c r="F42" s="133">
        <v>3.3000000000000002E-2</v>
      </c>
      <c r="I42" s="279"/>
      <c r="J42" s="79">
        <f t="shared" si="1"/>
        <v>0</v>
      </c>
      <c r="L42" s="156" t="s">
        <v>139</v>
      </c>
      <c r="M42" s="158">
        <v>6.0000000000000001E-3</v>
      </c>
      <c r="N42" s="163">
        <f t="shared" si="2"/>
        <v>42</v>
      </c>
      <c r="O42" s="163">
        <f>IFERROR(((SUMIF(Profitabilty!$A$6:$A$36,'2024 SUTA - FUTA'!L42,Profitabilty!$D$6:$D$36))*N42),0)</f>
        <v>0</v>
      </c>
      <c r="Q42" s="80"/>
    </row>
    <row r="43" spans="1:39">
      <c r="A43" s="132" t="s">
        <v>141</v>
      </c>
      <c r="B43" s="77" t="s">
        <v>142</v>
      </c>
      <c r="C43" s="149">
        <v>2.8500000000000001E-2</v>
      </c>
      <c r="D43" s="146">
        <v>29700</v>
      </c>
      <c r="E43" s="152" t="s">
        <v>143</v>
      </c>
      <c r="F43" s="133">
        <v>2.8500000000000001E-2</v>
      </c>
      <c r="I43" s="279"/>
      <c r="J43" s="79">
        <f t="shared" si="1"/>
        <v>0</v>
      </c>
      <c r="L43" s="156" t="s">
        <v>140</v>
      </c>
      <c r="M43" s="158">
        <v>6.0000000000000001E-3</v>
      </c>
      <c r="N43" s="163">
        <f t="shared" si="2"/>
        <v>42</v>
      </c>
      <c r="O43" s="163">
        <f>IFERROR(((SUMIF(Profitabilty!$A$6:$A$36,'2024 SUTA - FUTA'!L43,Profitabilty!$D$6:$D$36))*N43),0)</f>
        <v>0</v>
      </c>
      <c r="Q43" s="80"/>
    </row>
    <row r="44" spans="1:39">
      <c r="A44" s="132" t="s">
        <v>144</v>
      </c>
      <c r="B44" s="77" t="s">
        <v>97</v>
      </c>
      <c r="C44" s="149">
        <v>5.4999999999999997E-3</v>
      </c>
      <c r="D44" s="146">
        <v>14000</v>
      </c>
      <c r="E44" s="152" t="s">
        <v>98</v>
      </c>
      <c r="F44" s="133">
        <v>5.4999999999999997E-3</v>
      </c>
      <c r="I44" s="279"/>
      <c r="J44" s="79">
        <f t="shared" si="1"/>
        <v>0</v>
      </c>
      <c r="L44" s="156" t="s">
        <v>141</v>
      </c>
      <c r="M44" s="158">
        <v>6.0000000000000001E-3</v>
      </c>
      <c r="N44" s="163">
        <f t="shared" si="2"/>
        <v>42</v>
      </c>
      <c r="O44" s="163">
        <f>IFERROR(((SUMIF(Profitabilty!$A$6:$A$36,'2024 SUTA - FUTA'!L44,Profitabilty!$D$6:$D$36))*N44),0)</f>
        <v>0</v>
      </c>
      <c r="Q44" s="80"/>
    </row>
    <row r="45" spans="1:39">
      <c r="A45" s="132" t="s">
        <v>145</v>
      </c>
      <c r="B45" s="77" t="s">
        <v>97</v>
      </c>
      <c r="C45" s="149">
        <v>1.72E-2</v>
      </c>
      <c r="D45" s="146">
        <v>15000</v>
      </c>
      <c r="E45" s="152" t="s">
        <v>98</v>
      </c>
      <c r="F45" s="133">
        <v>1.72E-2</v>
      </c>
      <c r="I45" s="279"/>
      <c r="J45" s="79">
        <f t="shared" si="1"/>
        <v>0</v>
      </c>
      <c r="L45" s="156" t="s">
        <v>144</v>
      </c>
      <c r="M45" s="158">
        <v>6.0000000000000001E-3</v>
      </c>
      <c r="N45" s="163">
        <f t="shared" si="2"/>
        <v>42</v>
      </c>
      <c r="O45" s="163">
        <f>IFERROR(((SUMIF(Profitabilty!$A$6:$A$36,'2024 SUTA - FUTA'!L45,Profitabilty!$D$6:$D$36))*N45),0)</f>
        <v>0</v>
      </c>
      <c r="Q45" s="80"/>
    </row>
    <row r="46" spans="1:39">
      <c r="A46" s="132" t="s">
        <v>146</v>
      </c>
      <c r="B46" s="131" t="s">
        <v>147</v>
      </c>
      <c r="C46" s="149">
        <v>1.9E-2</v>
      </c>
      <c r="D46" s="146">
        <v>7000</v>
      </c>
      <c r="E46" s="275" t="s">
        <v>143</v>
      </c>
      <c r="F46" s="133">
        <v>1.6999999999999999E-3</v>
      </c>
      <c r="I46" s="279"/>
      <c r="J46" s="79">
        <f t="shared" si="1"/>
        <v>0</v>
      </c>
      <c r="L46" s="156" t="s">
        <v>145</v>
      </c>
      <c r="M46" s="158">
        <v>6.0000000000000001E-3</v>
      </c>
      <c r="N46" s="163">
        <f t="shared" si="2"/>
        <v>42</v>
      </c>
      <c r="O46" s="163">
        <f>IFERROR(((SUMIF(Profitabilty!$A$6:$A$36,'2024 SUTA - FUTA'!L46,Profitabilty!$D$6:$D$36))*N46),0)</f>
        <v>0</v>
      </c>
      <c r="Q46" s="80"/>
    </row>
    <row r="47" spans="1:39">
      <c r="A47" s="132" t="s">
        <v>57</v>
      </c>
      <c r="B47" s="77" t="s">
        <v>100</v>
      </c>
      <c r="C47" s="149">
        <v>2.7E-2</v>
      </c>
      <c r="D47" s="146">
        <v>9000</v>
      </c>
      <c r="E47" s="275" t="s">
        <v>105</v>
      </c>
      <c r="F47" s="133">
        <v>2.5000000000000001E-3</v>
      </c>
      <c r="I47" s="279"/>
      <c r="J47" s="79">
        <f t="shared" si="1"/>
        <v>0</v>
      </c>
      <c r="L47" s="156" t="s">
        <v>146</v>
      </c>
      <c r="M47" s="158">
        <v>6.0000000000000001E-3</v>
      </c>
      <c r="N47" s="163">
        <f t="shared" si="2"/>
        <v>42</v>
      </c>
      <c r="O47" s="163">
        <f>IFERROR(((SUMIF(Profitabilty!$A$6:$A$36,'2024 SUTA - FUTA'!L47,Profitabilty!$D$6:$D$36))*N47),0)</f>
        <v>0</v>
      </c>
      <c r="Q47" s="80"/>
    </row>
    <row r="48" spans="1:39">
      <c r="A48" s="132" t="s">
        <v>148</v>
      </c>
      <c r="B48" s="77" t="s">
        <v>100</v>
      </c>
      <c r="C48" s="149">
        <v>1.7000000000000001E-2</v>
      </c>
      <c r="D48" s="146">
        <v>47000</v>
      </c>
      <c r="E48" s="275" t="s">
        <v>105</v>
      </c>
      <c r="F48" s="133">
        <v>3.0000000000000001E-3</v>
      </c>
      <c r="I48" s="279"/>
      <c r="J48" s="79">
        <f t="shared" si="1"/>
        <v>0</v>
      </c>
      <c r="L48" s="156" t="s">
        <v>57</v>
      </c>
      <c r="M48" s="158">
        <v>6.0000000000000001E-3</v>
      </c>
      <c r="N48" s="163">
        <f t="shared" si="2"/>
        <v>42</v>
      </c>
      <c r="O48" s="163">
        <f>IFERROR(((SUMIF(Profitabilty!$A$6:$A$36,'2024 SUTA - FUTA'!L48,Profitabilty!$D$6:$D$36))*N48),0)</f>
        <v>0</v>
      </c>
      <c r="Q48" s="80"/>
    </row>
    <row r="49" spans="1:17">
      <c r="A49" s="132" t="s">
        <v>149</v>
      </c>
      <c r="B49" s="77" t="s">
        <v>100</v>
      </c>
      <c r="C49" s="149">
        <v>2.75E-2</v>
      </c>
      <c r="D49" s="146">
        <v>8000</v>
      </c>
      <c r="E49" s="275" t="s">
        <v>179</v>
      </c>
      <c r="F49" s="133">
        <v>1E-3</v>
      </c>
      <c r="I49" s="279"/>
      <c r="J49" s="79">
        <f t="shared" si="1"/>
        <v>0</v>
      </c>
      <c r="L49" s="156" t="s">
        <v>148</v>
      </c>
      <c r="M49" s="158">
        <v>6.0000000000000001E-3</v>
      </c>
      <c r="N49" s="163">
        <f t="shared" si="2"/>
        <v>42</v>
      </c>
      <c r="O49" s="163">
        <f>IFERROR(((SUMIF(Profitabilty!$A$6:$A$36,'2024 SUTA - FUTA'!L49,Profitabilty!$D$6:$D$36))*N49),0)</f>
        <v>0</v>
      </c>
      <c r="Q49" s="80"/>
    </row>
    <row r="50" spans="1:17">
      <c r="A50" s="154" t="s">
        <v>150</v>
      </c>
      <c r="B50" s="82" t="s">
        <v>97</v>
      </c>
      <c r="C50" s="149">
        <v>0.02</v>
      </c>
      <c r="D50" s="146">
        <v>31000</v>
      </c>
      <c r="E50" s="152" t="s">
        <v>98</v>
      </c>
      <c r="F50" s="133">
        <v>0.02</v>
      </c>
      <c r="I50" s="279"/>
      <c r="J50" s="79">
        <f t="shared" si="1"/>
        <v>0</v>
      </c>
      <c r="L50" s="156" t="s">
        <v>149</v>
      </c>
      <c r="M50" s="158">
        <v>6.0000000000000001E-3</v>
      </c>
      <c r="N50" s="163">
        <f t="shared" si="2"/>
        <v>42</v>
      </c>
      <c r="O50" s="163">
        <f>IFERROR(((SUMIF(Profitabilty!$A$6:$A$36,'2024 SUTA - FUTA'!L50,Profitabilty!$D$6:$D$36))*N50),0)</f>
        <v>0</v>
      </c>
      <c r="Q50" s="80"/>
    </row>
    <row r="51" spans="1:17">
      <c r="A51" s="132" t="s">
        <v>151</v>
      </c>
      <c r="B51" s="77" t="s">
        <v>142</v>
      </c>
      <c r="C51" s="149">
        <v>3.9E-2</v>
      </c>
      <c r="D51" s="146">
        <v>14300</v>
      </c>
      <c r="E51" s="152" t="s">
        <v>143</v>
      </c>
      <c r="F51" s="133">
        <v>3.9E-2</v>
      </c>
      <c r="I51" s="279"/>
      <c r="J51" s="79">
        <f t="shared" si="1"/>
        <v>0</v>
      </c>
      <c r="L51" s="157" t="s">
        <v>150</v>
      </c>
      <c r="M51" s="158">
        <v>6.0000000000000001E-3</v>
      </c>
      <c r="N51" s="163">
        <f t="shared" si="2"/>
        <v>42</v>
      </c>
      <c r="O51" s="163">
        <f>IFERROR(((SUMIF(Profitabilty!$A$6:$A$36,'2024 SUTA - FUTA'!L51,Profitabilty!$D$6:$D$36))*N51),0)</f>
        <v>0</v>
      </c>
      <c r="Q51" s="80"/>
    </row>
    <row r="52" spans="1:17">
      <c r="A52" s="132" t="s">
        <v>152</v>
      </c>
      <c r="B52" s="77" t="s">
        <v>97</v>
      </c>
      <c r="C52" s="149">
        <v>0.03</v>
      </c>
      <c r="D52" s="146">
        <v>68500</v>
      </c>
      <c r="E52" s="152" t="s">
        <v>98</v>
      </c>
      <c r="F52" s="133">
        <v>0.03</v>
      </c>
      <c r="I52" s="279"/>
      <c r="J52" s="79">
        <f t="shared" si="1"/>
        <v>0</v>
      </c>
      <c r="L52" s="157" t="s">
        <v>151</v>
      </c>
      <c r="M52" s="158">
        <v>6.0000000000000001E-3</v>
      </c>
      <c r="N52" s="163">
        <f t="shared" si="2"/>
        <v>42</v>
      </c>
      <c r="O52" s="163">
        <f>IFERROR(((SUMIF(Profitabilty!$A$6:$A$36,'2024 SUTA - FUTA'!L52,Profitabilty!$D$6:$D$36))*N52),0)</f>
        <v>0</v>
      </c>
      <c r="Q52" s="80"/>
    </row>
    <row r="53" spans="1:17">
      <c r="A53" s="132" t="s">
        <v>153</v>
      </c>
      <c r="B53" s="77" t="s">
        <v>97</v>
      </c>
      <c r="C53" s="149">
        <v>3.2500000000000001E-2</v>
      </c>
      <c r="D53" s="146">
        <v>14000</v>
      </c>
      <c r="E53" s="152" t="s">
        <v>98</v>
      </c>
      <c r="F53" s="133">
        <v>3.2500000000000001E-2</v>
      </c>
      <c r="I53" s="279"/>
      <c r="J53" s="79">
        <f t="shared" si="1"/>
        <v>0</v>
      </c>
      <c r="L53" s="157" t="s">
        <v>152</v>
      </c>
      <c r="M53" s="158">
        <v>6.0000000000000001E-3</v>
      </c>
      <c r="N53" s="163">
        <f t="shared" si="2"/>
        <v>42</v>
      </c>
      <c r="O53" s="163">
        <f>IFERROR(((SUMIF(Profitabilty!$A$6:$A$36,'2024 SUTA - FUTA'!L53,Profitabilty!$D$6:$D$36))*N53),0)</f>
        <v>0</v>
      </c>
      <c r="Q53" s="80"/>
    </row>
    <row r="54" spans="1:17">
      <c r="A54" s="132" t="s">
        <v>154</v>
      </c>
      <c r="B54" s="77" t="s">
        <v>100</v>
      </c>
      <c r="C54" s="149">
        <v>4.4999999999999998E-2</v>
      </c>
      <c r="D54" s="146">
        <v>9521</v>
      </c>
      <c r="E54" s="275" t="s">
        <v>143</v>
      </c>
      <c r="F54" s="133">
        <v>2.7E-2</v>
      </c>
      <c r="I54" s="279"/>
      <c r="J54" s="79">
        <f t="shared" si="1"/>
        <v>0</v>
      </c>
      <c r="L54" s="157" t="s">
        <v>153</v>
      </c>
      <c r="M54" s="158">
        <v>6.0000000000000001E-3</v>
      </c>
      <c r="N54" s="163">
        <f t="shared" si="2"/>
        <v>42</v>
      </c>
      <c r="O54" s="163">
        <f>IFERROR(((SUMIF(Profitabilty!$A$6:$A$36,'2024 SUTA - FUTA'!L54,Profitabilty!$D$6:$D$36))*N54),0)</f>
        <v>0</v>
      </c>
      <c r="Q54" s="80"/>
    </row>
    <row r="55" spans="1:17">
      <c r="A55" s="155" t="s">
        <v>155</v>
      </c>
      <c r="B55" s="83" t="s">
        <v>97</v>
      </c>
      <c r="C55" s="150">
        <v>2.7E-2</v>
      </c>
      <c r="D55" s="147">
        <v>30900</v>
      </c>
      <c r="E55" s="153" t="s">
        <v>98</v>
      </c>
      <c r="F55" s="133">
        <v>2.7E-2</v>
      </c>
      <c r="I55" s="279"/>
      <c r="J55" s="79">
        <f t="shared" si="1"/>
        <v>0</v>
      </c>
      <c r="L55" s="157" t="s">
        <v>154</v>
      </c>
      <c r="M55" s="158">
        <v>6.0000000000000001E-3</v>
      </c>
      <c r="N55" s="163">
        <f t="shared" si="2"/>
        <v>42</v>
      </c>
      <c r="O55" s="163">
        <f>IFERROR(((SUMIF(Profitabilty!$A$6:$A$36,'2024 SUTA - FUTA'!L55,Profitabilty!$D$6:$D$36))*N55),0)</f>
        <v>0</v>
      </c>
      <c r="Q55" s="80"/>
    </row>
    <row r="56" spans="1:17">
      <c r="L56" s="157" t="s">
        <v>155</v>
      </c>
      <c r="M56" s="158">
        <v>6.0000000000000001E-3</v>
      </c>
      <c r="N56" s="163">
        <f t="shared" si="2"/>
        <v>42</v>
      </c>
      <c r="O56" s="163">
        <f>IFERROR(((SUMIF(Profitabilty!$A$6:$A$36,'2024 SUTA - FUTA'!L56,Profitabilty!$D$6:$D$36))*N56),0)</f>
        <v>0</v>
      </c>
      <c r="Q56" s="80"/>
    </row>
    <row r="57" spans="1:17" ht="16" thickBot="1">
      <c r="J57" s="287"/>
      <c r="O57" s="164">
        <f>SUM(O3:O56)</f>
        <v>105</v>
      </c>
    </row>
    <row r="58" spans="1:17" ht="16" thickTop="1"/>
  </sheetData>
  <autoFilter ref="A2:AM55" xr:uid="{4791B987-4A75-4026-AF07-D459316431B5}"/>
  <sortState xmlns:xlrd2="http://schemas.microsoft.com/office/spreadsheetml/2017/richdata2" ref="L3:O56">
    <sortCondition descending="1" ref="M3:M56"/>
    <sortCondition ref="L3:L56"/>
  </sortState>
  <mergeCells count="2">
    <mergeCell ref="A1:E1"/>
    <mergeCell ref="L1:O1"/>
  </mergeCells>
  <conditionalFormatting sqref="A1:A2">
    <cfRule type="duplicateValues" dxfId="1" priority="2"/>
  </conditionalFormatting>
  <conditionalFormatting sqref="L1">
    <cfRule type="duplicateValues" dxfId="0" priority="1"/>
  </conditionalFormatting>
  <printOptions horizontalCentered="1" gridLines="1"/>
  <pageMargins left="0.25" right="0.25" top="0.75" bottom="0.75" header="0.3" footer="0.3"/>
  <pageSetup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FB7-E66F-49DD-BA99-1F3387487CF5}">
  <sheetPr>
    <tabColor rgb="FF92D050"/>
  </sheetPr>
  <dimension ref="A1:T19"/>
  <sheetViews>
    <sheetView showGridLines="0" zoomScale="131" zoomScaleNormal="100" workbookViewId="0">
      <selection activeCell="H6" sqref="H6"/>
    </sheetView>
  </sheetViews>
  <sheetFormatPr baseColWidth="10" defaultColWidth="8.6640625" defaultRowHeight="14"/>
  <cols>
    <col min="1" max="1" width="8.6640625" style="27"/>
    <col min="2" max="2" width="15" style="27" customWidth="1"/>
    <col min="3" max="3" width="13.5" style="27" customWidth="1"/>
    <col min="4" max="4" width="16.5" style="27" customWidth="1"/>
    <col min="5" max="5" width="14" style="27" customWidth="1"/>
    <col min="6" max="6" width="15.5" style="27" customWidth="1"/>
    <col min="7" max="7" width="8.6640625" style="27"/>
    <col min="8" max="8" width="11.33203125" style="27" bestFit="1" customWidth="1"/>
    <col min="9" max="9" width="11.5" style="27" bestFit="1" customWidth="1"/>
    <col min="10" max="10" width="11.5" style="27" customWidth="1"/>
    <col min="11" max="11" width="8.6640625" style="27"/>
    <col min="12" max="12" width="12.33203125" style="27" customWidth="1"/>
    <col min="13" max="13" width="11.33203125" style="27" customWidth="1"/>
    <col min="14" max="19" width="8.6640625" style="27"/>
    <col min="20" max="20" width="16" style="27" customWidth="1"/>
    <col min="21" max="16384" width="8.6640625" style="27"/>
  </cols>
  <sheetData>
    <row r="1" spans="1:20" ht="33" customHeight="1" thickBot="1">
      <c r="A1" s="471"/>
      <c r="B1" s="472"/>
      <c r="C1" s="472"/>
      <c r="D1" s="472"/>
      <c r="E1" s="472"/>
      <c r="F1" s="24" t="s">
        <v>211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20" thickBot="1">
      <c r="A2" s="477" t="s">
        <v>162</v>
      </c>
      <c r="B2" s="478"/>
      <c r="C2" s="478"/>
      <c r="D2" s="478"/>
      <c r="E2" s="478"/>
      <c r="F2" s="478"/>
      <c r="G2" s="478"/>
      <c r="H2" s="478"/>
      <c r="I2" s="479"/>
      <c r="J2" s="290"/>
      <c r="L2" s="473" t="s">
        <v>5</v>
      </c>
      <c r="M2" s="474"/>
    </row>
    <row r="3" spans="1:20" ht="15.75" customHeight="1">
      <c r="A3" s="480" t="str">
        <f>Profitabilty!A1</f>
        <v>Enter Company Name</v>
      </c>
      <c r="B3" s="481"/>
      <c r="C3" s="481"/>
      <c r="D3" s="481"/>
      <c r="E3" s="481"/>
      <c r="F3" s="481"/>
      <c r="G3" s="481"/>
      <c r="H3" s="481"/>
      <c r="I3" s="482"/>
      <c r="J3" s="289"/>
      <c r="L3" s="28" t="s">
        <v>163</v>
      </c>
      <c r="M3" s="29"/>
    </row>
    <row r="4" spans="1:20" ht="15" customHeight="1" thickBot="1">
      <c r="A4" s="483"/>
      <c r="B4" s="484"/>
      <c r="C4" s="484"/>
      <c r="D4" s="484"/>
      <c r="E4" s="484"/>
      <c r="F4" s="484"/>
      <c r="G4" s="484"/>
      <c r="H4" s="484"/>
      <c r="I4" s="485"/>
      <c r="J4" s="289"/>
      <c r="L4" s="28" t="s">
        <v>164</v>
      </c>
      <c r="M4" s="29"/>
    </row>
    <row r="5" spans="1:20" ht="47.75" customHeight="1" thickBot="1">
      <c r="A5" s="117" t="s">
        <v>52</v>
      </c>
      <c r="B5" s="118" t="s">
        <v>165</v>
      </c>
      <c r="C5" s="118" t="s">
        <v>32</v>
      </c>
      <c r="D5" s="118" t="s">
        <v>166</v>
      </c>
      <c r="E5" s="118" t="s">
        <v>6</v>
      </c>
      <c r="F5" s="118" t="s">
        <v>167</v>
      </c>
      <c r="G5" s="117" t="s">
        <v>168</v>
      </c>
      <c r="H5" s="115" t="s">
        <v>88</v>
      </c>
      <c r="I5" s="116" t="s">
        <v>169</v>
      </c>
      <c r="J5" s="116" t="s">
        <v>44</v>
      </c>
      <c r="L5" s="30" t="s">
        <v>170</v>
      </c>
      <c r="M5" s="31">
        <v>0</v>
      </c>
    </row>
    <row r="6" spans="1:20" ht="15" thickBot="1">
      <c r="A6" s="32" t="str">
        <f>Profitabilty!J114</f>
        <v>CA.8810</v>
      </c>
      <c r="B6" s="33">
        <f>Profitabilty!E114</f>
        <v>1.2500000000000001E-2</v>
      </c>
      <c r="C6" s="33">
        <v>7.6499999999999999E-2</v>
      </c>
      <c r="D6" s="33">
        <f>Profitabilty!E79</f>
        <v>0.03</v>
      </c>
      <c r="E6" s="33">
        <v>6.0000000000000001E-3</v>
      </c>
      <c r="F6" s="33">
        <v>0</v>
      </c>
      <c r="G6" s="33">
        <f>SUM(B6:F6)</f>
        <v>0.125</v>
      </c>
      <c r="H6" s="33" t="str">
        <f>VLOOKUP($J6,'2024 SUTA - FUTA'!A2:E55,5,FALSE)</f>
        <v>EXIV</v>
      </c>
      <c r="I6" s="33"/>
      <c r="J6" s="33" t="str">
        <f>Profitabilty!A79</f>
        <v>CA</v>
      </c>
    </row>
    <row r="7" spans="1:20" ht="15" thickBot="1">
      <c r="A7" s="32" t="str">
        <f>Profitabilty!J115</f>
        <v>0.0</v>
      </c>
      <c r="B7" s="33">
        <f>Profitabilty!E115</f>
        <v>0.02</v>
      </c>
      <c r="C7" s="33">
        <v>7.6499999999999999E-2</v>
      </c>
      <c r="D7" s="33" t="str">
        <f>Profitabilty!E80</f>
        <v/>
      </c>
      <c r="E7" s="33">
        <v>6.0000000000000001E-3</v>
      </c>
      <c r="F7" s="33">
        <v>0</v>
      </c>
      <c r="G7" s="33">
        <f t="shared" ref="G7:G8" si="0">SUM(B7:F7)</f>
        <v>0.10250000000000001</v>
      </c>
      <c r="H7" s="33" t="e">
        <f>VLOOKUP($J7,'2024 SUTA - FUTA'!A3:E56,5,FALSE)</f>
        <v>#N/A</v>
      </c>
      <c r="I7" s="33"/>
      <c r="J7" s="33">
        <f>Profitabilty!A80</f>
        <v>0</v>
      </c>
      <c r="L7" s="475" t="s">
        <v>171</v>
      </c>
      <c r="M7" s="476"/>
    </row>
    <row r="8" spans="1:20" ht="15" thickBot="1">
      <c r="A8" s="32" t="str">
        <f>Profitabilty!J116</f>
        <v>0.0</v>
      </c>
      <c r="B8" s="33">
        <f>Profitabilty!E116</f>
        <v>0.03</v>
      </c>
      <c r="C8" s="33">
        <v>7.6499999999999999E-2</v>
      </c>
      <c r="D8" s="33" t="str">
        <f>Profitabilty!E81</f>
        <v/>
      </c>
      <c r="E8" s="33">
        <v>6.0000000000000001E-3</v>
      </c>
      <c r="F8" s="33">
        <v>0</v>
      </c>
      <c r="G8" s="33">
        <f t="shared" si="0"/>
        <v>0.1125</v>
      </c>
      <c r="H8" s="33" t="e">
        <f>VLOOKUP($J8,'2024 SUTA - FUTA'!A4:E57,5,FALSE)</f>
        <v>#N/A</v>
      </c>
      <c r="I8" s="33"/>
      <c r="J8" s="33">
        <f>Profitabilty!A81</f>
        <v>0</v>
      </c>
      <c r="L8" s="28" t="s">
        <v>172</v>
      </c>
      <c r="M8" s="29"/>
    </row>
    <row r="9" spans="1:20" ht="15" thickBot="1">
      <c r="A9" s="32" t="str">
        <f>Profitabilty!J117</f>
        <v>0.0</v>
      </c>
      <c r="B9" s="33">
        <f>Profitabilty!E117</f>
        <v>0.04</v>
      </c>
      <c r="C9" s="33">
        <v>7.6499999999999999E-2</v>
      </c>
      <c r="D9" s="33" t="str">
        <f>Profitabilty!E82</f>
        <v/>
      </c>
      <c r="E9" s="33">
        <v>6.0000000000000001E-3</v>
      </c>
      <c r="F9" s="33">
        <v>0</v>
      </c>
      <c r="G9" s="33">
        <f t="shared" ref="G9:G17" si="1">SUM(B9:F9)</f>
        <v>0.1225</v>
      </c>
      <c r="H9" s="33" t="e">
        <f>VLOOKUP($J9,'2024 SUTA - FUTA'!A5:E58,5,FALSE)</f>
        <v>#N/A</v>
      </c>
      <c r="I9" s="33"/>
      <c r="J9" s="33">
        <f>Profitabilty!A82</f>
        <v>0</v>
      </c>
      <c r="L9" s="34" t="s">
        <v>173</v>
      </c>
      <c r="M9" s="35"/>
    </row>
    <row r="10" spans="1:20" ht="15" thickBot="1">
      <c r="A10" s="32" t="str">
        <f>Profitabilty!J118</f>
        <v>0.0</v>
      </c>
      <c r="B10" s="33">
        <f>Profitabilty!E118</f>
        <v>0.05</v>
      </c>
      <c r="C10" s="33">
        <v>7.6499999999999999E-2</v>
      </c>
      <c r="D10" s="33" t="str">
        <f>Profitabilty!E83</f>
        <v/>
      </c>
      <c r="E10" s="33">
        <v>6.0000000000000001E-3</v>
      </c>
      <c r="F10" s="33">
        <v>0</v>
      </c>
      <c r="G10" s="33">
        <f t="shared" si="1"/>
        <v>0.13250000000000001</v>
      </c>
      <c r="H10" s="33" t="e">
        <f>VLOOKUP($J10,'2024 SUTA - FUTA'!A6:E59,5,FALSE)</f>
        <v>#N/A</v>
      </c>
      <c r="I10" s="33"/>
      <c r="J10" s="32">
        <f>Profitabilty!A83</f>
        <v>0</v>
      </c>
    </row>
    <row r="11" spans="1:20" ht="15" thickBot="1">
      <c r="A11" s="32" t="str">
        <f>Profitabilty!J119</f>
        <v>0.0</v>
      </c>
      <c r="B11" s="33">
        <f>Profitabilty!E119</f>
        <v>0</v>
      </c>
      <c r="C11" s="33">
        <v>7.6499999999999999E-2</v>
      </c>
      <c r="D11" s="33" t="str">
        <f>Profitabilty!E84</f>
        <v/>
      </c>
      <c r="E11" s="33">
        <v>6.0000000000000001E-3</v>
      </c>
      <c r="F11" s="33">
        <v>0</v>
      </c>
      <c r="G11" s="33">
        <f t="shared" si="1"/>
        <v>8.2500000000000004E-2</v>
      </c>
      <c r="H11" s="33" t="e">
        <f>VLOOKUP($J11,'2024 SUTA - FUTA'!A7:E60,5,FALSE)</f>
        <v>#N/A</v>
      </c>
      <c r="I11" s="33"/>
      <c r="J11" s="32">
        <f>Profitabilty!A84</f>
        <v>0</v>
      </c>
    </row>
    <row r="12" spans="1:20" ht="15" thickBot="1">
      <c r="A12" s="32" t="str">
        <f>Profitabilty!J120</f>
        <v>0.0</v>
      </c>
      <c r="B12" s="33">
        <f>Profitabilty!E120</f>
        <v>0</v>
      </c>
      <c r="C12" s="33">
        <v>7.6499999999999999E-2</v>
      </c>
      <c r="D12" s="33" t="str">
        <f>Profitabilty!E85</f>
        <v/>
      </c>
      <c r="E12" s="33">
        <v>6.0000000000000001E-3</v>
      </c>
      <c r="F12" s="33">
        <v>0</v>
      </c>
      <c r="G12" s="33">
        <f t="shared" si="1"/>
        <v>8.2500000000000004E-2</v>
      </c>
      <c r="H12" s="33" t="e">
        <f>VLOOKUP($J12,'2024 SUTA - FUTA'!A8:E61,5,FALSE)</f>
        <v>#N/A</v>
      </c>
      <c r="I12" s="33"/>
      <c r="J12" s="32">
        <f>Profitabilty!A85</f>
        <v>0</v>
      </c>
    </row>
    <row r="13" spans="1:20" ht="15" thickBot="1">
      <c r="A13" s="32" t="str">
        <f>Profitabilty!J121</f>
        <v>0.0</v>
      </c>
      <c r="B13" s="33">
        <f>Profitabilty!E121</f>
        <v>0</v>
      </c>
      <c r="C13" s="33">
        <v>7.6499999999999999E-2</v>
      </c>
      <c r="D13" s="33" t="str">
        <f>Profitabilty!E86</f>
        <v/>
      </c>
      <c r="E13" s="33">
        <v>6.0000000000000001E-3</v>
      </c>
      <c r="F13" s="33">
        <v>0</v>
      </c>
      <c r="G13" s="33">
        <f t="shared" si="1"/>
        <v>8.2500000000000004E-2</v>
      </c>
      <c r="H13" s="33" t="e">
        <f>VLOOKUP($J13,'2024 SUTA - FUTA'!A9:E62,5,FALSE)</f>
        <v>#N/A</v>
      </c>
      <c r="I13" s="33"/>
      <c r="J13" s="32">
        <f>Profitabilty!A86</f>
        <v>0</v>
      </c>
    </row>
    <row r="14" spans="1:20" ht="15" thickBot="1">
      <c r="A14" s="32" t="str">
        <f>Profitabilty!J122</f>
        <v>0.0</v>
      </c>
      <c r="B14" s="33">
        <f>Profitabilty!E122</f>
        <v>0</v>
      </c>
      <c r="C14" s="33">
        <v>7.6499999999999999E-2</v>
      </c>
      <c r="D14" s="33" t="str">
        <f>Profitabilty!E87</f>
        <v/>
      </c>
      <c r="E14" s="33">
        <v>6.0000000000000001E-3</v>
      </c>
      <c r="F14" s="33">
        <v>0</v>
      </c>
      <c r="G14" s="33">
        <f t="shared" si="1"/>
        <v>8.2500000000000004E-2</v>
      </c>
      <c r="H14" s="33" t="e">
        <f>VLOOKUP($J14,'2024 SUTA - FUTA'!A10:E63,5,FALSE)</f>
        <v>#N/A</v>
      </c>
      <c r="I14" s="33"/>
      <c r="J14" s="32">
        <f>Profitabilty!A87</f>
        <v>0</v>
      </c>
    </row>
    <row r="15" spans="1:20" ht="15" thickBot="1">
      <c r="A15" s="32" t="str">
        <f>Profitabilty!J123</f>
        <v>0.0</v>
      </c>
      <c r="B15" s="33">
        <f>Profitabilty!E123</f>
        <v>0</v>
      </c>
      <c r="C15" s="33">
        <v>7.6499999999999999E-2</v>
      </c>
      <c r="D15" s="33" t="str">
        <f>Profitabilty!E88</f>
        <v/>
      </c>
      <c r="E15" s="33">
        <v>6.0000000000000001E-3</v>
      </c>
      <c r="F15" s="33">
        <v>0</v>
      </c>
      <c r="G15" s="33">
        <f t="shared" si="1"/>
        <v>8.2500000000000004E-2</v>
      </c>
      <c r="H15" s="33" t="e">
        <f>VLOOKUP($J15,'2024 SUTA - FUTA'!A11:E64,5,FALSE)</f>
        <v>#N/A</v>
      </c>
      <c r="I15" s="33"/>
      <c r="J15" s="32">
        <f>Profitabilty!A88</f>
        <v>0</v>
      </c>
    </row>
    <row r="16" spans="1:20" ht="15" thickBot="1">
      <c r="A16" s="32" t="str">
        <f>Profitabilty!J124</f>
        <v>0.0</v>
      </c>
      <c r="B16" s="33">
        <f>Profitabilty!E124</f>
        <v>0</v>
      </c>
      <c r="C16" s="33">
        <v>7.6499999999999999E-2</v>
      </c>
      <c r="D16" s="33" t="str">
        <f>Profitabilty!E89</f>
        <v/>
      </c>
      <c r="E16" s="33">
        <v>6.0000000000000001E-3</v>
      </c>
      <c r="F16" s="33">
        <v>0</v>
      </c>
      <c r="G16" s="33">
        <f t="shared" si="1"/>
        <v>8.2500000000000004E-2</v>
      </c>
      <c r="H16" s="33" t="e">
        <f>VLOOKUP($J16,'2024 SUTA - FUTA'!A12:E65,5,FALSE)</f>
        <v>#N/A</v>
      </c>
      <c r="I16" s="33"/>
      <c r="J16" s="32">
        <f>Profitabilty!A89</f>
        <v>0</v>
      </c>
    </row>
    <row r="17" spans="1:10" ht="15" thickBot="1">
      <c r="A17" s="32" t="str">
        <f>Profitabilty!J125</f>
        <v>0.0</v>
      </c>
      <c r="B17" s="33">
        <f>Profitabilty!E125</f>
        <v>0</v>
      </c>
      <c r="C17" s="33">
        <v>7.6499999999999999E-2</v>
      </c>
      <c r="D17" s="33" t="str">
        <f>Profitabilty!E90</f>
        <v/>
      </c>
      <c r="E17" s="33">
        <v>6.0000000000000001E-3</v>
      </c>
      <c r="F17" s="33">
        <v>0</v>
      </c>
      <c r="G17" s="33">
        <f t="shared" si="1"/>
        <v>8.2500000000000004E-2</v>
      </c>
      <c r="H17" s="33" t="e">
        <f>VLOOKUP($J17,'2024 SUTA - FUTA'!A13:E66,5,FALSE)</f>
        <v>#N/A</v>
      </c>
      <c r="I17" s="33"/>
      <c r="J17" s="32">
        <f>Profitabilty!A90</f>
        <v>0</v>
      </c>
    </row>
    <row r="18" spans="1:10" ht="15" thickBot="1">
      <c r="A18" s="36"/>
      <c r="B18" s="37"/>
      <c r="C18" s="37"/>
      <c r="D18" s="37"/>
      <c r="E18" s="38"/>
    </row>
    <row r="19" spans="1:10" ht="15" thickBot="1">
      <c r="A19" s="466" t="s">
        <v>174</v>
      </c>
      <c r="B19" s="467"/>
      <c r="C19" s="467"/>
      <c r="D19" s="467"/>
      <c r="E19" s="468"/>
      <c r="F19" s="469">
        <v>95</v>
      </c>
      <c r="G19" s="470"/>
      <c r="H19" s="114"/>
      <c r="I19" s="114"/>
      <c r="J19" s="114"/>
    </row>
  </sheetData>
  <mergeCells count="7">
    <mergeCell ref="A19:E19"/>
    <mergeCell ref="F19:G19"/>
    <mergeCell ref="A1:E1"/>
    <mergeCell ref="L2:M2"/>
    <mergeCell ref="L7:M7"/>
    <mergeCell ref="A2:I2"/>
    <mergeCell ref="A3:I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12</xdr:col>
                    <xdr:colOff>190500</xdr:colOff>
                    <xdr:row>1</xdr:row>
                    <xdr:rowOff>228600</xdr:rowOff>
                  </from>
                  <to>
                    <xdr:col>12</xdr:col>
                    <xdr:colOff>495300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12</xdr:col>
                    <xdr:colOff>190500</xdr:colOff>
                    <xdr:row>2</xdr:row>
                    <xdr:rowOff>228600</xdr:rowOff>
                  </from>
                  <to>
                    <xdr:col>12</xdr:col>
                    <xdr:colOff>495300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11</xdr:col>
                    <xdr:colOff>762000</xdr:colOff>
                    <xdr:row>7</xdr:row>
                    <xdr:rowOff>25400</xdr:rowOff>
                  </from>
                  <to>
                    <xdr:col>12</xdr:col>
                    <xdr:colOff>114300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11</xdr:col>
                    <xdr:colOff>762000</xdr:colOff>
                    <xdr:row>8</xdr:row>
                    <xdr:rowOff>0</xdr:rowOff>
                  </from>
                  <to>
                    <xdr:col>12</xdr:col>
                    <xdr:colOff>139700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C1D59B8C7084690F25FF44D518477" ma:contentTypeVersion="11" ma:contentTypeDescription="Create a new document." ma:contentTypeScope="" ma:versionID="c37c1545d22520e0768ebaabb3a1db4f">
  <xsd:schema xmlns:xsd="http://www.w3.org/2001/XMLSchema" xmlns:xs="http://www.w3.org/2001/XMLSchema" xmlns:p="http://schemas.microsoft.com/office/2006/metadata/properties" xmlns:ns3="495766af-c475-4508-a544-26ad3de52521" xmlns:ns4="43d1d241-7c11-4d8f-bca4-343838c27835" targetNamespace="http://schemas.microsoft.com/office/2006/metadata/properties" ma:root="true" ma:fieldsID="8fda4661382241cbadfb20890869e976" ns3:_="" ns4:_="">
    <xsd:import namespace="495766af-c475-4508-a544-26ad3de52521"/>
    <xsd:import namespace="43d1d241-7c11-4d8f-bca4-343838c27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766af-c475-4508-a544-26ad3de525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1d241-7c11-4d8f-bca4-343838c278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973A2D-EEFE-4824-A176-953BA634E37E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495766af-c475-4508-a544-26ad3de52521"/>
    <ds:schemaRef ds:uri="http://schemas.openxmlformats.org/package/2006/metadata/core-properties"/>
    <ds:schemaRef ds:uri="43d1d241-7c11-4d8f-bca4-343838c27835"/>
  </ds:schemaRefs>
</ds:datastoreItem>
</file>

<file path=customXml/itemProps2.xml><?xml version="1.0" encoding="utf-8"?>
<ds:datastoreItem xmlns:ds="http://schemas.openxmlformats.org/officeDocument/2006/customXml" ds:itemID="{DD1835ED-3A7A-4086-8CCB-4F81CCD63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5766af-c475-4508-a544-26ad3de52521"/>
    <ds:schemaRef ds:uri="43d1d241-7c11-4d8f-bca4-343838c27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CD2111-7C6D-43F5-87B0-0D68DA7484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Quote</vt:lpstr>
      <vt:lpstr>Cost Comparison Other</vt:lpstr>
      <vt:lpstr>Detailed View</vt:lpstr>
      <vt:lpstr>Profitabilty</vt:lpstr>
      <vt:lpstr>FICA Calculation Sheet</vt:lpstr>
      <vt:lpstr>2024 SUTA - FUTA</vt:lpstr>
      <vt:lpstr>Allocation</vt:lpstr>
      <vt:lpstr>'2024 SUTA - FUTA'!Print_Area</vt:lpstr>
      <vt:lpstr>'Cost Comparison Other'!Print_Area</vt:lpstr>
      <vt:lpstr>'Detailed View'!Print_Area</vt:lpstr>
      <vt:lpstr>Profitabilty!Print_Area</vt:lpstr>
      <vt:lpstr>Quote!Print_Area</vt:lpstr>
      <vt:lpstr>'2024 SUTA - FUTA'!Print_Titles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Thorn</dc:creator>
  <cp:keywords/>
  <dc:description/>
  <cp:lastModifiedBy>Jeffrey Thorn</cp:lastModifiedBy>
  <cp:revision/>
  <cp:lastPrinted>2025-03-26T23:21:42Z</cp:lastPrinted>
  <dcterms:created xsi:type="dcterms:W3CDTF">2020-04-16T15:56:50Z</dcterms:created>
  <dcterms:modified xsi:type="dcterms:W3CDTF">2025-07-05T09:23:14Z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0x010100CCEC1D59B8C7084690F25FF44D518477</vt:lpwstr>
  </property>
</Properties>
</file>