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university-my.sharepoint.com/personal/gifa_itu_dk/Documents/Documents/GitHub/BSc%20Project/data/2- NLP/1- Fine Tuning/annotations/"/>
    </mc:Choice>
  </mc:AlternateContent>
  <xr:revisionPtr revIDLastSave="4" documentId="13_ncr:1_{198CEC83-11BE-4AEA-BC34-F9DA85F33748}" xr6:coauthVersionLast="47" xr6:coauthVersionMax="47" xr10:uidLastSave="{04523AB6-2904-454C-832A-4E401388FC04}"/>
  <bookViews>
    <workbookView xWindow="-120" yWindow="-120" windowWidth="29040" windowHeight="15720" xr2:uid="{00000000-000D-0000-FFFF-FFFF00000000}"/>
  </bookViews>
  <sheets>
    <sheet name="Annotations" sheetId="1" r:id="rId1"/>
    <sheet name="Summary" sheetId="3" r:id="rId2"/>
  </sheets>
  <definedNames>
    <definedName name="_xlnm._FilterDatabase" localSheetId="0" hidden="1">Annotations!$B$1:$H$100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F51" i="1" s="1"/>
  <c r="E2" i="1"/>
  <c r="E3" i="1"/>
  <c r="E4" i="1"/>
  <c r="E5" i="1"/>
  <c r="E6" i="1"/>
  <c r="E7" i="1"/>
  <c r="E8" i="1"/>
  <c r="F8" i="1" s="1"/>
  <c r="E9" i="1"/>
  <c r="F9" i="1" s="1"/>
  <c r="E10" i="1"/>
  <c r="F10" i="1" s="1"/>
  <c r="E11" i="1"/>
  <c r="F11" i="1" s="1"/>
  <c r="E12" i="1"/>
  <c r="E13" i="1"/>
  <c r="E14" i="1"/>
  <c r="F14" i="1" s="1"/>
  <c r="E15" i="1"/>
  <c r="E16" i="1"/>
  <c r="F16" i="1" s="1"/>
  <c r="E17" i="1"/>
  <c r="E18" i="1"/>
  <c r="F18" i="1" s="1"/>
  <c r="E19" i="1"/>
  <c r="F19" i="1" s="1"/>
  <c r="E20" i="1"/>
  <c r="E21" i="1"/>
  <c r="E22" i="1"/>
  <c r="F22" i="1" s="1"/>
  <c r="E23" i="1"/>
  <c r="E24" i="1"/>
  <c r="F24" i="1" s="1"/>
  <c r="E25" i="1"/>
  <c r="F25" i="1" s="1"/>
  <c r="E26" i="1"/>
  <c r="E27" i="1"/>
  <c r="F27" i="1" s="1"/>
  <c r="E28" i="1"/>
  <c r="F28" i="1" s="1"/>
  <c r="E29" i="1"/>
  <c r="F29" i="1" s="1"/>
  <c r="E30" i="1"/>
  <c r="E31" i="1"/>
  <c r="F31" i="1" s="1"/>
  <c r="E32" i="1"/>
  <c r="F32" i="1" s="1"/>
  <c r="E33" i="1"/>
  <c r="F33" i="1" s="1"/>
  <c r="E34" i="1"/>
  <c r="F34" i="1" s="1"/>
  <c r="E35" i="1"/>
  <c r="E36" i="1"/>
  <c r="F36" i="1" s="1"/>
  <c r="E37" i="1"/>
  <c r="E38" i="1"/>
  <c r="E39" i="1"/>
  <c r="F39" i="1" s="1"/>
  <c r="E40" i="1"/>
  <c r="E41" i="1"/>
  <c r="F41" i="1" s="1"/>
  <c r="E42" i="1"/>
  <c r="F42" i="1" s="1"/>
  <c r="E43" i="1"/>
  <c r="E44" i="1"/>
  <c r="E45" i="1"/>
  <c r="F45" i="1" s="1"/>
  <c r="E46" i="1"/>
  <c r="F46" i="1" s="1"/>
  <c r="E47" i="1"/>
  <c r="F47" i="1" s="1"/>
  <c r="E48" i="1"/>
  <c r="F48" i="1" s="1"/>
  <c r="E49" i="1"/>
  <c r="E50" i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E60" i="1"/>
  <c r="F60" i="1" s="1"/>
  <c r="E61" i="1"/>
  <c r="F61" i="1" s="1"/>
  <c r="E62" i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E70" i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E81" i="1"/>
  <c r="F81" i="1" s="1"/>
  <c r="E82" i="1"/>
  <c r="F82" i="1" s="1"/>
  <c r="E83" i="1"/>
  <c r="E84" i="1"/>
  <c r="F84" i="1" s="1"/>
  <c r="E85" i="1"/>
  <c r="E86" i="1"/>
  <c r="E87" i="1"/>
  <c r="F87" i="1" s="1"/>
  <c r="E88" i="1"/>
  <c r="E89" i="1"/>
  <c r="F89" i="1" s="1"/>
  <c r="E90" i="1"/>
  <c r="F90" i="1" s="1"/>
  <c r="E91" i="1"/>
  <c r="F91" i="1" s="1"/>
  <c r="E92" i="1"/>
  <c r="F92" i="1" s="1"/>
  <c r="E93" i="1"/>
  <c r="E94" i="1"/>
  <c r="F94" i="1" s="1"/>
  <c r="E95" i="1"/>
  <c r="F95" i="1" s="1"/>
  <c r="E96" i="1"/>
  <c r="F96" i="1" s="1"/>
  <c r="E97" i="1"/>
  <c r="E98" i="1"/>
  <c r="E99" i="1"/>
  <c r="E100" i="1"/>
  <c r="F100" i="1" s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C3" i="3"/>
  <c r="C17" i="3" s="1"/>
  <c r="C18" i="3" s="1"/>
  <c r="D18" i="3" s="1"/>
  <c r="C10" i="3" l="1"/>
  <c r="D10" i="3" s="1"/>
  <c r="C7" i="3"/>
  <c r="D7" i="3" s="1"/>
  <c r="C4" i="3"/>
  <c r="D4" i="3" s="1"/>
  <c r="C8" i="3"/>
  <c r="D8" i="3" s="1"/>
  <c r="C6" i="3"/>
  <c r="D6" i="3" s="1"/>
  <c r="C9" i="3"/>
  <c r="D9" i="3" s="1"/>
  <c r="C13" i="3"/>
  <c r="C14" i="3" l="1"/>
  <c r="D14" i="3" s="1"/>
</calcChain>
</file>

<file path=xl/sharedStrings.xml><?xml version="1.0" encoding="utf-8"?>
<sst xmlns="http://schemas.openxmlformats.org/spreadsheetml/2006/main" count="457" uniqueCount="23">
  <si>
    <t>idx</t>
  </si>
  <si>
    <t>sadness</t>
  </si>
  <si>
    <t>anger</t>
  </si>
  <si>
    <t>undefined</t>
  </si>
  <si>
    <t>optimism</t>
  </si>
  <si>
    <t>joy</t>
  </si>
  <si>
    <t>pe</t>
  </si>
  <si>
    <t>GIFA</t>
  </si>
  <si>
    <t>JOTO</t>
  </si>
  <si>
    <t>JTIH</t>
  </si>
  <si>
    <t>GOLDEN</t>
  </si>
  <si>
    <t>AGREEMENT</t>
  </si>
  <si>
    <t># Samples Annotated</t>
  </si>
  <si>
    <t># Agreements</t>
  </si>
  <si>
    <t>Agreements per label</t>
  </si>
  <si>
    <t>Fleiss' Kappa</t>
  </si>
  <si>
    <t># Annotators</t>
  </si>
  <si>
    <t>p</t>
  </si>
  <si>
    <t>TweetNLP</t>
  </si>
  <si>
    <t>Inter Annotators</t>
  </si>
  <si>
    <t>Kohen's Kappa</t>
  </si>
  <si>
    <t>Chance Agree</t>
  </si>
  <si>
    <t>Golden / TweetNLP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</si>
</sst>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1B50B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3" fillId="3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6" borderId="0" xfId="0" applyFill="1" applyAlignment="1">
      <alignment horizontal="center" vertical="center"/>
    </xf>
    <xf numFmtId="164" fontId="0" fillId="36" borderId="0" xfId="1" applyNumberFormat="1" applyFont="1" applyFill="1"/>
    <xf numFmtId="0" fontId="13" fillId="37" borderId="0" xfId="0" applyFont="1" applyFill="1" applyAlignment="1">
      <alignment horizontal="center" vertical="center"/>
    </xf>
    <xf numFmtId="10" fontId="13" fillId="37" borderId="0" xfId="1" applyNumberFormat="1" applyFont="1" applyFill="1" applyAlignment="1">
      <alignment horizontal="center" vertical="center"/>
    </xf>
    <xf numFmtId="0" fontId="13" fillId="37" borderId="0" xfId="0" applyFont="1" applyFill="1"/>
    <xf numFmtId="0" fontId="13" fillId="37" borderId="0" xfId="0" applyFont="1" applyFill="1" applyAlignment="1">
      <alignment horizontal="right"/>
    </xf>
    <xf numFmtId="0" fontId="19" fillId="36" borderId="0" xfId="0" applyFont="1" applyFill="1" applyAlignment="1">
      <alignment horizontal="righ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9" fillId="33" borderId="0" xfId="0" applyFont="1" applyFill="1" applyAlignment="1">
      <alignment horizontal="right" vertical="center"/>
    </xf>
    <xf numFmtId="165" fontId="0" fillId="33" borderId="0" xfId="0" applyNumberFormat="1" applyFill="1" applyAlignment="1">
      <alignment horizontal="center" vertical="center"/>
    </xf>
    <xf numFmtId="0" fontId="0" fillId="33" borderId="0" xfId="0" applyFill="1"/>
    <xf numFmtId="0" fontId="16" fillId="33" borderId="0" xfId="0" applyFont="1" applyFill="1" applyAlignment="1">
      <alignment horizontal="right" vertical="center"/>
    </xf>
    <xf numFmtId="165" fontId="16" fillId="33" borderId="0" xfId="0" applyNumberFormat="1" applyFont="1" applyFill="1" applyAlignment="1">
      <alignment horizontal="center" vertical="center"/>
    </xf>
    <xf numFmtId="0" fontId="13" fillId="38" borderId="0" xfId="0" applyFont="1" applyFill="1" applyAlignment="1">
      <alignment horizontal="center" vertical="center"/>
    </xf>
    <xf numFmtId="0" fontId="0" fillId="36" borderId="0" xfId="0" applyFill="1" applyAlignment="1">
      <alignment horizontal="center"/>
    </xf>
    <xf numFmtId="0" fontId="16" fillId="33" borderId="0" xfId="0" applyFont="1" applyFill="1" applyAlignment="1">
      <alignment horizontal="left"/>
    </xf>
    <xf numFmtId="0" fontId="20" fillId="39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  <strike val="0"/>
        <color rgb="FF00B05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colors>
    <mruColors>
      <color rgb="FFB1B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3.7109375" bestFit="1" customWidth="1"/>
    <col min="2" max="8" width="15.7109375" customWidth="1"/>
    <col min="9" max="9" width="9.5703125" bestFit="1" customWidth="1"/>
  </cols>
  <sheetData>
    <row r="1" spans="1:10" x14ac:dyDescent="0.25">
      <c r="A1" s="3" t="s">
        <v>0</v>
      </c>
      <c r="B1" s="3" t="s">
        <v>7</v>
      </c>
      <c r="C1" s="3" t="s">
        <v>8</v>
      </c>
      <c r="D1" s="3" t="s">
        <v>9</v>
      </c>
      <c r="E1" s="5" t="s">
        <v>11</v>
      </c>
      <c r="F1" s="4" t="s">
        <v>10</v>
      </c>
      <c r="G1" s="21" t="s">
        <v>18</v>
      </c>
      <c r="H1" s="5" t="s">
        <v>11</v>
      </c>
      <c r="I1" s="3" t="s">
        <v>17</v>
      </c>
    </row>
    <row r="2" spans="1:10" x14ac:dyDescent="0.25">
      <c r="A2" s="2">
        <v>0</v>
      </c>
      <c r="B2" s="1" t="s">
        <v>3</v>
      </c>
      <c r="C2" s="1" t="s">
        <v>2</v>
      </c>
      <c r="D2" s="1" t="s">
        <v>2</v>
      </c>
      <c r="E2" s="6" t="b">
        <f t="shared" ref="E2:E33" si="0">IF(AND(B2=C2,D2=C2),TRUE,FALSE)</f>
        <v>0</v>
      </c>
      <c r="F2" s="1" t="s">
        <v>2</v>
      </c>
      <c r="G2" s="1" t="s">
        <v>2</v>
      </c>
      <c r="H2" s="6" t="b">
        <f>F2=G2</f>
        <v>1</v>
      </c>
      <c r="I2" s="15">
        <f>(1/(Summary!$C$2*(Summary!$C$2-1)))*(COUNTIF(B2:D2,"anger")^2+COUNTIF(B2:D2,"joy")^2+COUNTIF(B2:D2,"optimism")^2+COUNTIF(B2:D2,"sadness")^2+COUNTIF(B2:D2,"undefined")^2-Summary!$C$2)</f>
        <v>0.33333333333333331</v>
      </c>
    </row>
    <row r="3" spans="1:10" x14ac:dyDescent="0.25">
      <c r="A3" s="2">
        <v>1</v>
      </c>
      <c r="B3" s="1" t="s">
        <v>3</v>
      </c>
      <c r="C3" s="1" t="s">
        <v>3</v>
      </c>
      <c r="D3" s="1" t="s">
        <v>3</v>
      </c>
      <c r="E3" s="6" t="b">
        <f t="shared" si="0"/>
        <v>1</v>
      </c>
      <c r="F3" s="1" t="s">
        <v>3</v>
      </c>
      <c r="G3" s="1" t="s">
        <v>1</v>
      </c>
      <c r="H3" s="6" t="b">
        <f t="shared" ref="H3:H66" si="1">F3=G3</f>
        <v>0</v>
      </c>
      <c r="I3" s="15">
        <f>(1/(Summary!$C$2*(Summary!$C$2-1)))*(COUNTIF(B3:D3,"anger")^2+COUNTIF(B3:D3,"joy")^2+COUNTIF(B3:D3,"optimism")^2+COUNTIF(B3:D3,"sadness")^2+COUNTIF(B3:D3,"undefined")^2-Summary!$C$2)</f>
        <v>1</v>
      </c>
    </row>
    <row r="4" spans="1:10" x14ac:dyDescent="0.25">
      <c r="A4" s="2">
        <v>2</v>
      </c>
      <c r="B4" s="1" t="s">
        <v>4</v>
      </c>
      <c r="C4" s="1" t="s">
        <v>4</v>
      </c>
      <c r="D4" s="1" t="s">
        <v>4</v>
      </c>
      <c r="E4" s="6" t="b">
        <f t="shared" si="0"/>
        <v>1</v>
      </c>
      <c r="F4" s="1" t="s">
        <v>4</v>
      </c>
      <c r="G4" s="1" t="s">
        <v>3</v>
      </c>
      <c r="H4" s="6" t="b">
        <f t="shared" si="1"/>
        <v>0</v>
      </c>
      <c r="I4" s="15">
        <f>(1/(Summary!$C$2*(Summary!$C$2-1)))*(COUNTIF(B4:D4,"anger")^2+COUNTIF(B4:D4,"joy")^2+COUNTIF(B4:D4,"optimism")^2+COUNTIF(B4:D4,"sadness")^2+COUNTIF(B4:D4,"undefined")^2-Summary!$C$2)</f>
        <v>1</v>
      </c>
      <c r="J4" s="14"/>
    </row>
    <row r="5" spans="1:10" x14ac:dyDescent="0.25">
      <c r="A5" s="2">
        <v>3</v>
      </c>
      <c r="B5" s="1" t="s">
        <v>4</v>
      </c>
      <c r="C5" s="1" t="s">
        <v>4</v>
      </c>
      <c r="D5" s="1" t="s">
        <v>4</v>
      </c>
      <c r="E5" s="6" t="b">
        <f t="shared" si="0"/>
        <v>1</v>
      </c>
      <c r="F5" s="1" t="s">
        <v>4</v>
      </c>
      <c r="G5" s="1" t="s">
        <v>4</v>
      </c>
      <c r="H5" s="6" t="b">
        <f t="shared" si="1"/>
        <v>1</v>
      </c>
      <c r="I5" s="15">
        <f>(1/(Summary!$C$2*(Summary!$C$2-1)))*(COUNTIF(B5:D5,"anger")^2+COUNTIF(B5:D5,"joy")^2+COUNTIF(B5:D5,"optimism")^2+COUNTIF(B5:D5,"sadness")^2+COUNTIF(B5:D5,"undefined")^2-Summary!$C$2)</f>
        <v>1</v>
      </c>
    </row>
    <row r="6" spans="1:10" x14ac:dyDescent="0.25">
      <c r="A6" s="2">
        <v>4</v>
      </c>
      <c r="B6" s="1" t="s">
        <v>5</v>
      </c>
      <c r="C6" s="1" t="s">
        <v>4</v>
      </c>
      <c r="D6" s="1" t="s">
        <v>5</v>
      </c>
      <c r="E6" s="6" t="b">
        <f t="shared" si="0"/>
        <v>0</v>
      </c>
      <c r="F6" s="1" t="s">
        <v>4</v>
      </c>
      <c r="G6" s="1" t="s">
        <v>5</v>
      </c>
      <c r="H6" s="6" t="b">
        <f t="shared" si="1"/>
        <v>0</v>
      </c>
      <c r="I6" s="15">
        <f>(1/(Summary!$C$2*(Summary!$C$2-1)))*(COUNTIF(B6:D6,"anger")^2+COUNTIF(B6:D6,"joy")^2+COUNTIF(B6:D6,"optimism")^2+COUNTIF(B6:D6,"sadness")^2+COUNTIF(B6:D6,"undefined")^2-Summary!$C$2)</f>
        <v>0.33333333333333331</v>
      </c>
    </row>
    <row r="7" spans="1:10" x14ac:dyDescent="0.25">
      <c r="A7" s="2">
        <v>5</v>
      </c>
      <c r="B7" s="1" t="s">
        <v>5</v>
      </c>
      <c r="C7" s="1" t="s">
        <v>3</v>
      </c>
      <c r="D7" s="1" t="s">
        <v>1</v>
      </c>
      <c r="E7" s="6" t="b">
        <f t="shared" si="0"/>
        <v>0</v>
      </c>
      <c r="F7" s="1" t="s">
        <v>3</v>
      </c>
      <c r="G7" s="1" t="s">
        <v>3</v>
      </c>
      <c r="H7" s="6" t="b">
        <f t="shared" si="1"/>
        <v>1</v>
      </c>
      <c r="I7" s="15">
        <f>(1/(Summary!$C$2*(Summary!$C$2-1)))*(COUNTIF(B7:D7,"anger")^2+COUNTIF(B7:D7,"joy")^2+COUNTIF(B7:D7,"optimism")^2+COUNTIF(B7:D7,"sadness")^2+COUNTIF(B7:D7,"undefined")^2-Summary!$C$2)</f>
        <v>0</v>
      </c>
    </row>
    <row r="8" spans="1:10" x14ac:dyDescent="0.25">
      <c r="A8" s="2">
        <v>6</v>
      </c>
      <c r="B8" s="1" t="s">
        <v>3</v>
      </c>
      <c r="C8" s="1" t="s">
        <v>3</v>
      </c>
      <c r="D8" s="1" t="s">
        <v>3</v>
      </c>
      <c r="E8" s="6" t="b">
        <f t="shared" si="0"/>
        <v>1</v>
      </c>
      <c r="F8" s="1" t="str">
        <f>IF(E8,D8)</f>
        <v>undefined</v>
      </c>
      <c r="G8" s="1" t="s">
        <v>3</v>
      </c>
      <c r="H8" s="6" t="b">
        <f t="shared" si="1"/>
        <v>1</v>
      </c>
      <c r="I8" s="15">
        <f>(1/(Summary!$C$2*(Summary!$C$2-1)))*(COUNTIF(B8:D8,"anger")^2+COUNTIF(B8:D8,"joy")^2+COUNTIF(B8:D8,"optimism")^2+COUNTIF(B8:D8,"sadness")^2+COUNTIF(B8:D8,"undefined")^2-Summary!$C$2)</f>
        <v>1</v>
      </c>
    </row>
    <row r="9" spans="1:10" x14ac:dyDescent="0.25">
      <c r="A9" s="2">
        <v>7</v>
      </c>
      <c r="B9" s="1" t="s">
        <v>1</v>
      </c>
      <c r="C9" s="1" t="s">
        <v>1</v>
      </c>
      <c r="D9" s="1" t="s">
        <v>1</v>
      </c>
      <c r="E9" s="6" t="b">
        <f t="shared" si="0"/>
        <v>1</v>
      </c>
      <c r="F9" s="1" t="str">
        <f t="shared" ref="F9:F72" si="2">IF(E9,D9)</f>
        <v>sadness</v>
      </c>
      <c r="G9" s="1" t="s">
        <v>1</v>
      </c>
      <c r="H9" s="6" t="b">
        <f t="shared" si="1"/>
        <v>1</v>
      </c>
      <c r="I9" s="15">
        <f>(1/(Summary!$C$2*(Summary!$C$2-1)))*(COUNTIF(B9:D9,"anger")^2+COUNTIF(B9:D9,"joy")^2+COUNTIF(B9:D9,"optimism")^2+COUNTIF(B9:D9,"sadness")^2+COUNTIF(B9:D9,"undefined")^2-Summary!$C$2)</f>
        <v>1</v>
      </c>
    </row>
    <row r="10" spans="1:10" x14ac:dyDescent="0.25">
      <c r="A10" s="2">
        <v>8</v>
      </c>
      <c r="B10" s="1" t="s">
        <v>3</v>
      </c>
      <c r="C10" s="1" t="s">
        <v>3</v>
      </c>
      <c r="D10" s="1" t="s">
        <v>3</v>
      </c>
      <c r="E10" s="6" t="b">
        <f t="shared" si="0"/>
        <v>1</v>
      </c>
      <c r="F10" s="1" t="str">
        <f t="shared" si="2"/>
        <v>undefined</v>
      </c>
      <c r="G10" s="1" t="s">
        <v>5</v>
      </c>
      <c r="H10" s="6" t="b">
        <f t="shared" si="1"/>
        <v>0</v>
      </c>
      <c r="I10" s="15">
        <f>(1/(Summary!$C$2*(Summary!$C$2-1)))*(COUNTIF(B10:D10,"anger")^2+COUNTIF(B10:D10,"joy")^2+COUNTIF(B10:D10,"optimism")^2+COUNTIF(B10:D10,"sadness")^2+COUNTIF(B10:D10,"undefined")^2-Summary!$C$2)</f>
        <v>1</v>
      </c>
    </row>
    <row r="11" spans="1:10" x14ac:dyDescent="0.25">
      <c r="A11" s="2">
        <v>9</v>
      </c>
      <c r="B11" s="1" t="s">
        <v>1</v>
      </c>
      <c r="C11" s="1" t="s">
        <v>1</v>
      </c>
      <c r="D11" s="1" t="s">
        <v>1</v>
      </c>
      <c r="E11" s="6" t="b">
        <f t="shared" si="0"/>
        <v>1</v>
      </c>
      <c r="F11" s="1" t="str">
        <f t="shared" si="2"/>
        <v>sadness</v>
      </c>
      <c r="G11" s="1" t="s">
        <v>1</v>
      </c>
      <c r="H11" s="6" t="b">
        <f t="shared" si="1"/>
        <v>1</v>
      </c>
      <c r="I11" s="15">
        <f>(1/(Summary!$C$2*(Summary!$C$2-1)))*(COUNTIF(B11:D11,"anger")^2+COUNTIF(B11:D11,"joy")^2+COUNTIF(B11:D11,"optimism")^2+COUNTIF(B11:D11,"sadness")^2+COUNTIF(B11:D11,"undefined")^2-Summary!$C$2)</f>
        <v>1</v>
      </c>
    </row>
    <row r="12" spans="1:10" x14ac:dyDescent="0.25">
      <c r="A12" s="2">
        <v>10</v>
      </c>
      <c r="B12" s="1" t="s">
        <v>1</v>
      </c>
      <c r="C12" s="1" t="s">
        <v>1</v>
      </c>
      <c r="D12" s="1" t="s">
        <v>3</v>
      </c>
      <c r="E12" s="6" t="b">
        <f t="shared" si="0"/>
        <v>0</v>
      </c>
      <c r="F12" s="1" t="s">
        <v>1</v>
      </c>
      <c r="G12" s="1" t="s">
        <v>3</v>
      </c>
      <c r="H12" s="6" t="b">
        <f t="shared" si="1"/>
        <v>0</v>
      </c>
      <c r="I12" s="15">
        <f>(1/(Summary!$C$2*(Summary!$C$2-1)))*(COUNTIF(B12:D12,"anger")^2+COUNTIF(B12:D12,"joy")^2+COUNTIF(B12:D12,"optimism")^2+COUNTIF(B12:D12,"sadness")^2+COUNTIF(B12:D12,"undefined")^2-Summary!$C$2)</f>
        <v>0.33333333333333331</v>
      </c>
    </row>
    <row r="13" spans="1:10" x14ac:dyDescent="0.25">
      <c r="A13" s="2">
        <v>11</v>
      </c>
      <c r="B13" s="1" t="s">
        <v>3</v>
      </c>
      <c r="C13" s="1" t="s">
        <v>3</v>
      </c>
      <c r="D13" s="1" t="s">
        <v>4</v>
      </c>
      <c r="E13" s="6" t="b">
        <f t="shared" si="0"/>
        <v>0</v>
      </c>
      <c r="F13" s="1" t="s">
        <v>4</v>
      </c>
      <c r="G13" s="1" t="s">
        <v>3</v>
      </c>
      <c r="H13" s="6" t="b">
        <f t="shared" si="1"/>
        <v>0</v>
      </c>
      <c r="I13" s="15">
        <f>(1/(Summary!$C$2*(Summary!$C$2-1)))*(COUNTIF(B13:D13,"anger")^2+COUNTIF(B13:D13,"joy")^2+COUNTIF(B13:D13,"optimism")^2+COUNTIF(B13:D13,"sadness")^2+COUNTIF(B13:D13,"undefined")^2-Summary!$C$2)</f>
        <v>0.33333333333333331</v>
      </c>
    </row>
    <row r="14" spans="1:10" x14ac:dyDescent="0.25">
      <c r="A14" s="2">
        <v>12</v>
      </c>
      <c r="B14" s="1" t="s">
        <v>1</v>
      </c>
      <c r="C14" s="1" t="s">
        <v>1</v>
      </c>
      <c r="D14" s="1" t="s">
        <v>1</v>
      </c>
      <c r="E14" s="6" t="b">
        <f t="shared" si="0"/>
        <v>1</v>
      </c>
      <c r="F14" s="1" t="str">
        <f t="shared" si="2"/>
        <v>sadness</v>
      </c>
      <c r="G14" s="1" t="s">
        <v>1</v>
      </c>
      <c r="H14" s="6" t="b">
        <f t="shared" si="1"/>
        <v>1</v>
      </c>
      <c r="I14" s="15">
        <f>(1/(Summary!$C$2*(Summary!$C$2-1)))*(COUNTIF(B14:D14,"anger")^2+COUNTIF(B14:D14,"joy")^2+COUNTIF(B14:D14,"optimism")^2+COUNTIF(B14:D14,"sadness")^2+COUNTIF(B14:D14,"undefined")^2-Summary!$C$2)</f>
        <v>1</v>
      </c>
    </row>
    <row r="15" spans="1:10" x14ac:dyDescent="0.25">
      <c r="A15" s="2">
        <v>13</v>
      </c>
      <c r="B15" s="1" t="s">
        <v>5</v>
      </c>
      <c r="C15" s="1" t="s">
        <v>3</v>
      </c>
      <c r="D15" s="1" t="s">
        <v>5</v>
      </c>
      <c r="E15" s="6" t="b">
        <f t="shared" si="0"/>
        <v>0</v>
      </c>
      <c r="F15" s="1" t="s">
        <v>5</v>
      </c>
      <c r="G15" s="1" t="s">
        <v>3</v>
      </c>
      <c r="H15" s="6" t="b">
        <f t="shared" si="1"/>
        <v>0</v>
      </c>
      <c r="I15" s="15">
        <f>(1/(Summary!$C$2*(Summary!$C$2-1)))*(COUNTIF(B15:D15,"anger")^2+COUNTIF(B15:D15,"joy")^2+COUNTIF(B15:D15,"optimism")^2+COUNTIF(B15:D15,"sadness")^2+COUNTIF(B15:D15,"undefined")^2-Summary!$C$2)</f>
        <v>0.33333333333333331</v>
      </c>
    </row>
    <row r="16" spans="1:10" x14ac:dyDescent="0.25">
      <c r="A16" s="2">
        <v>14</v>
      </c>
      <c r="B16" s="1" t="s">
        <v>3</v>
      </c>
      <c r="C16" s="1" t="s">
        <v>3</v>
      </c>
      <c r="D16" s="1" t="s">
        <v>3</v>
      </c>
      <c r="E16" s="6" t="b">
        <f t="shared" si="0"/>
        <v>1</v>
      </c>
      <c r="F16" s="1" t="str">
        <f t="shared" si="2"/>
        <v>undefined</v>
      </c>
      <c r="G16" s="1" t="s">
        <v>3</v>
      </c>
      <c r="H16" s="6" t="b">
        <f t="shared" si="1"/>
        <v>1</v>
      </c>
      <c r="I16" s="15">
        <f>(1/(Summary!$C$2*(Summary!$C$2-1)))*(COUNTIF(B16:D16,"anger")^2+COUNTIF(B16:D16,"joy")^2+COUNTIF(B16:D16,"optimism")^2+COUNTIF(B16:D16,"sadness")^2+COUNTIF(B16:D16,"undefined")^2-Summary!$C$2)</f>
        <v>1</v>
      </c>
    </row>
    <row r="17" spans="1:9" x14ac:dyDescent="0.25">
      <c r="A17" s="2">
        <v>15</v>
      </c>
      <c r="B17" s="1" t="s">
        <v>3</v>
      </c>
      <c r="C17" s="1" t="s">
        <v>1</v>
      </c>
      <c r="D17" s="1" t="s">
        <v>3</v>
      </c>
      <c r="E17" s="6" t="b">
        <f t="shared" si="0"/>
        <v>0</v>
      </c>
      <c r="F17" s="1" t="s">
        <v>3</v>
      </c>
      <c r="G17" s="1" t="s">
        <v>1</v>
      </c>
      <c r="H17" s="6" t="b">
        <f t="shared" si="1"/>
        <v>0</v>
      </c>
      <c r="I17" s="15">
        <f>(1/(Summary!$C$2*(Summary!$C$2-1)))*(COUNTIF(B17:D17,"anger")^2+COUNTIF(B17:D17,"joy")^2+COUNTIF(B17:D17,"optimism")^2+COUNTIF(B17:D17,"sadness")^2+COUNTIF(B17:D17,"undefined")^2-Summary!$C$2)</f>
        <v>0.33333333333333331</v>
      </c>
    </row>
    <row r="18" spans="1:9" x14ac:dyDescent="0.25">
      <c r="A18" s="2">
        <v>16</v>
      </c>
      <c r="B18" s="1" t="s">
        <v>2</v>
      </c>
      <c r="C18" s="1" t="s">
        <v>2</v>
      </c>
      <c r="D18" s="1" t="s">
        <v>2</v>
      </c>
      <c r="E18" s="6" t="b">
        <f t="shared" si="0"/>
        <v>1</v>
      </c>
      <c r="F18" s="1" t="str">
        <f t="shared" si="2"/>
        <v>anger</v>
      </c>
      <c r="G18" s="1" t="s">
        <v>3</v>
      </c>
      <c r="H18" s="6" t="b">
        <f t="shared" si="1"/>
        <v>0</v>
      </c>
      <c r="I18" s="15">
        <f>(1/(Summary!$C$2*(Summary!$C$2-1)))*(COUNTIF(B18:D18,"anger")^2+COUNTIF(B18:D18,"joy")^2+COUNTIF(B18:D18,"optimism")^2+COUNTIF(B18:D18,"sadness")^2+COUNTIF(B18:D18,"undefined")^2-Summary!$C$2)</f>
        <v>1</v>
      </c>
    </row>
    <row r="19" spans="1:9" x14ac:dyDescent="0.25">
      <c r="A19" s="2">
        <v>17</v>
      </c>
      <c r="B19" s="1" t="s">
        <v>5</v>
      </c>
      <c r="C19" s="1" t="s">
        <v>5</v>
      </c>
      <c r="D19" s="1" t="s">
        <v>5</v>
      </c>
      <c r="E19" s="6" t="b">
        <f t="shared" si="0"/>
        <v>1</v>
      </c>
      <c r="F19" s="1" t="str">
        <f t="shared" si="2"/>
        <v>joy</v>
      </c>
      <c r="G19" s="1" t="s">
        <v>5</v>
      </c>
      <c r="H19" s="6" t="b">
        <f t="shared" si="1"/>
        <v>1</v>
      </c>
      <c r="I19" s="15">
        <f>(1/(Summary!$C$2*(Summary!$C$2-1)))*(COUNTIF(B19:D19,"anger")^2+COUNTIF(B19:D19,"joy")^2+COUNTIF(B19:D19,"optimism")^2+COUNTIF(B19:D19,"sadness")^2+COUNTIF(B19:D19,"undefined")^2-Summary!$C$2)</f>
        <v>1</v>
      </c>
    </row>
    <row r="20" spans="1:9" x14ac:dyDescent="0.25">
      <c r="A20" s="2">
        <v>18</v>
      </c>
      <c r="B20" s="1" t="s">
        <v>1</v>
      </c>
      <c r="C20" s="1" t="s">
        <v>3</v>
      </c>
      <c r="D20" s="1" t="s">
        <v>1</v>
      </c>
      <c r="E20" s="6" t="b">
        <f t="shared" si="0"/>
        <v>0</v>
      </c>
      <c r="F20" s="1" t="s">
        <v>1</v>
      </c>
      <c r="G20" s="1" t="s">
        <v>3</v>
      </c>
      <c r="H20" s="6" t="b">
        <f t="shared" si="1"/>
        <v>0</v>
      </c>
      <c r="I20" s="15">
        <f>(1/(Summary!$C$2*(Summary!$C$2-1)))*(COUNTIF(B20:D20,"anger")^2+COUNTIF(B20:D20,"joy")^2+COUNTIF(B20:D20,"optimism")^2+COUNTIF(B20:D20,"sadness")^2+COUNTIF(B20:D20,"undefined")^2-Summary!$C$2)</f>
        <v>0.33333333333333331</v>
      </c>
    </row>
    <row r="21" spans="1:9" x14ac:dyDescent="0.25">
      <c r="A21" s="2">
        <v>19</v>
      </c>
      <c r="B21" s="1" t="s">
        <v>2</v>
      </c>
      <c r="C21" s="1" t="s">
        <v>2</v>
      </c>
      <c r="D21" s="1" t="s">
        <v>1</v>
      </c>
      <c r="E21" s="6" t="b">
        <f t="shared" si="0"/>
        <v>0</v>
      </c>
      <c r="F21" s="1" t="s">
        <v>2</v>
      </c>
      <c r="G21" s="1" t="s">
        <v>2</v>
      </c>
      <c r="H21" s="6" t="b">
        <f t="shared" si="1"/>
        <v>1</v>
      </c>
      <c r="I21" s="15">
        <f>(1/(Summary!$C$2*(Summary!$C$2-1)))*(COUNTIF(B21:D21,"anger")^2+COUNTIF(B21:D21,"joy")^2+COUNTIF(B21:D21,"optimism")^2+COUNTIF(B21:D21,"sadness")^2+COUNTIF(B21:D21,"undefined")^2-Summary!$C$2)</f>
        <v>0.33333333333333331</v>
      </c>
    </row>
    <row r="22" spans="1:9" x14ac:dyDescent="0.25">
      <c r="A22" s="2">
        <v>20</v>
      </c>
      <c r="B22" s="1" t="s">
        <v>3</v>
      </c>
      <c r="C22" s="1" t="s">
        <v>3</v>
      </c>
      <c r="D22" s="1" t="s">
        <v>3</v>
      </c>
      <c r="E22" s="6" t="b">
        <f t="shared" si="0"/>
        <v>1</v>
      </c>
      <c r="F22" s="1" t="str">
        <f t="shared" si="2"/>
        <v>undefined</v>
      </c>
      <c r="G22" s="1" t="s">
        <v>3</v>
      </c>
      <c r="H22" s="6" t="b">
        <f t="shared" si="1"/>
        <v>1</v>
      </c>
      <c r="I22" s="15">
        <f>(1/(Summary!$C$2*(Summary!$C$2-1)))*(COUNTIF(B22:D22,"anger")^2+COUNTIF(B22:D22,"joy")^2+COUNTIF(B22:D22,"optimism")^2+COUNTIF(B22:D22,"sadness")^2+COUNTIF(B22:D22,"undefined")^2-Summary!$C$2)</f>
        <v>1</v>
      </c>
    </row>
    <row r="23" spans="1:9" x14ac:dyDescent="0.25">
      <c r="A23" s="2">
        <v>21</v>
      </c>
      <c r="B23" s="1" t="s">
        <v>5</v>
      </c>
      <c r="C23" s="1" t="s">
        <v>4</v>
      </c>
      <c r="D23" s="1" t="s">
        <v>4</v>
      </c>
      <c r="E23" s="6" t="b">
        <f t="shared" si="0"/>
        <v>0</v>
      </c>
      <c r="F23" s="1" t="s">
        <v>4</v>
      </c>
      <c r="G23" s="1" t="s">
        <v>3</v>
      </c>
      <c r="H23" s="6" t="b">
        <f t="shared" si="1"/>
        <v>0</v>
      </c>
      <c r="I23" s="15">
        <f>(1/(Summary!$C$2*(Summary!$C$2-1)))*(COUNTIF(B23:D23,"anger")^2+COUNTIF(B23:D23,"joy")^2+COUNTIF(B23:D23,"optimism")^2+COUNTIF(B23:D23,"sadness")^2+COUNTIF(B23:D23,"undefined")^2-Summary!$C$2)</f>
        <v>0.33333333333333331</v>
      </c>
    </row>
    <row r="24" spans="1:9" x14ac:dyDescent="0.25">
      <c r="A24" s="2">
        <v>22</v>
      </c>
      <c r="B24" s="1" t="s">
        <v>5</v>
      </c>
      <c r="C24" s="1" t="s">
        <v>5</v>
      </c>
      <c r="D24" s="1" t="s">
        <v>5</v>
      </c>
      <c r="E24" s="6" t="b">
        <f t="shared" si="0"/>
        <v>1</v>
      </c>
      <c r="F24" s="1" t="str">
        <f t="shared" si="2"/>
        <v>joy</v>
      </c>
      <c r="G24" s="1" t="s">
        <v>5</v>
      </c>
      <c r="H24" s="6" t="b">
        <f t="shared" si="1"/>
        <v>1</v>
      </c>
      <c r="I24" s="15">
        <f>(1/(Summary!$C$2*(Summary!$C$2-1)))*(COUNTIF(B24:D24,"anger")^2+COUNTIF(B24:D24,"joy")^2+COUNTIF(B24:D24,"optimism")^2+COUNTIF(B24:D24,"sadness")^2+COUNTIF(B24:D24,"undefined")^2-Summary!$C$2)</f>
        <v>1</v>
      </c>
    </row>
    <row r="25" spans="1:9" x14ac:dyDescent="0.25">
      <c r="A25" s="2">
        <v>23</v>
      </c>
      <c r="B25" s="1" t="s">
        <v>3</v>
      </c>
      <c r="C25" s="1" t="s">
        <v>3</v>
      </c>
      <c r="D25" s="1" t="s">
        <v>3</v>
      </c>
      <c r="E25" s="6" t="b">
        <f t="shared" si="0"/>
        <v>1</v>
      </c>
      <c r="F25" s="1" t="str">
        <f t="shared" si="2"/>
        <v>undefined</v>
      </c>
      <c r="G25" s="1" t="s">
        <v>3</v>
      </c>
      <c r="H25" s="6" t="b">
        <f t="shared" si="1"/>
        <v>1</v>
      </c>
      <c r="I25" s="15">
        <f>(1/(Summary!$C$2*(Summary!$C$2-1)))*(COUNTIF(B25:D25,"anger")^2+COUNTIF(B25:D25,"joy")^2+COUNTIF(B25:D25,"optimism")^2+COUNTIF(B25:D25,"sadness")^2+COUNTIF(B25:D25,"undefined")^2-Summary!$C$2)</f>
        <v>1</v>
      </c>
    </row>
    <row r="26" spans="1:9" x14ac:dyDescent="0.25">
      <c r="A26" s="2">
        <v>24</v>
      </c>
      <c r="B26" s="1" t="s">
        <v>3</v>
      </c>
      <c r="C26" s="1" t="s">
        <v>3</v>
      </c>
      <c r="D26" s="1" t="s">
        <v>5</v>
      </c>
      <c r="E26" s="6" t="b">
        <f t="shared" si="0"/>
        <v>0</v>
      </c>
      <c r="F26" s="1" t="s">
        <v>3</v>
      </c>
      <c r="G26" s="1" t="s">
        <v>3</v>
      </c>
      <c r="H26" s="6" t="b">
        <f t="shared" si="1"/>
        <v>1</v>
      </c>
      <c r="I26" s="15">
        <f>(1/(Summary!$C$2*(Summary!$C$2-1)))*(COUNTIF(B26:D26,"anger")^2+COUNTIF(B26:D26,"joy")^2+COUNTIF(B26:D26,"optimism")^2+COUNTIF(B26:D26,"sadness")^2+COUNTIF(B26:D26,"undefined")^2-Summary!$C$2)</f>
        <v>0.33333333333333331</v>
      </c>
    </row>
    <row r="27" spans="1:9" x14ac:dyDescent="0.25">
      <c r="A27" s="2">
        <v>25</v>
      </c>
      <c r="B27" s="1" t="s">
        <v>3</v>
      </c>
      <c r="C27" s="1" t="s">
        <v>3</v>
      </c>
      <c r="D27" s="1" t="s">
        <v>3</v>
      </c>
      <c r="E27" s="6" t="b">
        <f t="shared" si="0"/>
        <v>1</v>
      </c>
      <c r="F27" s="1" t="str">
        <f t="shared" si="2"/>
        <v>undefined</v>
      </c>
      <c r="G27" s="1" t="s">
        <v>3</v>
      </c>
      <c r="H27" s="6" t="b">
        <f t="shared" si="1"/>
        <v>1</v>
      </c>
      <c r="I27" s="15">
        <f>(1/(Summary!$C$2*(Summary!$C$2-1)))*(COUNTIF(B27:D27,"anger")^2+COUNTIF(B27:D27,"joy")^2+COUNTIF(B27:D27,"optimism")^2+COUNTIF(B27:D27,"sadness")^2+COUNTIF(B27:D27,"undefined")^2-Summary!$C$2)</f>
        <v>1</v>
      </c>
    </row>
    <row r="28" spans="1:9" x14ac:dyDescent="0.25">
      <c r="A28" s="2">
        <v>26</v>
      </c>
      <c r="B28" s="1" t="s">
        <v>5</v>
      </c>
      <c r="C28" s="1" t="s">
        <v>5</v>
      </c>
      <c r="D28" s="1" t="s">
        <v>5</v>
      </c>
      <c r="E28" s="6" t="b">
        <f t="shared" si="0"/>
        <v>1</v>
      </c>
      <c r="F28" s="1" t="str">
        <f t="shared" si="2"/>
        <v>joy</v>
      </c>
      <c r="G28" s="1" t="s">
        <v>5</v>
      </c>
      <c r="H28" s="6" t="b">
        <f t="shared" si="1"/>
        <v>1</v>
      </c>
      <c r="I28" s="15">
        <f>(1/(Summary!$C$2*(Summary!$C$2-1)))*(COUNTIF(B28:D28,"anger")^2+COUNTIF(B28:D28,"joy")^2+COUNTIF(B28:D28,"optimism")^2+COUNTIF(B28:D28,"sadness")^2+COUNTIF(B28:D28,"undefined")^2-Summary!$C$2)</f>
        <v>1</v>
      </c>
    </row>
    <row r="29" spans="1:9" x14ac:dyDescent="0.25">
      <c r="A29" s="2">
        <v>27</v>
      </c>
      <c r="B29" s="1" t="s">
        <v>3</v>
      </c>
      <c r="C29" s="1" t="s">
        <v>3</v>
      </c>
      <c r="D29" s="1" t="s">
        <v>3</v>
      </c>
      <c r="E29" s="6" t="b">
        <f t="shared" si="0"/>
        <v>1</v>
      </c>
      <c r="F29" s="1" t="str">
        <f t="shared" si="2"/>
        <v>undefined</v>
      </c>
      <c r="G29" s="1" t="s">
        <v>3</v>
      </c>
      <c r="H29" s="6" t="b">
        <f t="shared" si="1"/>
        <v>1</v>
      </c>
      <c r="I29" s="15">
        <f>(1/(Summary!$C$2*(Summary!$C$2-1)))*(COUNTIF(B29:D29,"anger")^2+COUNTIF(B29:D29,"joy")^2+COUNTIF(B29:D29,"optimism")^2+COUNTIF(B29:D29,"sadness")^2+COUNTIF(B29:D29,"undefined")^2-Summary!$C$2)</f>
        <v>1</v>
      </c>
    </row>
    <row r="30" spans="1:9" x14ac:dyDescent="0.25">
      <c r="A30" s="2">
        <v>28</v>
      </c>
      <c r="B30" s="1" t="s">
        <v>5</v>
      </c>
      <c r="C30" s="1" t="s">
        <v>2</v>
      </c>
      <c r="D30" s="1" t="s">
        <v>2</v>
      </c>
      <c r="E30" s="6" t="b">
        <f t="shared" si="0"/>
        <v>0</v>
      </c>
      <c r="F30" s="1" t="s">
        <v>2</v>
      </c>
      <c r="G30" s="1" t="s">
        <v>3</v>
      </c>
      <c r="H30" s="6" t="b">
        <f t="shared" si="1"/>
        <v>0</v>
      </c>
      <c r="I30" s="15">
        <f>(1/(Summary!$C$2*(Summary!$C$2-1)))*(COUNTIF(B30:D30,"anger")^2+COUNTIF(B30:D30,"joy")^2+COUNTIF(B30:D30,"optimism")^2+COUNTIF(B30:D30,"sadness")^2+COUNTIF(B30:D30,"undefined")^2-Summary!$C$2)</f>
        <v>0.33333333333333331</v>
      </c>
    </row>
    <row r="31" spans="1:9" x14ac:dyDescent="0.25">
      <c r="A31" s="2">
        <v>29</v>
      </c>
      <c r="B31" s="1" t="s">
        <v>3</v>
      </c>
      <c r="C31" s="1" t="s">
        <v>3</v>
      </c>
      <c r="D31" s="1" t="s">
        <v>3</v>
      </c>
      <c r="E31" s="6" t="b">
        <f t="shared" si="0"/>
        <v>1</v>
      </c>
      <c r="F31" s="1" t="str">
        <f t="shared" si="2"/>
        <v>undefined</v>
      </c>
      <c r="G31" s="1" t="s">
        <v>3</v>
      </c>
      <c r="H31" s="6" t="b">
        <f t="shared" si="1"/>
        <v>1</v>
      </c>
      <c r="I31" s="15">
        <f>(1/(Summary!$C$2*(Summary!$C$2-1)))*(COUNTIF(B31:D31,"anger")^2+COUNTIF(B31:D31,"joy")^2+COUNTIF(B31:D31,"optimism")^2+COUNTIF(B31:D31,"sadness")^2+COUNTIF(B31:D31,"undefined")^2-Summary!$C$2)</f>
        <v>1</v>
      </c>
    </row>
    <row r="32" spans="1:9" x14ac:dyDescent="0.25">
      <c r="A32" s="2">
        <v>30</v>
      </c>
      <c r="B32" s="1" t="s">
        <v>1</v>
      </c>
      <c r="C32" s="1" t="s">
        <v>1</v>
      </c>
      <c r="D32" s="1" t="s">
        <v>1</v>
      </c>
      <c r="E32" s="6" t="b">
        <f t="shared" si="0"/>
        <v>1</v>
      </c>
      <c r="F32" s="1" t="str">
        <f t="shared" si="2"/>
        <v>sadness</v>
      </c>
      <c r="G32" s="1" t="s">
        <v>3</v>
      </c>
      <c r="H32" s="6" t="b">
        <f t="shared" si="1"/>
        <v>0</v>
      </c>
      <c r="I32" s="15">
        <f>(1/(Summary!$C$2*(Summary!$C$2-1)))*(COUNTIF(B32:D32,"anger")^2+COUNTIF(B32:D32,"joy")^2+COUNTIF(B32:D32,"optimism")^2+COUNTIF(B32:D32,"sadness")^2+COUNTIF(B32:D32,"undefined")^2-Summary!$C$2)</f>
        <v>1</v>
      </c>
    </row>
    <row r="33" spans="1:9" x14ac:dyDescent="0.25">
      <c r="A33" s="2">
        <v>31</v>
      </c>
      <c r="B33" s="1" t="s">
        <v>5</v>
      </c>
      <c r="C33" s="1" t="s">
        <v>5</v>
      </c>
      <c r="D33" s="1" t="s">
        <v>5</v>
      </c>
      <c r="E33" s="6" t="b">
        <f t="shared" si="0"/>
        <v>1</v>
      </c>
      <c r="F33" s="1" t="str">
        <f t="shared" si="2"/>
        <v>joy</v>
      </c>
      <c r="G33" s="1" t="s">
        <v>3</v>
      </c>
      <c r="H33" s="6" t="b">
        <f t="shared" si="1"/>
        <v>0</v>
      </c>
      <c r="I33" s="15">
        <f>(1/(Summary!$C$2*(Summary!$C$2-1)))*(COUNTIF(B33:D33,"anger")^2+COUNTIF(B33:D33,"joy")^2+COUNTIF(B33:D33,"optimism")^2+COUNTIF(B33:D33,"sadness")^2+COUNTIF(B33:D33,"undefined")^2-Summary!$C$2)</f>
        <v>1</v>
      </c>
    </row>
    <row r="34" spans="1:9" x14ac:dyDescent="0.25">
      <c r="A34" s="2">
        <v>32</v>
      </c>
      <c r="B34" s="1" t="s">
        <v>3</v>
      </c>
      <c r="C34" s="1" t="s">
        <v>3</v>
      </c>
      <c r="D34" s="1" t="s">
        <v>3</v>
      </c>
      <c r="E34" s="6" t="b">
        <f t="shared" ref="E34:E65" si="3">IF(AND(B34=C34,D34=C34),TRUE,FALSE)</f>
        <v>1</v>
      </c>
      <c r="F34" s="1" t="str">
        <f t="shared" si="2"/>
        <v>undefined</v>
      </c>
      <c r="G34" s="1" t="s">
        <v>3</v>
      </c>
      <c r="H34" s="6" t="b">
        <f t="shared" si="1"/>
        <v>1</v>
      </c>
      <c r="I34" s="15">
        <f>(1/(Summary!$C$2*(Summary!$C$2-1)))*(COUNTIF(B34:D34,"anger")^2+COUNTIF(B34:D34,"joy")^2+COUNTIF(B34:D34,"optimism")^2+COUNTIF(B34:D34,"sadness")^2+COUNTIF(B34:D34,"undefined")^2-Summary!$C$2)</f>
        <v>1</v>
      </c>
    </row>
    <row r="35" spans="1:9" x14ac:dyDescent="0.25">
      <c r="A35" s="2">
        <v>33</v>
      </c>
      <c r="B35" s="1" t="s">
        <v>4</v>
      </c>
      <c r="C35" s="1" t="s">
        <v>4</v>
      </c>
      <c r="D35" s="1" t="s">
        <v>5</v>
      </c>
      <c r="E35" s="6" t="b">
        <f t="shared" si="3"/>
        <v>0</v>
      </c>
      <c r="F35" s="1" t="s">
        <v>4</v>
      </c>
      <c r="G35" s="1" t="s">
        <v>3</v>
      </c>
      <c r="H35" s="6" t="b">
        <f t="shared" si="1"/>
        <v>0</v>
      </c>
      <c r="I35" s="15">
        <f>(1/(Summary!$C$2*(Summary!$C$2-1)))*(COUNTIF(B35:D35,"anger")^2+COUNTIF(B35:D35,"joy")^2+COUNTIF(B35:D35,"optimism")^2+COUNTIF(B35:D35,"sadness")^2+COUNTIF(B35:D35,"undefined")^2-Summary!$C$2)</f>
        <v>0.33333333333333331</v>
      </c>
    </row>
    <row r="36" spans="1:9" x14ac:dyDescent="0.25">
      <c r="A36" s="2">
        <v>34</v>
      </c>
      <c r="B36" s="1" t="s">
        <v>5</v>
      </c>
      <c r="C36" s="1" t="s">
        <v>5</v>
      </c>
      <c r="D36" s="1" t="s">
        <v>5</v>
      </c>
      <c r="E36" s="6" t="b">
        <f t="shared" si="3"/>
        <v>1</v>
      </c>
      <c r="F36" s="1" t="str">
        <f t="shared" si="2"/>
        <v>joy</v>
      </c>
      <c r="G36" s="1" t="s">
        <v>5</v>
      </c>
      <c r="H36" s="6" t="b">
        <f t="shared" si="1"/>
        <v>1</v>
      </c>
      <c r="I36" s="15">
        <f>(1/(Summary!$C$2*(Summary!$C$2-1)))*(COUNTIF(B36:D36,"anger")^2+COUNTIF(B36:D36,"joy")^2+COUNTIF(B36:D36,"optimism")^2+COUNTIF(B36:D36,"sadness")^2+COUNTIF(B36:D36,"undefined")^2-Summary!$C$2)</f>
        <v>1</v>
      </c>
    </row>
    <row r="37" spans="1:9" x14ac:dyDescent="0.25">
      <c r="A37" s="2">
        <v>35</v>
      </c>
      <c r="B37" s="1" t="s">
        <v>5</v>
      </c>
      <c r="C37" s="1" t="s">
        <v>5</v>
      </c>
      <c r="D37" s="1" t="s">
        <v>1</v>
      </c>
      <c r="E37" s="6" t="b">
        <f t="shared" si="3"/>
        <v>0</v>
      </c>
      <c r="F37" s="1" t="s">
        <v>5</v>
      </c>
      <c r="G37" s="1" t="s">
        <v>3</v>
      </c>
      <c r="H37" s="6" t="b">
        <f t="shared" si="1"/>
        <v>0</v>
      </c>
      <c r="I37" s="15">
        <f>(1/(Summary!$C$2*(Summary!$C$2-1)))*(COUNTIF(B37:D37,"anger")^2+COUNTIF(B37:D37,"joy")^2+COUNTIF(B37:D37,"optimism")^2+COUNTIF(B37:D37,"sadness")^2+COUNTIF(B37:D37,"undefined")^2-Summary!$C$2)</f>
        <v>0.33333333333333331</v>
      </c>
    </row>
    <row r="38" spans="1:9" x14ac:dyDescent="0.25">
      <c r="A38" s="2">
        <v>36</v>
      </c>
      <c r="B38" s="1" t="s">
        <v>5</v>
      </c>
      <c r="C38" s="1" t="s">
        <v>5</v>
      </c>
      <c r="D38" s="1" t="s">
        <v>4</v>
      </c>
      <c r="E38" s="6" t="b">
        <f t="shared" si="3"/>
        <v>0</v>
      </c>
      <c r="F38" s="1" t="s">
        <v>5</v>
      </c>
      <c r="G38" s="1" t="s">
        <v>3</v>
      </c>
      <c r="H38" s="6" t="b">
        <f t="shared" si="1"/>
        <v>0</v>
      </c>
      <c r="I38" s="15">
        <f>(1/(Summary!$C$2*(Summary!$C$2-1)))*(COUNTIF(B38:D38,"anger")^2+COUNTIF(B38:D38,"joy")^2+COUNTIF(B38:D38,"optimism")^2+COUNTIF(B38:D38,"sadness")^2+COUNTIF(B38:D38,"undefined")^2-Summary!$C$2)</f>
        <v>0.33333333333333331</v>
      </c>
    </row>
    <row r="39" spans="1:9" x14ac:dyDescent="0.25">
      <c r="A39" s="2">
        <v>37</v>
      </c>
      <c r="B39" s="1" t="s">
        <v>3</v>
      </c>
      <c r="C39" s="1" t="s">
        <v>3</v>
      </c>
      <c r="D39" s="1" t="s">
        <v>3</v>
      </c>
      <c r="E39" s="6" t="b">
        <f t="shared" si="3"/>
        <v>1</v>
      </c>
      <c r="F39" s="1" t="str">
        <f t="shared" si="2"/>
        <v>undefined</v>
      </c>
      <c r="G39" s="1" t="s">
        <v>3</v>
      </c>
      <c r="H39" s="6" t="b">
        <f t="shared" si="1"/>
        <v>1</v>
      </c>
      <c r="I39" s="15">
        <f>(1/(Summary!$C$2*(Summary!$C$2-1)))*(COUNTIF(B39:D39,"anger")^2+COUNTIF(B39:D39,"joy")^2+COUNTIF(B39:D39,"optimism")^2+COUNTIF(B39:D39,"sadness")^2+COUNTIF(B39:D39,"undefined")^2-Summary!$C$2)</f>
        <v>1</v>
      </c>
    </row>
    <row r="40" spans="1:9" x14ac:dyDescent="0.25">
      <c r="A40" s="2">
        <v>38</v>
      </c>
      <c r="B40" s="1" t="s">
        <v>3</v>
      </c>
      <c r="C40" s="1" t="s">
        <v>3</v>
      </c>
      <c r="D40" s="1" t="s">
        <v>5</v>
      </c>
      <c r="E40" s="6" t="b">
        <f t="shared" si="3"/>
        <v>0</v>
      </c>
      <c r="F40" s="1" t="s">
        <v>3</v>
      </c>
      <c r="G40" s="1" t="s">
        <v>3</v>
      </c>
      <c r="H40" s="6" t="b">
        <f t="shared" si="1"/>
        <v>1</v>
      </c>
      <c r="I40" s="15">
        <f>(1/(Summary!$C$2*(Summary!$C$2-1)))*(COUNTIF(B40:D40,"anger")^2+COUNTIF(B40:D40,"joy")^2+COUNTIF(B40:D40,"optimism")^2+COUNTIF(B40:D40,"sadness")^2+COUNTIF(B40:D40,"undefined")^2-Summary!$C$2)</f>
        <v>0.33333333333333331</v>
      </c>
    </row>
    <row r="41" spans="1:9" x14ac:dyDescent="0.25">
      <c r="A41" s="2">
        <v>39</v>
      </c>
      <c r="B41" s="1" t="s">
        <v>3</v>
      </c>
      <c r="C41" s="1" t="s">
        <v>3</v>
      </c>
      <c r="D41" s="1" t="s">
        <v>3</v>
      </c>
      <c r="E41" s="6" t="b">
        <f t="shared" si="3"/>
        <v>1</v>
      </c>
      <c r="F41" s="1" t="str">
        <f t="shared" si="2"/>
        <v>undefined</v>
      </c>
      <c r="G41" s="1" t="s">
        <v>3</v>
      </c>
      <c r="H41" s="6" t="b">
        <f t="shared" si="1"/>
        <v>1</v>
      </c>
      <c r="I41" s="15">
        <f>(1/(Summary!$C$2*(Summary!$C$2-1)))*(COUNTIF(B41:D41,"anger")^2+COUNTIF(B41:D41,"joy")^2+COUNTIF(B41:D41,"optimism")^2+COUNTIF(B41:D41,"sadness")^2+COUNTIF(B41:D41,"undefined")^2-Summary!$C$2)</f>
        <v>1</v>
      </c>
    </row>
    <row r="42" spans="1:9" x14ac:dyDescent="0.25">
      <c r="A42" s="2">
        <v>40</v>
      </c>
      <c r="B42" s="1" t="s">
        <v>2</v>
      </c>
      <c r="C42" s="1" t="s">
        <v>2</v>
      </c>
      <c r="D42" s="1" t="s">
        <v>2</v>
      </c>
      <c r="E42" s="6" t="b">
        <f t="shared" si="3"/>
        <v>1</v>
      </c>
      <c r="F42" s="1" t="str">
        <f t="shared" si="2"/>
        <v>anger</v>
      </c>
      <c r="G42" s="1" t="s">
        <v>3</v>
      </c>
      <c r="H42" s="6" t="b">
        <f t="shared" si="1"/>
        <v>0</v>
      </c>
      <c r="I42" s="15">
        <f>(1/(Summary!$C$2*(Summary!$C$2-1)))*(COUNTIF(B42:D42,"anger")^2+COUNTIF(B42:D42,"joy")^2+COUNTIF(B42:D42,"optimism")^2+COUNTIF(B42:D42,"sadness")^2+COUNTIF(B42:D42,"undefined")^2-Summary!$C$2)</f>
        <v>1</v>
      </c>
    </row>
    <row r="43" spans="1:9" x14ac:dyDescent="0.25">
      <c r="A43" s="2">
        <v>41</v>
      </c>
      <c r="B43" s="1" t="s">
        <v>2</v>
      </c>
      <c r="C43" s="1" t="s">
        <v>2</v>
      </c>
      <c r="D43" s="1" t="s">
        <v>1</v>
      </c>
      <c r="E43" s="6" t="b">
        <f t="shared" si="3"/>
        <v>0</v>
      </c>
      <c r="F43" s="1" t="s">
        <v>1</v>
      </c>
      <c r="G43" s="1" t="s">
        <v>1</v>
      </c>
      <c r="H43" s="6" t="b">
        <f t="shared" si="1"/>
        <v>1</v>
      </c>
      <c r="I43" s="15">
        <f>(1/(Summary!$C$2*(Summary!$C$2-1)))*(COUNTIF(B43:D43,"anger")^2+COUNTIF(B43:D43,"joy")^2+COUNTIF(B43:D43,"optimism")^2+COUNTIF(B43:D43,"sadness")^2+COUNTIF(B43:D43,"undefined")^2-Summary!$C$2)</f>
        <v>0.33333333333333331</v>
      </c>
    </row>
    <row r="44" spans="1:9" x14ac:dyDescent="0.25">
      <c r="A44" s="2">
        <v>42</v>
      </c>
      <c r="B44" s="1" t="s">
        <v>3</v>
      </c>
      <c r="C44" s="1" t="s">
        <v>5</v>
      </c>
      <c r="D44" s="1" t="s">
        <v>5</v>
      </c>
      <c r="E44" s="6" t="b">
        <f t="shared" si="3"/>
        <v>0</v>
      </c>
      <c r="F44" s="1" t="s">
        <v>5</v>
      </c>
      <c r="G44" s="1" t="s">
        <v>5</v>
      </c>
      <c r="H44" s="6" t="b">
        <f t="shared" si="1"/>
        <v>1</v>
      </c>
      <c r="I44" s="15">
        <f>(1/(Summary!$C$2*(Summary!$C$2-1)))*(COUNTIF(B44:D44,"anger")^2+COUNTIF(B44:D44,"joy")^2+COUNTIF(B44:D44,"optimism")^2+COUNTIF(B44:D44,"sadness")^2+COUNTIF(B44:D44,"undefined")^2-Summary!$C$2)</f>
        <v>0.33333333333333331</v>
      </c>
    </row>
    <row r="45" spans="1:9" x14ac:dyDescent="0.25">
      <c r="A45" s="2">
        <v>43</v>
      </c>
      <c r="B45" s="1" t="s">
        <v>1</v>
      </c>
      <c r="C45" s="1" t="s">
        <v>1</v>
      </c>
      <c r="D45" s="1" t="s">
        <v>1</v>
      </c>
      <c r="E45" s="6" t="b">
        <f t="shared" si="3"/>
        <v>1</v>
      </c>
      <c r="F45" s="1" t="str">
        <f t="shared" si="2"/>
        <v>sadness</v>
      </c>
      <c r="G45" s="1" t="s">
        <v>1</v>
      </c>
      <c r="H45" s="6" t="b">
        <f t="shared" si="1"/>
        <v>1</v>
      </c>
      <c r="I45" s="15">
        <f>(1/(Summary!$C$2*(Summary!$C$2-1)))*(COUNTIF(B45:D45,"anger")^2+COUNTIF(B45:D45,"joy")^2+COUNTIF(B45:D45,"optimism")^2+COUNTIF(B45:D45,"sadness")^2+COUNTIF(B45:D45,"undefined")^2-Summary!$C$2)</f>
        <v>1</v>
      </c>
    </row>
    <row r="46" spans="1:9" x14ac:dyDescent="0.25">
      <c r="A46" s="2">
        <v>44</v>
      </c>
      <c r="B46" s="1" t="s">
        <v>3</v>
      </c>
      <c r="C46" s="1" t="s">
        <v>3</v>
      </c>
      <c r="D46" s="1" t="s">
        <v>3</v>
      </c>
      <c r="E46" s="6" t="b">
        <f t="shared" si="3"/>
        <v>1</v>
      </c>
      <c r="F46" s="1" t="str">
        <f t="shared" si="2"/>
        <v>undefined</v>
      </c>
      <c r="G46" s="1" t="s">
        <v>3</v>
      </c>
      <c r="H46" s="6" t="b">
        <f t="shared" si="1"/>
        <v>1</v>
      </c>
      <c r="I46" s="15">
        <f>(1/(Summary!$C$2*(Summary!$C$2-1)))*(COUNTIF(B46:D46,"anger")^2+COUNTIF(B46:D46,"joy")^2+COUNTIF(B46:D46,"optimism")^2+COUNTIF(B46:D46,"sadness")^2+COUNTIF(B46:D46,"undefined")^2-Summary!$C$2)</f>
        <v>1</v>
      </c>
    </row>
    <row r="47" spans="1:9" x14ac:dyDescent="0.25">
      <c r="A47" s="2">
        <v>45</v>
      </c>
      <c r="B47" s="1" t="s">
        <v>5</v>
      </c>
      <c r="C47" s="1" t="s">
        <v>5</v>
      </c>
      <c r="D47" s="1" t="s">
        <v>5</v>
      </c>
      <c r="E47" s="6" t="b">
        <f t="shared" si="3"/>
        <v>1</v>
      </c>
      <c r="F47" s="1" t="str">
        <f t="shared" si="2"/>
        <v>joy</v>
      </c>
      <c r="G47" s="1" t="s">
        <v>3</v>
      </c>
      <c r="H47" s="6" t="b">
        <f t="shared" si="1"/>
        <v>0</v>
      </c>
      <c r="I47" s="15">
        <f>(1/(Summary!$C$2*(Summary!$C$2-1)))*(COUNTIF(B47:D47,"anger")^2+COUNTIF(B47:D47,"joy")^2+COUNTIF(B47:D47,"optimism")^2+COUNTIF(B47:D47,"sadness")^2+COUNTIF(B47:D47,"undefined")^2-Summary!$C$2)</f>
        <v>1</v>
      </c>
    </row>
    <row r="48" spans="1:9" x14ac:dyDescent="0.25">
      <c r="A48" s="2">
        <v>46</v>
      </c>
      <c r="B48" s="1" t="s">
        <v>5</v>
      </c>
      <c r="C48" s="1" t="s">
        <v>5</v>
      </c>
      <c r="D48" s="1" t="s">
        <v>5</v>
      </c>
      <c r="E48" s="6" t="b">
        <f t="shared" si="3"/>
        <v>1</v>
      </c>
      <c r="F48" s="1" t="str">
        <f t="shared" si="2"/>
        <v>joy</v>
      </c>
      <c r="G48" s="1" t="s">
        <v>3</v>
      </c>
      <c r="H48" s="6" t="b">
        <f t="shared" si="1"/>
        <v>0</v>
      </c>
      <c r="I48" s="15">
        <f>(1/(Summary!$C$2*(Summary!$C$2-1)))*(COUNTIF(B48:D48,"anger")^2+COUNTIF(B48:D48,"joy")^2+COUNTIF(B48:D48,"optimism")^2+COUNTIF(B48:D48,"sadness")^2+COUNTIF(B48:D48,"undefined")^2-Summary!$C$2)</f>
        <v>1</v>
      </c>
    </row>
    <row r="49" spans="1:9" x14ac:dyDescent="0.25">
      <c r="A49" s="2">
        <v>47</v>
      </c>
      <c r="B49" s="1" t="s">
        <v>3</v>
      </c>
      <c r="C49" s="1" t="s">
        <v>3</v>
      </c>
      <c r="D49" s="1" t="s">
        <v>4</v>
      </c>
      <c r="E49" s="6" t="b">
        <f t="shared" si="3"/>
        <v>0</v>
      </c>
      <c r="F49" s="1" t="s">
        <v>3</v>
      </c>
      <c r="G49" s="1" t="s">
        <v>4</v>
      </c>
      <c r="H49" s="6" t="b">
        <f t="shared" si="1"/>
        <v>0</v>
      </c>
      <c r="I49" s="15">
        <f>(1/(Summary!$C$2*(Summary!$C$2-1)))*(COUNTIF(B49:D49,"anger")^2+COUNTIF(B49:D49,"joy")^2+COUNTIF(B49:D49,"optimism")^2+COUNTIF(B49:D49,"sadness")^2+COUNTIF(B49:D49,"undefined")^2-Summary!$C$2)</f>
        <v>0.33333333333333331</v>
      </c>
    </row>
    <row r="50" spans="1:9" x14ac:dyDescent="0.25">
      <c r="A50" s="2">
        <v>48</v>
      </c>
      <c r="B50" s="1" t="s">
        <v>4</v>
      </c>
      <c r="C50" s="1" t="s">
        <v>1</v>
      </c>
      <c r="D50" s="1" t="s">
        <v>3</v>
      </c>
      <c r="E50" s="6" t="b">
        <f t="shared" si="3"/>
        <v>0</v>
      </c>
      <c r="F50" s="1" t="s">
        <v>3</v>
      </c>
      <c r="G50" s="1" t="s">
        <v>4</v>
      </c>
      <c r="H50" s="6" t="b">
        <f t="shared" si="1"/>
        <v>0</v>
      </c>
      <c r="I50" s="15">
        <f>(1/(Summary!$C$2*(Summary!$C$2-1)))*(COUNTIF(B50:D50,"anger")^2+COUNTIF(B50:D50,"joy")^2+COUNTIF(B50:D50,"optimism")^2+COUNTIF(B50:D50,"sadness")^2+COUNTIF(B50:D50,"undefined")^2-Summary!$C$2)</f>
        <v>0</v>
      </c>
    </row>
    <row r="51" spans="1:9" x14ac:dyDescent="0.25">
      <c r="A51" s="2">
        <v>49</v>
      </c>
      <c r="B51" s="1" t="s">
        <v>5</v>
      </c>
      <c r="C51" s="1" t="s">
        <v>5</v>
      </c>
      <c r="D51" s="1" t="s">
        <v>5</v>
      </c>
      <c r="E51" s="6" t="b">
        <f t="shared" si="3"/>
        <v>1</v>
      </c>
      <c r="F51" s="1" t="str">
        <f t="shared" si="2"/>
        <v>joy</v>
      </c>
      <c r="G51" s="1" t="s">
        <v>3</v>
      </c>
      <c r="H51" s="6" t="b">
        <f t="shared" si="1"/>
        <v>0</v>
      </c>
      <c r="I51" s="15">
        <f>(1/(Summary!$C$2*(Summary!$C$2-1)))*(COUNTIF(B51:D51,"anger")^2+COUNTIF(B51:D51,"joy")^2+COUNTIF(B51:D51,"optimism")^2+COUNTIF(B51:D51,"sadness")^2+COUNTIF(B51:D51,"undefined")^2-Summary!$C$2)</f>
        <v>1</v>
      </c>
    </row>
    <row r="52" spans="1:9" x14ac:dyDescent="0.25">
      <c r="A52" s="2">
        <v>50</v>
      </c>
      <c r="B52" s="1" t="s">
        <v>3</v>
      </c>
      <c r="C52" s="1" t="s">
        <v>3</v>
      </c>
      <c r="D52" s="1" t="s">
        <v>3</v>
      </c>
      <c r="E52" s="6" t="b">
        <f t="shared" si="3"/>
        <v>1</v>
      </c>
      <c r="F52" s="1" t="str">
        <f t="shared" si="2"/>
        <v>undefined</v>
      </c>
      <c r="G52" s="1" t="s">
        <v>3</v>
      </c>
      <c r="H52" s="6" t="b">
        <f t="shared" si="1"/>
        <v>1</v>
      </c>
      <c r="I52" s="15">
        <f>(1/(Summary!$C$2*(Summary!$C$2-1)))*(COUNTIF(B52:D52,"anger")^2+COUNTIF(B52:D52,"joy")^2+COUNTIF(B52:D52,"optimism")^2+COUNTIF(B52:D52,"sadness")^2+COUNTIF(B52:D52,"undefined")^2-Summary!$C$2)</f>
        <v>1</v>
      </c>
    </row>
    <row r="53" spans="1:9" x14ac:dyDescent="0.25">
      <c r="A53" s="2">
        <v>51</v>
      </c>
      <c r="B53" s="1" t="s">
        <v>1</v>
      </c>
      <c r="C53" s="1" t="s">
        <v>1</v>
      </c>
      <c r="D53" s="1" t="s">
        <v>1</v>
      </c>
      <c r="E53" s="6" t="b">
        <f t="shared" si="3"/>
        <v>1</v>
      </c>
      <c r="F53" s="1" t="str">
        <f t="shared" si="2"/>
        <v>sadness</v>
      </c>
      <c r="G53" s="1" t="s">
        <v>1</v>
      </c>
      <c r="H53" s="6" t="b">
        <f t="shared" si="1"/>
        <v>1</v>
      </c>
      <c r="I53" s="15">
        <f>(1/(Summary!$C$2*(Summary!$C$2-1)))*(COUNTIF(B53:D53,"anger")^2+COUNTIF(B53:D53,"joy")^2+COUNTIF(B53:D53,"optimism")^2+COUNTIF(B53:D53,"sadness")^2+COUNTIF(B53:D53,"undefined")^2-Summary!$C$2)</f>
        <v>1</v>
      </c>
    </row>
    <row r="54" spans="1:9" x14ac:dyDescent="0.25">
      <c r="A54" s="2">
        <v>52</v>
      </c>
      <c r="B54" s="1" t="s">
        <v>3</v>
      </c>
      <c r="C54" s="1" t="s">
        <v>3</v>
      </c>
      <c r="D54" s="1" t="s">
        <v>3</v>
      </c>
      <c r="E54" s="6" t="b">
        <f t="shared" si="3"/>
        <v>1</v>
      </c>
      <c r="F54" s="1" t="str">
        <f t="shared" si="2"/>
        <v>undefined</v>
      </c>
      <c r="G54" s="1" t="s">
        <v>3</v>
      </c>
      <c r="H54" s="6" t="b">
        <f t="shared" si="1"/>
        <v>1</v>
      </c>
      <c r="I54" s="15">
        <f>(1/(Summary!$C$2*(Summary!$C$2-1)))*(COUNTIF(B54:D54,"anger")^2+COUNTIF(B54:D54,"joy")^2+COUNTIF(B54:D54,"optimism")^2+COUNTIF(B54:D54,"sadness")^2+COUNTIF(B54:D54,"undefined")^2-Summary!$C$2)</f>
        <v>1</v>
      </c>
    </row>
    <row r="55" spans="1:9" x14ac:dyDescent="0.25">
      <c r="A55" s="2">
        <v>53</v>
      </c>
      <c r="B55" s="1" t="s">
        <v>3</v>
      </c>
      <c r="C55" s="1" t="s">
        <v>3</v>
      </c>
      <c r="D55" s="1" t="s">
        <v>3</v>
      </c>
      <c r="E55" s="6" t="b">
        <f t="shared" si="3"/>
        <v>1</v>
      </c>
      <c r="F55" s="1" t="str">
        <f t="shared" si="2"/>
        <v>undefined</v>
      </c>
      <c r="G55" s="1" t="s">
        <v>3</v>
      </c>
      <c r="H55" s="6" t="b">
        <f t="shared" si="1"/>
        <v>1</v>
      </c>
      <c r="I55" s="15">
        <f>(1/(Summary!$C$2*(Summary!$C$2-1)))*(COUNTIF(B55:D55,"anger")^2+COUNTIF(B55:D55,"joy")^2+COUNTIF(B55:D55,"optimism")^2+COUNTIF(B55:D55,"sadness")^2+COUNTIF(B55:D55,"undefined")^2-Summary!$C$2)</f>
        <v>1</v>
      </c>
    </row>
    <row r="56" spans="1:9" x14ac:dyDescent="0.25">
      <c r="A56" s="2">
        <v>54</v>
      </c>
      <c r="B56" s="1" t="s">
        <v>2</v>
      </c>
      <c r="C56" s="1" t="s">
        <v>2</v>
      </c>
      <c r="D56" s="1" t="s">
        <v>2</v>
      </c>
      <c r="E56" s="6" t="b">
        <f t="shared" si="3"/>
        <v>1</v>
      </c>
      <c r="F56" s="1" t="str">
        <f t="shared" si="2"/>
        <v>anger</v>
      </c>
      <c r="G56" s="1" t="s">
        <v>2</v>
      </c>
      <c r="H56" s="6" t="b">
        <f t="shared" si="1"/>
        <v>1</v>
      </c>
      <c r="I56" s="15">
        <f>(1/(Summary!$C$2*(Summary!$C$2-1)))*(COUNTIF(B56:D56,"anger")^2+COUNTIF(B56:D56,"joy")^2+COUNTIF(B56:D56,"optimism")^2+COUNTIF(B56:D56,"sadness")^2+COUNTIF(B56:D56,"undefined")^2-Summary!$C$2)</f>
        <v>1</v>
      </c>
    </row>
    <row r="57" spans="1:9" x14ac:dyDescent="0.25">
      <c r="A57" s="2">
        <v>55</v>
      </c>
      <c r="B57" s="1" t="s">
        <v>3</v>
      </c>
      <c r="C57" s="1" t="s">
        <v>3</v>
      </c>
      <c r="D57" s="1" t="s">
        <v>3</v>
      </c>
      <c r="E57" s="6" t="b">
        <f t="shared" si="3"/>
        <v>1</v>
      </c>
      <c r="F57" s="1" t="str">
        <f t="shared" si="2"/>
        <v>undefined</v>
      </c>
      <c r="G57" s="1" t="s">
        <v>3</v>
      </c>
      <c r="H57" s="6" t="b">
        <f t="shared" si="1"/>
        <v>1</v>
      </c>
      <c r="I57" s="15">
        <f>(1/(Summary!$C$2*(Summary!$C$2-1)))*(COUNTIF(B57:D57,"anger")^2+COUNTIF(B57:D57,"joy")^2+COUNTIF(B57:D57,"optimism")^2+COUNTIF(B57:D57,"sadness")^2+COUNTIF(B57:D57,"undefined")^2-Summary!$C$2)</f>
        <v>1</v>
      </c>
    </row>
    <row r="58" spans="1:9" x14ac:dyDescent="0.25">
      <c r="A58" s="2">
        <v>56</v>
      </c>
      <c r="B58" s="1" t="s">
        <v>3</v>
      </c>
      <c r="C58" s="1" t="s">
        <v>3</v>
      </c>
      <c r="D58" s="1" t="s">
        <v>2</v>
      </c>
      <c r="E58" s="6" t="b">
        <f t="shared" si="3"/>
        <v>0</v>
      </c>
      <c r="F58" s="1" t="s">
        <v>3</v>
      </c>
      <c r="G58" s="1" t="s">
        <v>3</v>
      </c>
      <c r="H58" s="6" t="b">
        <f t="shared" si="1"/>
        <v>1</v>
      </c>
      <c r="I58" s="15">
        <f>(1/(Summary!$C$2*(Summary!$C$2-1)))*(COUNTIF(B58:D58,"anger")^2+COUNTIF(B58:D58,"joy")^2+COUNTIF(B58:D58,"optimism")^2+COUNTIF(B58:D58,"sadness")^2+COUNTIF(B58:D58,"undefined")^2-Summary!$C$2)</f>
        <v>0.33333333333333331</v>
      </c>
    </row>
    <row r="59" spans="1:9" x14ac:dyDescent="0.25">
      <c r="A59" s="2">
        <v>57</v>
      </c>
      <c r="B59" s="1" t="s">
        <v>5</v>
      </c>
      <c r="C59" s="1" t="s">
        <v>5</v>
      </c>
      <c r="D59" s="1" t="s">
        <v>4</v>
      </c>
      <c r="E59" s="6" t="b">
        <f t="shared" si="3"/>
        <v>0</v>
      </c>
      <c r="F59" s="1" t="s">
        <v>5</v>
      </c>
      <c r="G59" s="1" t="s">
        <v>3</v>
      </c>
      <c r="H59" s="6" t="b">
        <f t="shared" si="1"/>
        <v>0</v>
      </c>
      <c r="I59" s="15">
        <f>(1/(Summary!$C$2*(Summary!$C$2-1)))*(COUNTIF(B59:D59,"anger")^2+COUNTIF(B59:D59,"joy")^2+COUNTIF(B59:D59,"optimism")^2+COUNTIF(B59:D59,"sadness")^2+COUNTIF(B59:D59,"undefined")^2-Summary!$C$2)</f>
        <v>0.33333333333333331</v>
      </c>
    </row>
    <row r="60" spans="1:9" x14ac:dyDescent="0.25">
      <c r="A60" s="2">
        <v>58</v>
      </c>
      <c r="B60" s="1" t="s">
        <v>3</v>
      </c>
      <c r="C60" s="1" t="s">
        <v>3</v>
      </c>
      <c r="D60" s="1" t="s">
        <v>3</v>
      </c>
      <c r="E60" s="6" t="b">
        <f t="shared" si="3"/>
        <v>1</v>
      </c>
      <c r="F60" s="1" t="str">
        <f t="shared" si="2"/>
        <v>undefined</v>
      </c>
      <c r="G60" s="1" t="s">
        <v>3</v>
      </c>
      <c r="H60" s="6" t="b">
        <f t="shared" si="1"/>
        <v>1</v>
      </c>
      <c r="I60" s="15">
        <f>(1/(Summary!$C$2*(Summary!$C$2-1)))*(COUNTIF(B60:D60,"anger")^2+COUNTIF(B60:D60,"joy")^2+COUNTIF(B60:D60,"optimism")^2+COUNTIF(B60:D60,"sadness")^2+COUNTIF(B60:D60,"undefined")^2-Summary!$C$2)</f>
        <v>1</v>
      </c>
    </row>
    <row r="61" spans="1:9" x14ac:dyDescent="0.25">
      <c r="A61" s="2">
        <v>59</v>
      </c>
      <c r="B61" s="1" t="s">
        <v>3</v>
      </c>
      <c r="C61" s="1" t="s">
        <v>3</v>
      </c>
      <c r="D61" s="1" t="s">
        <v>3</v>
      </c>
      <c r="E61" s="6" t="b">
        <f t="shared" si="3"/>
        <v>1</v>
      </c>
      <c r="F61" s="1" t="str">
        <f t="shared" si="2"/>
        <v>undefined</v>
      </c>
      <c r="G61" s="1" t="s">
        <v>3</v>
      </c>
      <c r="H61" s="6" t="b">
        <f t="shared" si="1"/>
        <v>1</v>
      </c>
      <c r="I61" s="15">
        <f>(1/(Summary!$C$2*(Summary!$C$2-1)))*(COUNTIF(B61:D61,"anger")^2+COUNTIF(B61:D61,"joy")^2+COUNTIF(B61:D61,"optimism")^2+COUNTIF(B61:D61,"sadness")^2+COUNTIF(B61:D61,"undefined")^2-Summary!$C$2)</f>
        <v>1</v>
      </c>
    </row>
    <row r="62" spans="1:9" x14ac:dyDescent="0.25">
      <c r="A62" s="2">
        <v>60</v>
      </c>
      <c r="B62" s="1" t="s">
        <v>2</v>
      </c>
      <c r="C62" s="1" t="s">
        <v>2</v>
      </c>
      <c r="D62" s="1" t="s">
        <v>1</v>
      </c>
      <c r="E62" s="6" t="b">
        <f t="shared" si="3"/>
        <v>0</v>
      </c>
      <c r="F62" s="1" t="s">
        <v>2</v>
      </c>
      <c r="G62" s="1" t="s">
        <v>2</v>
      </c>
      <c r="H62" s="6" t="b">
        <f t="shared" si="1"/>
        <v>1</v>
      </c>
      <c r="I62" s="15">
        <f>(1/(Summary!$C$2*(Summary!$C$2-1)))*(COUNTIF(B62:D62,"anger")^2+COUNTIF(B62:D62,"joy")^2+COUNTIF(B62:D62,"optimism")^2+COUNTIF(B62:D62,"sadness")^2+COUNTIF(B62:D62,"undefined")^2-Summary!$C$2)</f>
        <v>0.33333333333333331</v>
      </c>
    </row>
    <row r="63" spans="1:9" x14ac:dyDescent="0.25">
      <c r="A63" s="2">
        <v>61</v>
      </c>
      <c r="B63" s="1" t="s">
        <v>2</v>
      </c>
      <c r="C63" s="1" t="s">
        <v>2</v>
      </c>
      <c r="D63" s="1" t="s">
        <v>2</v>
      </c>
      <c r="E63" s="6" t="b">
        <f t="shared" si="3"/>
        <v>1</v>
      </c>
      <c r="F63" s="1" t="str">
        <f t="shared" si="2"/>
        <v>anger</v>
      </c>
      <c r="G63" s="1" t="s">
        <v>3</v>
      </c>
      <c r="H63" s="6" t="b">
        <f t="shared" si="1"/>
        <v>0</v>
      </c>
      <c r="I63" s="15">
        <f>(1/(Summary!$C$2*(Summary!$C$2-1)))*(COUNTIF(B63:D63,"anger")^2+COUNTIF(B63:D63,"joy")^2+COUNTIF(B63:D63,"optimism")^2+COUNTIF(B63:D63,"sadness")^2+COUNTIF(B63:D63,"undefined")^2-Summary!$C$2)</f>
        <v>1</v>
      </c>
    </row>
    <row r="64" spans="1:9" x14ac:dyDescent="0.25">
      <c r="A64" s="2">
        <v>62</v>
      </c>
      <c r="B64" s="1" t="s">
        <v>3</v>
      </c>
      <c r="C64" s="1" t="s">
        <v>3</v>
      </c>
      <c r="D64" s="1" t="s">
        <v>3</v>
      </c>
      <c r="E64" s="6" t="b">
        <f t="shared" si="3"/>
        <v>1</v>
      </c>
      <c r="F64" s="1" t="str">
        <f t="shared" si="2"/>
        <v>undefined</v>
      </c>
      <c r="G64" s="1" t="s">
        <v>3</v>
      </c>
      <c r="H64" s="6" t="b">
        <f t="shared" si="1"/>
        <v>1</v>
      </c>
      <c r="I64" s="15">
        <f>(1/(Summary!$C$2*(Summary!$C$2-1)))*(COUNTIF(B64:D64,"anger")^2+COUNTIF(B64:D64,"joy")^2+COUNTIF(B64:D64,"optimism")^2+COUNTIF(B64:D64,"sadness")^2+COUNTIF(B64:D64,"undefined")^2-Summary!$C$2)</f>
        <v>1</v>
      </c>
    </row>
    <row r="65" spans="1:9" x14ac:dyDescent="0.25">
      <c r="A65" s="2">
        <v>63</v>
      </c>
      <c r="B65" s="1" t="s">
        <v>4</v>
      </c>
      <c r="C65" s="1" t="s">
        <v>4</v>
      </c>
      <c r="D65" s="1" t="s">
        <v>4</v>
      </c>
      <c r="E65" s="6" t="b">
        <f t="shared" si="3"/>
        <v>1</v>
      </c>
      <c r="F65" s="1" t="str">
        <f t="shared" si="2"/>
        <v>optimism</v>
      </c>
      <c r="G65" s="1" t="s">
        <v>4</v>
      </c>
      <c r="H65" s="6" t="b">
        <f t="shared" si="1"/>
        <v>1</v>
      </c>
      <c r="I65" s="15">
        <f>(1/(Summary!$C$2*(Summary!$C$2-1)))*(COUNTIF(B65:D65,"anger")^2+COUNTIF(B65:D65,"joy")^2+COUNTIF(B65:D65,"optimism")^2+COUNTIF(B65:D65,"sadness")^2+COUNTIF(B65:D65,"undefined")^2-Summary!$C$2)</f>
        <v>1</v>
      </c>
    </row>
    <row r="66" spans="1:9" x14ac:dyDescent="0.25">
      <c r="A66" s="2">
        <v>64</v>
      </c>
      <c r="B66" s="1" t="s">
        <v>3</v>
      </c>
      <c r="C66" s="1" t="s">
        <v>3</v>
      </c>
      <c r="D66" s="1" t="s">
        <v>3</v>
      </c>
      <c r="E66" s="6" t="b">
        <f t="shared" ref="E66:E97" si="4">IF(AND(B66=C66,D66=C66),TRUE,FALSE)</f>
        <v>1</v>
      </c>
      <c r="F66" s="1" t="str">
        <f t="shared" si="2"/>
        <v>undefined</v>
      </c>
      <c r="G66" s="1" t="s">
        <v>1</v>
      </c>
      <c r="H66" s="6" t="b">
        <f t="shared" si="1"/>
        <v>0</v>
      </c>
      <c r="I66" s="15">
        <f>(1/(Summary!$C$2*(Summary!$C$2-1)))*(COUNTIF(B66:D66,"anger")^2+COUNTIF(B66:D66,"joy")^2+COUNTIF(B66:D66,"optimism")^2+COUNTIF(B66:D66,"sadness")^2+COUNTIF(B66:D66,"undefined")^2-Summary!$C$2)</f>
        <v>1</v>
      </c>
    </row>
    <row r="67" spans="1:9" x14ac:dyDescent="0.25">
      <c r="A67" s="2">
        <v>65</v>
      </c>
      <c r="B67" s="1" t="s">
        <v>3</v>
      </c>
      <c r="C67" s="1" t="s">
        <v>3</v>
      </c>
      <c r="D67" s="1" t="s">
        <v>3</v>
      </c>
      <c r="E67" s="6" t="b">
        <f t="shared" si="4"/>
        <v>1</v>
      </c>
      <c r="F67" s="1" t="str">
        <f t="shared" si="2"/>
        <v>undefined</v>
      </c>
      <c r="G67" s="1" t="s">
        <v>3</v>
      </c>
      <c r="H67" s="6" t="b">
        <f t="shared" ref="H67:H100" si="5">F67=G67</f>
        <v>1</v>
      </c>
      <c r="I67" s="15">
        <f>(1/(Summary!$C$2*(Summary!$C$2-1)))*(COUNTIF(B67:D67,"anger")^2+COUNTIF(B67:D67,"joy")^2+COUNTIF(B67:D67,"optimism")^2+COUNTIF(B67:D67,"sadness")^2+COUNTIF(B67:D67,"undefined")^2-Summary!$C$2)</f>
        <v>1</v>
      </c>
    </row>
    <row r="68" spans="1:9" x14ac:dyDescent="0.25">
      <c r="A68" s="2">
        <v>66</v>
      </c>
      <c r="B68" s="1" t="s">
        <v>3</v>
      </c>
      <c r="C68" s="1" t="s">
        <v>3</v>
      </c>
      <c r="D68" s="1" t="s">
        <v>3</v>
      </c>
      <c r="E68" s="6" t="b">
        <f t="shared" si="4"/>
        <v>1</v>
      </c>
      <c r="F68" s="1" t="str">
        <f t="shared" si="2"/>
        <v>undefined</v>
      </c>
      <c r="G68" s="1" t="s">
        <v>3</v>
      </c>
      <c r="H68" s="6" t="b">
        <f t="shared" si="5"/>
        <v>1</v>
      </c>
      <c r="I68" s="15">
        <f>(1/(Summary!$C$2*(Summary!$C$2-1)))*(COUNTIF(B68:D68,"anger")^2+COUNTIF(B68:D68,"joy")^2+COUNTIF(B68:D68,"optimism")^2+COUNTIF(B68:D68,"sadness")^2+COUNTIF(B68:D68,"undefined")^2-Summary!$C$2)</f>
        <v>1</v>
      </c>
    </row>
    <row r="69" spans="1:9" x14ac:dyDescent="0.25">
      <c r="A69" s="2">
        <v>67</v>
      </c>
      <c r="B69" s="1" t="s">
        <v>3</v>
      </c>
      <c r="C69" s="1" t="s">
        <v>3</v>
      </c>
      <c r="D69" s="1" t="s">
        <v>1</v>
      </c>
      <c r="E69" s="6" t="b">
        <f t="shared" si="4"/>
        <v>0</v>
      </c>
      <c r="F69" s="1" t="s">
        <v>3</v>
      </c>
      <c r="G69" s="1" t="s">
        <v>3</v>
      </c>
      <c r="H69" s="6" t="b">
        <f t="shared" si="5"/>
        <v>1</v>
      </c>
      <c r="I69" s="15">
        <f>(1/(Summary!$C$2*(Summary!$C$2-1)))*(COUNTIF(B69:D69,"anger")^2+COUNTIF(B69:D69,"joy")^2+COUNTIF(B69:D69,"optimism")^2+COUNTIF(B69:D69,"sadness")^2+COUNTIF(B69:D69,"undefined")^2-Summary!$C$2)</f>
        <v>0.33333333333333331</v>
      </c>
    </row>
    <row r="70" spans="1:9" x14ac:dyDescent="0.25">
      <c r="A70" s="2">
        <v>68</v>
      </c>
      <c r="B70" s="1" t="s">
        <v>5</v>
      </c>
      <c r="C70" s="1" t="s">
        <v>3</v>
      </c>
      <c r="D70" s="1" t="s">
        <v>5</v>
      </c>
      <c r="E70" s="6" t="b">
        <f t="shared" si="4"/>
        <v>0</v>
      </c>
      <c r="F70" s="1" t="s">
        <v>3</v>
      </c>
      <c r="G70" s="1" t="s">
        <v>3</v>
      </c>
      <c r="H70" s="6" t="b">
        <f t="shared" si="5"/>
        <v>1</v>
      </c>
      <c r="I70" s="15">
        <f>(1/(Summary!$C$2*(Summary!$C$2-1)))*(COUNTIF(B70:D70,"anger")^2+COUNTIF(B70:D70,"joy")^2+COUNTIF(B70:D70,"optimism")^2+COUNTIF(B70:D70,"sadness")^2+COUNTIF(B70:D70,"undefined")^2-Summary!$C$2)</f>
        <v>0.33333333333333331</v>
      </c>
    </row>
    <row r="71" spans="1:9" x14ac:dyDescent="0.25">
      <c r="A71" s="2">
        <v>69</v>
      </c>
      <c r="B71" s="1" t="s">
        <v>5</v>
      </c>
      <c r="C71" s="1" t="s">
        <v>5</v>
      </c>
      <c r="D71" s="1" t="s">
        <v>5</v>
      </c>
      <c r="E71" s="6" t="b">
        <f t="shared" si="4"/>
        <v>1</v>
      </c>
      <c r="F71" s="1" t="str">
        <f t="shared" si="2"/>
        <v>joy</v>
      </c>
      <c r="G71" s="1" t="s">
        <v>5</v>
      </c>
      <c r="H71" s="6" t="b">
        <f t="shared" si="5"/>
        <v>1</v>
      </c>
      <c r="I71" s="15">
        <f>(1/(Summary!$C$2*(Summary!$C$2-1)))*(COUNTIF(B71:D71,"anger")^2+COUNTIF(B71:D71,"joy")^2+COUNTIF(B71:D71,"optimism")^2+COUNTIF(B71:D71,"sadness")^2+COUNTIF(B71:D71,"undefined")^2-Summary!$C$2)</f>
        <v>1</v>
      </c>
    </row>
    <row r="72" spans="1:9" x14ac:dyDescent="0.25">
      <c r="A72" s="2">
        <v>70</v>
      </c>
      <c r="B72" s="1" t="s">
        <v>1</v>
      </c>
      <c r="C72" s="1" t="s">
        <v>1</v>
      </c>
      <c r="D72" s="1" t="s">
        <v>1</v>
      </c>
      <c r="E72" s="6" t="b">
        <f t="shared" si="4"/>
        <v>1</v>
      </c>
      <c r="F72" s="1" t="str">
        <f t="shared" si="2"/>
        <v>sadness</v>
      </c>
      <c r="G72" s="1" t="s">
        <v>3</v>
      </c>
      <c r="H72" s="6" t="b">
        <f t="shared" si="5"/>
        <v>0</v>
      </c>
      <c r="I72" s="15">
        <f>(1/(Summary!$C$2*(Summary!$C$2-1)))*(COUNTIF(B72:D72,"anger")^2+COUNTIF(B72:D72,"joy")^2+COUNTIF(B72:D72,"optimism")^2+COUNTIF(B72:D72,"sadness")^2+COUNTIF(B72:D72,"undefined")^2-Summary!$C$2)</f>
        <v>1</v>
      </c>
    </row>
    <row r="73" spans="1:9" x14ac:dyDescent="0.25">
      <c r="A73" s="2">
        <v>71</v>
      </c>
      <c r="B73" s="1" t="s">
        <v>3</v>
      </c>
      <c r="C73" s="1" t="s">
        <v>3</v>
      </c>
      <c r="D73" s="1" t="s">
        <v>3</v>
      </c>
      <c r="E73" s="6" t="b">
        <f t="shared" si="4"/>
        <v>1</v>
      </c>
      <c r="F73" s="1" t="str">
        <f t="shared" ref="F73:F100" si="6">IF(E73,D73)</f>
        <v>undefined</v>
      </c>
      <c r="G73" s="1" t="s">
        <v>3</v>
      </c>
      <c r="H73" s="6" t="b">
        <f t="shared" si="5"/>
        <v>1</v>
      </c>
      <c r="I73" s="15">
        <f>(1/(Summary!$C$2*(Summary!$C$2-1)))*(COUNTIF(B73:D73,"anger")^2+COUNTIF(B73:D73,"joy")^2+COUNTIF(B73:D73,"optimism")^2+COUNTIF(B73:D73,"sadness")^2+COUNTIF(B73:D73,"undefined")^2-Summary!$C$2)</f>
        <v>1</v>
      </c>
    </row>
    <row r="74" spans="1:9" x14ac:dyDescent="0.25">
      <c r="A74" s="2">
        <v>72</v>
      </c>
      <c r="B74" s="1" t="s">
        <v>2</v>
      </c>
      <c r="C74" s="1" t="s">
        <v>2</v>
      </c>
      <c r="D74" s="1" t="s">
        <v>2</v>
      </c>
      <c r="E74" s="6" t="b">
        <f t="shared" si="4"/>
        <v>1</v>
      </c>
      <c r="F74" s="1" t="str">
        <f t="shared" si="6"/>
        <v>anger</v>
      </c>
      <c r="G74" s="1" t="s">
        <v>2</v>
      </c>
      <c r="H74" s="6" t="b">
        <f t="shared" si="5"/>
        <v>1</v>
      </c>
      <c r="I74" s="15">
        <f>(1/(Summary!$C$2*(Summary!$C$2-1)))*(COUNTIF(B74:D74,"anger")^2+COUNTIF(B74:D74,"joy")^2+COUNTIF(B74:D74,"optimism")^2+COUNTIF(B74:D74,"sadness")^2+COUNTIF(B74:D74,"undefined")^2-Summary!$C$2)</f>
        <v>1</v>
      </c>
    </row>
    <row r="75" spans="1:9" x14ac:dyDescent="0.25">
      <c r="A75" s="2">
        <v>73</v>
      </c>
      <c r="B75" s="1" t="s">
        <v>5</v>
      </c>
      <c r="C75" s="1" t="s">
        <v>5</v>
      </c>
      <c r="D75" s="1" t="s">
        <v>5</v>
      </c>
      <c r="E75" s="6" t="b">
        <f t="shared" si="4"/>
        <v>1</v>
      </c>
      <c r="F75" s="1" t="str">
        <f t="shared" si="6"/>
        <v>joy</v>
      </c>
      <c r="G75" s="1" t="s">
        <v>3</v>
      </c>
      <c r="H75" s="6" t="b">
        <f t="shared" si="5"/>
        <v>0</v>
      </c>
      <c r="I75" s="15">
        <f>(1/(Summary!$C$2*(Summary!$C$2-1)))*(COUNTIF(B75:D75,"anger")^2+COUNTIF(B75:D75,"joy")^2+COUNTIF(B75:D75,"optimism")^2+COUNTIF(B75:D75,"sadness")^2+COUNTIF(B75:D75,"undefined")^2-Summary!$C$2)</f>
        <v>1</v>
      </c>
    </row>
    <row r="76" spans="1:9" x14ac:dyDescent="0.25">
      <c r="A76" s="2">
        <v>74</v>
      </c>
      <c r="B76" s="1" t="s">
        <v>3</v>
      </c>
      <c r="C76" s="1" t="s">
        <v>3</v>
      </c>
      <c r="D76" s="1" t="s">
        <v>3</v>
      </c>
      <c r="E76" s="6" t="b">
        <f t="shared" si="4"/>
        <v>1</v>
      </c>
      <c r="F76" s="1" t="str">
        <f t="shared" si="6"/>
        <v>undefined</v>
      </c>
      <c r="G76" s="1" t="s">
        <v>3</v>
      </c>
      <c r="H76" s="6" t="b">
        <f t="shared" si="5"/>
        <v>1</v>
      </c>
      <c r="I76" s="15">
        <f>(1/(Summary!$C$2*(Summary!$C$2-1)))*(COUNTIF(B76:D76,"anger")^2+COUNTIF(B76:D76,"joy")^2+COUNTIF(B76:D76,"optimism")^2+COUNTIF(B76:D76,"sadness")^2+COUNTIF(B76:D76,"undefined")^2-Summary!$C$2)</f>
        <v>1</v>
      </c>
    </row>
    <row r="77" spans="1:9" x14ac:dyDescent="0.25">
      <c r="A77" s="2">
        <v>75</v>
      </c>
      <c r="B77" s="1" t="s">
        <v>2</v>
      </c>
      <c r="C77" s="1" t="s">
        <v>2</v>
      </c>
      <c r="D77" s="1" t="s">
        <v>2</v>
      </c>
      <c r="E77" s="6" t="b">
        <f t="shared" si="4"/>
        <v>1</v>
      </c>
      <c r="F77" s="1" t="str">
        <f t="shared" si="6"/>
        <v>anger</v>
      </c>
      <c r="G77" s="1" t="s">
        <v>2</v>
      </c>
      <c r="H77" s="6" t="b">
        <f t="shared" si="5"/>
        <v>1</v>
      </c>
      <c r="I77" s="15">
        <f>(1/(Summary!$C$2*(Summary!$C$2-1)))*(COUNTIF(B77:D77,"anger")^2+COUNTIF(B77:D77,"joy")^2+COUNTIF(B77:D77,"optimism")^2+COUNTIF(B77:D77,"sadness")^2+COUNTIF(B77:D77,"undefined")^2-Summary!$C$2)</f>
        <v>1</v>
      </c>
    </row>
    <row r="78" spans="1:9" x14ac:dyDescent="0.25">
      <c r="A78" s="2">
        <v>76</v>
      </c>
      <c r="B78" s="1" t="s">
        <v>5</v>
      </c>
      <c r="C78" s="1" t="s">
        <v>5</v>
      </c>
      <c r="D78" s="1" t="s">
        <v>5</v>
      </c>
      <c r="E78" s="6" t="b">
        <f t="shared" si="4"/>
        <v>1</v>
      </c>
      <c r="F78" s="1" t="str">
        <f t="shared" si="6"/>
        <v>joy</v>
      </c>
      <c r="G78" s="1" t="s">
        <v>3</v>
      </c>
      <c r="H78" s="6" t="b">
        <f t="shared" si="5"/>
        <v>0</v>
      </c>
      <c r="I78" s="15">
        <f>(1/(Summary!$C$2*(Summary!$C$2-1)))*(COUNTIF(B78:D78,"anger")^2+COUNTIF(B78:D78,"joy")^2+COUNTIF(B78:D78,"optimism")^2+COUNTIF(B78:D78,"sadness")^2+COUNTIF(B78:D78,"undefined")^2-Summary!$C$2)</f>
        <v>1</v>
      </c>
    </row>
    <row r="79" spans="1:9" x14ac:dyDescent="0.25">
      <c r="A79" s="2">
        <v>77</v>
      </c>
      <c r="B79" s="1" t="s">
        <v>3</v>
      </c>
      <c r="C79" s="1" t="s">
        <v>3</v>
      </c>
      <c r="D79" s="1" t="s">
        <v>3</v>
      </c>
      <c r="E79" s="6" t="b">
        <f t="shared" si="4"/>
        <v>1</v>
      </c>
      <c r="F79" s="1" t="str">
        <f t="shared" si="6"/>
        <v>undefined</v>
      </c>
      <c r="G79" s="1" t="s">
        <v>3</v>
      </c>
      <c r="H79" s="6" t="b">
        <f t="shared" si="5"/>
        <v>1</v>
      </c>
      <c r="I79" s="15">
        <f>(1/(Summary!$C$2*(Summary!$C$2-1)))*(COUNTIF(B79:D79,"anger")^2+COUNTIF(B79:D79,"joy")^2+COUNTIF(B79:D79,"optimism")^2+COUNTIF(B79:D79,"sadness")^2+COUNTIF(B79:D79,"undefined")^2-Summary!$C$2)</f>
        <v>1</v>
      </c>
    </row>
    <row r="80" spans="1:9" x14ac:dyDescent="0.25">
      <c r="A80" s="2">
        <v>78</v>
      </c>
      <c r="B80" s="1" t="s">
        <v>3</v>
      </c>
      <c r="C80" s="1" t="s">
        <v>3</v>
      </c>
      <c r="D80" s="1" t="s">
        <v>1</v>
      </c>
      <c r="E80" s="6" t="b">
        <f t="shared" si="4"/>
        <v>0</v>
      </c>
      <c r="F80" s="1" t="s">
        <v>3</v>
      </c>
      <c r="G80" s="1" t="s">
        <v>3</v>
      </c>
      <c r="H80" s="6" t="b">
        <f t="shared" si="5"/>
        <v>1</v>
      </c>
      <c r="I80" s="15">
        <f>(1/(Summary!$C$2*(Summary!$C$2-1)))*(COUNTIF(B80:D80,"anger")^2+COUNTIF(B80:D80,"joy")^2+COUNTIF(B80:D80,"optimism")^2+COUNTIF(B80:D80,"sadness")^2+COUNTIF(B80:D80,"undefined")^2-Summary!$C$2)</f>
        <v>0.33333333333333331</v>
      </c>
    </row>
    <row r="81" spans="1:9" x14ac:dyDescent="0.25">
      <c r="A81" s="2">
        <v>79</v>
      </c>
      <c r="B81" s="1" t="s">
        <v>5</v>
      </c>
      <c r="C81" s="1" t="s">
        <v>5</v>
      </c>
      <c r="D81" s="1" t="s">
        <v>5</v>
      </c>
      <c r="E81" s="6" t="b">
        <f t="shared" si="4"/>
        <v>1</v>
      </c>
      <c r="F81" s="1" t="str">
        <f t="shared" si="6"/>
        <v>joy</v>
      </c>
      <c r="G81" s="1" t="s">
        <v>5</v>
      </c>
      <c r="H81" s="6" t="b">
        <f t="shared" si="5"/>
        <v>1</v>
      </c>
      <c r="I81" s="15">
        <f>(1/(Summary!$C$2*(Summary!$C$2-1)))*(COUNTIF(B81:D81,"anger")^2+COUNTIF(B81:D81,"joy")^2+COUNTIF(B81:D81,"optimism")^2+COUNTIF(B81:D81,"sadness")^2+COUNTIF(B81:D81,"undefined")^2-Summary!$C$2)</f>
        <v>1</v>
      </c>
    </row>
    <row r="82" spans="1:9" x14ac:dyDescent="0.25">
      <c r="A82" s="2">
        <v>80</v>
      </c>
      <c r="B82" s="1" t="s">
        <v>3</v>
      </c>
      <c r="C82" s="1" t="s">
        <v>3</v>
      </c>
      <c r="D82" s="1" t="s">
        <v>3</v>
      </c>
      <c r="E82" s="6" t="b">
        <f t="shared" si="4"/>
        <v>1</v>
      </c>
      <c r="F82" s="1" t="str">
        <f t="shared" si="6"/>
        <v>undefined</v>
      </c>
      <c r="G82" s="1" t="s">
        <v>3</v>
      </c>
      <c r="H82" s="6" t="b">
        <f t="shared" si="5"/>
        <v>1</v>
      </c>
      <c r="I82" s="15">
        <f>(1/(Summary!$C$2*(Summary!$C$2-1)))*(COUNTIF(B82:D82,"anger")^2+COUNTIF(B82:D82,"joy")^2+COUNTIF(B82:D82,"optimism")^2+COUNTIF(B82:D82,"sadness")^2+COUNTIF(B82:D82,"undefined")^2-Summary!$C$2)</f>
        <v>1</v>
      </c>
    </row>
    <row r="83" spans="1:9" x14ac:dyDescent="0.25">
      <c r="A83" s="2">
        <v>81</v>
      </c>
      <c r="B83" s="1" t="s">
        <v>4</v>
      </c>
      <c r="C83" s="1" t="s">
        <v>4</v>
      </c>
      <c r="D83" s="1" t="s">
        <v>5</v>
      </c>
      <c r="E83" s="6" t="b">
        <f t="shared" si="4"/>
        <v>0</v>
      </c>
      <c r="F83" s="1" t="s">
        <v>4</v>
      </c>
      <c r="G83" s="1" t="s">
        <v>3</v>
      </c>
      <c r="H83" s="6" t="b">
        <f t="shared" si="5"/>
        <v>0</v>
      </c>
      <c r="I83" s="15">
        <f>(1/(Summary!$C$2*(Summary!$C$2-1)))*(COUNTIF(B83:D83,"anger")^2+COUNTIF(B83:D83,"joy")^2+COUNTIF(B83:D83,"optimism")^2+COUNTIF(B83:D83,"sadness")^2+COUNTIF(B83:D83,"undefined")^2-Summary!$C$2)</f>
        <v>0.33333333333333331</v>
      </c>
    </row>
    <row r="84" spans="1:9" x14ac:dyDescent="0.25">
      <c r="A84" s="2">
        <v>82</v>
      </c>
      <c r="B84" s="1" t="s">
        <v>3</v>
      </c>
      <c r="C84" s="1" t="s">
        <v>3</v>
      </c>
      <c r="D84" s="1" t="s">
        <v>3</v>
      </c>
      <c r="E84" s="6" t="b">
        <f t="shared" si="4"/>
        <v>1</v>
      </c>
      <c r="F84" s="1" t="str">
        <f t="shared" si="6"/>
        <v>undefined</v>
      </c>
      <c r="G84" s="1" t="s">
        <v>3</v>
      </c>
      <c r="H84" s="6" t="b">
        <f t="shared" si="5"/>
        <v>1</v>
      </c>
      <c r="I84" s="15">
        <f>(1/(Summary!$C$2*(Summary!$C$2-1)))*(COUNTIF(B84:D84,"anger")^2+COUNTIF(B84:D84,"joy")^2+COUNTIF(B84:D84,"optimism")^2+COUNTIF(B84:D84,"sadness")^2+COUNTIF(B84:D84,"undefined")^2-Summary!$C$2)</f>
        <v>1</v>
      </c>
    </row>
    <row r="85" spans="1:9" x14ac:dyDescent="0.25">
      <c r="A85" s="2">
        <v>83</v>
      </c>
      <c r="B85" s="1" t="s">
        <v>2</v>
      </c>
      <c r="C85" s="1" t="s">
        <v>2</v>
      </c>
      <c r="D85" s="1" t="s">
        <v>4</v>
      </c>
      <c r="E85" s="6" t="b">
        <f t="shared" si="4"/>
        <v>0</v>
      </c>
      <c r="F85" s="1" t="s">
        <v>2</v>
      </c>
      <c r="G85" s="1" t="s">
        <v>2</v>
      </c>
      <c r="H85" s="6" t="b">
        <f t="shared" si="5"/>
        <v>1</v>
      </c>
      <c r="I85" s="15">
        <f>(1/(Summary!$C$2*(Summary!$C$2-1)))*(COUNTIF(B85:D85,"anger")^2+COUNTIF(B85:D85,"joy")^2+COUNTIF(B85:D85,"optimism")^2+COUNTIF(B85:D85,"sadness")^2+COUNTIF(B85:D85,"undefined")^2-Summary!$C$2)</f>
        <v>0.33333333333333331</v>
      </c>
    </row>
    <row r="86" spans="1:9" x14ac:dyDescent="0.25">
      <c r="A86" s="2">
        <v>84</v>
      </c>
      <c r="B86" s="1" t="s">
        <v>3</v>
      </c>
      <c r="C86" s="1" t="s">
        <v>3</v>
      </c>
      <c r="D86" s="1" t="s">
        <v>4</v>
      </c>
      <c r="E86" s="6" t="b">
        <f t="shared" si="4"/>
        <v>0</v>
      </c>
      <c r="F86" s="1" t="s">
        <v>4</v>
      </c>
      <c r="G86" s="1" t="s">
        <v>3</v>
      </c>
      <c r="H86" s="6" t="b">
        <f t="shared" si="5"/>
        <v>0</v>
      </c>
      <c r="I86" s="15">
        <f>(1/(Summary!$C$2*(Summary!$C$2-1)))*(COUNTIF(B86:D86,"anger")^2+COUNTIF(B86:D86,"joy")^2+COUNTIF(B86:D86,"optimism")^2+COUNTIF(B86:D86,"sadness")^2+COUNTIF(B86:D86,"undefined")^2-Summary!$C$2)</f>
        <v>0.33333333333333331</v>
      </c>
    </row>
    <row r="87" spans="1:9" x14ac:dyDescent="0.25">
      <c r="A87" s="2">
        <v>85</v>
      </c>
      <c r="B87" s="1" t="s">
        <v>2</v>
      </c>
      <c r="C87" s="1" t="s">
        <v>2</v>
      </c>
      <c r="D87" s="1" t="s">
        <v>2</v>
      </c>
      <c r="E87" s="6" t="b">
        <f t="shared" si="4"/>
        <v>1</v>
      </c>
      <c r="F87" s="1" t="str">
        <f t="shared" si="6"/>
        <v>anger</v>
      </c>
      <c r="G87" s="1" t="s">
        <v>2</v>
      </c>
      <c r="H87" s="6" t="b">
        <f t="shared" si="5"/>
        <v>1</v>
      </c>
      <c r="I87" s="15">
        <f>(1/(Summary!$C$2*(Summary!$C$2-1)))*(COUNTIF(B87:D87,"anger")^2+COUNTIF(B87:D87,"joy")^2+COUNTIF(B87:D87,"optimism")^2+COUNTIF(B87:D87,"sadness")^2+COUNTIF(B87:D87,"undefined")^2-Summary!$C$2)</f>
        <v>1</v>
      </c>
    </row>
    <row r="88" spans="1:9" x14ac:dyDescent="0.25">
      <c r="A88" s="2">
        <v>86</v>
      </c>
      <c r="B88" s="1" t="s">
        <v>3</v>
      </c>
      <c r="C88" s="1" t="s">
        <v>3</v>
      </c>
      <c r="D88" s="1" t="s">
        <v>5</v>
      </c>
      <c r="E88" s="6" t="b">
        <f t="shared" si="4"/>
        <v>0</v>
      </c>
      <c r="F88" s="1" t="s">
        <v>5</v>
      </c>
      <c r="G88" s="1" t="s">
        <v>5</v>
      </c>
      <c r="H88" s="6" t="b">
        <f t="shared" si="5"/>
        <v>1</v>
      </c>
      <c r="I88" s="15">
        <f>(1/(Summary!$C$2*(Summary!$C$2-1)))*(COUNTIF(B88:D88,"anger")^2+COUNTIF(B88:D88,"joy")^2+COUNTIF(B88:D88,"optimism")^2+COUNTIF(B88:D88,"sadness")^2+COUNTIF(B88:D88,"undefined")^2-Summary!$C$2)</f>
        <v>0.33333333333333331</v>
      </c>
    </row>
    <row r="89" spans="1:9" x14ac:dyDescent="0.25">
      <c r="A89" s="2">
        <v>87</v>
      </c>
      <c r="B89" s="1" t="s">
        <v>3</v>
      </c>
      <c r="C89" s="1" t="s">
        <v>3</v>
      </c>
      <c r="D89" s="1" t="s">
        <v>3</v>
      </c>
      <c r="E89" s="6" t="b">
        <f t="shared" si="4"/>
        <v>1</v>
      </c>
      <c r="F89" s="1" t="str">
        <f t="shared" si="6"/>
        <v>undefined</v>
      </c>
      <c r="G89" s="1" t="s">
        <v>3</v>
      </c>
      <c r="H89" s="6" t="b">
        <f t="shared" si="5"/>
        <v>1</v>
      </c>
      <c r="I89" s="15">
        <f>(1/(Summary!$C$2*(Summary!$C$2-1)))*(COUNTIF(B89:D89,"anger")^2+COUNTIF(B89:D89,"joy")^2+COUNTIF(B89:D89,"optimism")^2+COUNTIF(B89:D89,"sadness")^2+COUNTIF(B89:D89,"undefined")^2-Summary!$C$2)</f>
        <v>1</v>
      </c>
    </row>
    <row r="90" spans="1:9" x14ac:dyDescent="0.25">
      <c r="A90" s="2">
        <v>88</v>
      </c>
      <c r="B90" s="1" t="s">
        <v>5</v>
      </c>
      <c r="C90" s="1" t="s">
        <v>5</v>
      </c>
      <c r="D90" s="1" t="s">
        <v>5</v>
      </c>
      <c r="E90" s="6" t="b">
        <f t="shared" si="4"/>
        <v>1</v>
      </c>
      <c r="F90" s="1" t="str">
        <f t="shared" si="6"/>
        <v>joy</v>
      </c>
      <c r="G90" s="1" t="s">
        <v>3</v>
      </c>
      <c r="H90" s="6" t="b">
        <f t="shared" si="5"/>
        <v>0</v>
      </c>
      <c r="I90" s="15">
        <f>(1/(Summary!$C$2*(Summary!$C$2-1)))*(COUNTIF(B90:D90,"anger")^2+COUNTIF(B90:D90,"joy")^2+COUNTIF(B90:D90,"optimism")^2+COUNTIF(B90:D90,"sadness")^2+COUNTIF(B90:D90,"undefined")^2-Summary!$C$2)</f>
        <v>1</v>
      </c>
    </row>
    <row r="91" spans="1:9" x14ac:dyDescent="0.25">
      <c r="A91" s="2">
        <v>89</v>
      </c>
      <c r="B91" s="1" t="s">
        <v>5</v>
      </c>
      <c r="C91" s="1" t="s">
        <v>5</v>
      </c>
      <c r="D91" s="1" t="s">
        <v>5</v>
      </c>
      <c r="E91" s="6" t="b">
        <f t="shared" si="4"/>
        <v>1</v>
      </c>
      <c r="F91" s="1" t="str">
        <f t="shared" si="6"/>
        <v>joy</v>
      </c>
      <c r="G91" s="1" t="s">
        <v>3</v>
      </c>
      <c r="H91" s="6" t="b">
        <f t="shared" si="5"/>
        <v>0</v>
      </c>
      <c r="I91" s="15">
        <f>(1/(Summary!$C$2*(Summary!$C$2-1)))*(COUNTIF(B91:D91,"anger")^2+COUNTIF(B91:D91,"joy")^2+COUNTIF(B91:D91,"optimism")^2+COUNTIF(B91:D91,"sadness")^2+COUNTIF(B91:D91,"undefined")^2-Summary!$C$2)</f>
        <v>1</v>
      </c>
    </row>
    <row r="92" spans="1:9" x14ac:dyDescent="0.25">
      <c r="A92" s="2">
        <v>90</v>
      </c>
      <c r="B92" s="1" t="s">
        <v>3</v>
      </c>
      <c r="C92" s="1" t="s">
        <v>3</v>
      </c>
      <c r="D92" s="1" t="s">
        <v>3</v>
      </c>
      <c r="E92" s="6" t="b">
        <f t="shared" si="4"/>
        <v>1</v>
      </c>
      <c r="F92" s="1" t="str">
        <f t="shared" si="6"/>
        <v>undefined</v>
      </c>
      <c r="G92" s="1" t="s">
        <v>5</v>
      </c>
      <c r="H92" s="6" t="b">
        <f t="shared" si="5"/>
        <v>0</v>
      </c>
      <c r="I92" s="15">
        <f>(1/(Summary!$C$2*(Summary!$C$2-1)))*(COUNTIF(B92:D92,"anger")^2+COUNTIF(B92:D92,"joy")^2+COUNTIF(B92:D92,"optimism")^2+COUNTIF(B92:D92,"sadness")^2+COUNTIF(B92:D92,"undefined")^2-Summary!$C$2)</f>
        <v>1</v>
      </c>
    </row>
    <row r="93" spans="1:9" x14ac:dyDescent="0.25">
      <c r="A93" s="2">
        <v>91</v>
      </c>
      <c r="B93" s="1" t="s">
        <v>3</v>
      </c>
      <c r="C93" s="1" t="s">
        <v>2</v>
      </c>
      <c r="D93" s="1" t="s">
        <v>3</v>
      </c>
      <c r="E93" s="6" t="b">
        <f t="shared" si="4"/>
        <v>0</v>
      </c>
      <c r="F93" s="1" t="s">
        <v>2</v>
      </c>
      <c r="G93" s="1" t="s">
        <v>3</v>
      </c>
      <c r="H93" s="6" t="b">
        <f t="shared" si="5"/>
        <v>0</v>
      </c>
      <c r="I93" s="15">
        <f>(1/(Summary!$C$2*(Summary!$C$2-1)))*(COUNTIF(B93:D93,"anger")^2+COUNTIF(B93:D93,"joy")^2+COUNTIF(B93:D93,"optimism")^2+COUNTIF(B93:D93,"sadness")^2+COUNTIF(B93:D93,"undefined")^2-Summary!$C$2)</f>
        <v>0.33333333333333331</v>
      </c>
    </row>
    <row r="94" spans="1:9" x14ac:dyDescent="0.25">
      <c r="A94" s="2">
        <v>92</v>
      </c>
      <c r="B94" s="1" t="s">
        <v>3</v>
      </c>
      <c r="C94" s="1" t="s">
        <v>3</v>
      </c>
      <c r="D94" s="1" t="s">
        <v>3</v>
      </c>
      <c r="E94" s="6" t="b">
        <f t="shared" si="4"/>
        <v>1</v>
      </c>
      <c r="F94" s="1" t="str">
        <f t="shared" si="6"/>
        <v>undefined</v>
      </c>
      <c r="G94" s="1" t="s">
        <v>4</v>
      </c>
      <c r="H94" s="6" t="b">
        <f t="shared" si="5"/>
        <v>0</v>
      </c>
      <c r="I94" s="15">
        <f>(1/(Summary!$C$2*(Summary!$C$2-1)))*(COUNTIF(B94:D94,"anger")^2+COUNTIF(B94:D94,"joy")^2+COUNTIF(B94:D94,"optimism")^2+COUNTIF(B94:D94,"sadness")^2+COUNTIF(B94:D94,"undefined")^2-Summary!$C$2)</f>
        <v>1</v>
      </c>
    </row>
    <row r="95" spans="1:9" x14ac:dyDescent="0.25">
      <c r="A95" s="2">
        <v>93</v>
      </c>
      <c r="B95" s="1" t="s">
        <v>3</v>
      </c>
      <c r="C95" s="1" t="s">
        <v>3</v>
      </c>
      <c r="D95" s="1" t="s">
        <v>3</v>
      </c>
      <c r="E95" s="6" t="b">
        <f t="shared" si="4"/>
        <v>1</v>
      </c>
      <c r="F95" s="1" t="str">
        <f t="shared" si="6"/>
        <v>undefined</v>
      </c>
      <c r="G95" s="1" t="s">
        <v>3</v>
      </c>
      <c r="H95" s="6" t="b">
        <f t="shared" si="5"/>
        <v>1</v>
      </c>
      <c r="I95" s="15">
        <f>(1/(Summary!$C$2*(Summary!$C$2-1)))*(COUNTIF(B95:D95,"anger")^2+COUNTIF(B95:D95,"joy")^2+COUNTIF(B95:D95,"optimism")^2+COUNTIF(B95:D95,"sadness")^2+COUNTIF(B95:D95,"undefined")^2-Summary!$C$2)</f>
        <v>1</v>
      </c>
    </row>
    <row r="96" spans="1:9" x14ac:dyDescent="0.25">
      <c r="A96" s="2">
        <v>94</v>
      </c>
      <c r="B96" s="1" t="s">
        <v>2</v>
      </c>
      <c r="C96" s="1" t="s">
        <v>2</v>
      </c>
      <c r="D96" s="1" t="s">
        <v>2</v>
      </c>
      <c r="E96" s="6" t="b">
        <f t="shared" si="4"/>
        <v>1</v>
      </c>
      <c r="F96" s="1" t="str">
        <f t="shared" si="6"/>
        <v>anger</v>
      </c>
      <c r="G96" s="1" t="s">
        <v>2</v>
      </c>
      <c r="H96" s="6" t="b">
        <f t="shared" si="5"/>
        <v>1</v>
      </c>
      <c r="I96" s="15">
        <f>(1/(Summary!$C$2*(Summary!$C$2-1)))*(COUNTIF(B96:D96,"anger")^2+COUNTIF(B96:D96,"joy")^2+COUNTIF(B96:D96,"optimism")^2+COUNTIF(B96:D96,"sadness")^2+COUNTIF(B96:D96,"undefined")^2-Summary!$C$2)</f>
        <v>1</v>
      </c>
    </row>
    <row r="97" spans="1:9" x14ac:dyDescent="0.25">
      <c r="A97" s="2">
        <v>95</v>
      </c>
      <c r="B97" s="1" t="s">
        <v>1</v>
      </c>
      <c r="C97" s="1" t="s">
        <v>2</v>
      </c>
      <c r="D97" s="1" t="s">
        <v>1</v>
      </c>
      <c r="E97" s="6" t="b">
        <f t="shared" si="4"/>
        <v>0</v>
      </c>
      <c r="F97" s="1" t="s">
        <v>1</v>
      </c>
      <c r="G97" s="1" t="s">
        <v>1</v>
      </c>
      <c r="H97" s="6" t="b">
        <f t="shared" si="5"/>
        <v>1</v>
      </c>
      <c r="I97" s="15">
        <f>(1/(Summary!$C$2*(Summary!$C$2-1)))*(COUNTIF(B97:D97,"anger")^2+COUNTIF(B97:D97,"joy")^2+COUNTIF(B97:D97,"optimism")^2+COUNTIF(B97:D97,"sadness")^2+COUNTIF(B97:D97,"undefined")^2-Summary!$C$2)</f>
        <v>0.33333333333333331</v>
      </c>
    </row>
    <row r="98" spans="1:9" x14ac:dyDescent="0.25">
      <c r="A98" s="2">
        <v>96</v>
      </c>
      <c r="B98" s="1" t="s">
        <v>2</v>
      </c>
      <c r="C98" s="1" t="s">
        <v>2</v>
      </c>
      <c r="D98" s="1" t="s">
        <v>3</v>
      </c>
      <c r="E98" s="6" t="b">
        <f t="shared" ref="E98:E100" si="7">IF(AND(B98=C98,D98=C98),TRUE,FALSE)</f>
        <v>0</v>
      </c>
      <c r="F98" s="1" t="s">
        <v>2</v>
      </c>
      <c r="G98" s="1" t="s">
        <v>3</v>
      </c>
      <c r="H98" s="6" t="b">
        <f t="shared" si="5"/>
        <v>0</v>
      </c>
      <c r="I98" s="15">
        <f>(1/(Summary!$C$2*(Summary!$C$2-1)))*(COUNTIF(B98:D98,"anger")^2+COUNTIF(B98:D98,"joy")^2+COUNTIF(B98:D98,"optimism")^2+COUNTIF(B98:D98,"sadness")^2+COUNTIF(B98:D98,"undefined")^2-Summary!$C$2)</f>
        <v>0.33333333333333331</v>
      </c>
    </row>
    <row r="99" spans="1:9" x14ac:dyDescent="0.25">
      <c r="A99" s="2">
        <v>97</v>
      </c>
      <c r="B99" s="1" t="s">
        <v>3</v>
      </c>
      <c r="C99" s="1" t="s">
        <v>5</v>
      </c>
      <c r="D99" s="1" t="s">
        <v>5</v>
      </c>
      <c r="E99" s="6" t="b">
        <f t="shared" si="7"/>
        <v>0</v>
      </c>
      <c r="F99" s="1" t="s">
        <v>5</v>
      </c>
      <c r="G99" s="1" t="s">
        <v>5</v>
      </c>
      <c r="H99" s="6" t="b">
        <f t="shared" si="5"/>
        <v>1</v>
      </c>
      <c r="I99" s="15">
        <f>(1/(Summary!$C$2*(Summary!$C$2-1)))*(COUNTIF(B99:D99,"anger")^2+COUNTIF(B99:D99,"joy")^2+COUNTIF(B99:D99,"optimism")^2+COUNTIF(B99:D99,"sadness")^2+COUNTIF(B99:D99,"undefined")^2-Summary!$C$2)</f>
        <v>0.33333333333333331</v>
      </c>
    </row>
    <row r="100" spans="1:9" x14ac:dyDescent="0.25">
      <c r="A100" s="2">
        <v>98</v>
      </c>
      <c r="B100" s="1" t="s">
        <v>3</v>
      </c>
      <c r="C100" s="1" t="s">
        <v>3</v>
      </c>
      <c r="D100" s="1" t="s">
        <v>3</v>
      </c>
      <c r="E100" s="6" t="b">
        <f t="shared" si="7"/>
        <v>1</v>
      </c>
      <c r="F100" s="1" t="str">
        <f t="shared" si="6"/>
        <v>undefined</v>
      </c>
      <c r="G100" s="1" t="s">
        <v>3</v>
      </c>
      <c r="H100" s="6" t="b">
        <f t="shared" si="5"/>
        <v>1</v>
      </c>
      <c r="I100" s="15">
        <f>(1/(Summary!$C$2*(Summary!$C$2-1)))*(COUNTIF(B100:D100,"anger")^2+COUNTIF(B100:D100,"joy")^2+COUNTIF(B100:D100,"optimism")^2+COUNTIF(B100:D100,"sadness")^2+COUNTIF(B100:D100,"undefined")^2-Summary!$C$2)</f>
        <v>1</v>
      </c>
    </row>
  </sheetData>
  <conditionalFormatting sqref="E2:E100">
    <cfRule type="cellIs" dxfId="1" priority="2" operator="equal">
      <formula>TRUE</formula>
    </cfRule>
  </conditionalFormatting>
  <conditionalFormatting sqref="H2:H10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EE8B-4C6A-4B0F-866A-64B10190FE2A}">
  <dimension ref="B2:E18"/>
  <sheetViews>
    <sheetView workbookViewId="0">
      <selection activeCell="C18" sqref="C18"/>
    </sheetView>
  </sheetViews>
  <sheetFormatPr defaultRowHeight="15" x14ac:dyDescent="0.25"/>
  <cols>
    <col min="2" max="2" width="20.42578125" bestFit="1" customWidth="1"/>
    <col min="5" max="5" width="15.28515625" customWidth="1"/>
  </cols>
  <sheetData>
    <row r="2" spans="2:5" x14ac:dyDescent="0.25">
      <c r="B2" s="12" t="s">
        <v>16</v>
      </c>
      <c r="C2" s="9">
        <v>3</v>
      </c>
      <c r="D2" s="11"/>
    </row>
    <row r="3" spans="2:5" x14ac:dyDescent="0.25">
      <c r="B3" s="12" t="s">
        <v>12</v>
      </c>
      <c r="C3" s="9">
        <f>COUNTA(Annotations!A2:A500)</f>
        <v>99</v>
      </c>
      <c r="D3" s="11"/>
    </row>
    <row r="4" spans="2:5" x14ac:dyDescent="0.25">
      <c r="B4" s="12" t="s">
        <v>13</v>
      </c>
      <c r="C4" s="9">
        <f>COUNTIF(Annotations!E2:E100,TRUE)</f>
        <v>65</v>
      </c>
      <c r="D4" s="10">
        <f>C4/(COUNTA(Annotations!A1:A300)-1)</f>
        <v>0.65656565656565657</v>
      </c>
    </row>
    <row r="5" spans="2:5" x14ac:dyDescent="0.25">
      <c r="B5" s="22" t="s">
        <v>14</v>
      </c>
      <c r="C5" s="22"/>
      <c r="D5" s="22"/>
    </row>
    <row r="6" spans="2:5" x14ac:dyDescent="0.25">
      <c r="B6" s="13" t="s">
        <v>5</v>
      </c>
      <c r="C6" s="7">
        <f>COUNTIFS(Annotations!$E$2:$E$100,TRUE,Annotations!$F$2:$F$100,B6)</f>
        <v>14</v>
      </c>
      <c r="D6" s="8">
        <f>C6/COUNTIF(Annotations!$F$2:$F$100,B6)</f>
        <v>0.66666666666666663</v>
      </c>
    </row>
    <row r="7" spans="2:5" x14ac:dyDescent="0.25">
      <c r="B7" s="13" t="s">
        <v>2</v>
      </c>
      <c r="C7" s="7">
        <f>COUNTIFS(Annotations!$E$2:$E$100,TRUE,Annotations!$F$2:$F$100,B7)</f>
        <v>8</v>
      </c>
      <c r="D7" s="8">
        <f>C7/COUNTIF(Annotations!$F$2:$F$100,B7)</f>
        <v>0.53333333333333333</v>
      </c>
    </row>
    <row r="8" spans="2:5" x14ac:dyDescent="0.25">
      <c r="B8" s="13" t="s">
        <v>4</v>
      </c>
      <c r="C8" s="7">
        <f>COUNTIFS(Annotations!$E$2:$E$100,TRUE,Annotations!$F$2:$F$100,B8)</f>
        <v>3</v>
      </c>
      <c r="D8" s="8">
        <f>C8/COUNTIF(Annotations!$F$2:$F$100,B8)</f>
        <v>0.33333333333333331</v>
      </c>
    </row>
    <row r="9" spans="2:5" x14ac:dyDescent="0.25">
      <c r="B9" s="13" t="s">
        <v>1</v>
      </c>
      <c r="C9" s="7">
        <f>COUNTIFS(Annotations!$E$2:$E$100,TRUE,Annotations!$F$2:$F$100,B9)</f>
        <v>7</v>
      </c>
      <c r="D9" s="8">
        <f>C9/COUNTIF(Annotations!$F$2:$F$100,B9)</f>
        <v>0.63636363636363635</v>
      </c>
    </row>
    <row r="10" spans="2:5" x14ac:dyDescent="0.25">
      <c r="B10" s="13" t="s">
        <v>3</v>
      </c>
      <c r="C10" s="7">
        <f>COUNTIFS(Annotations!$E$2:$E$100,TRUE,Annotations!$F$2:$F$100,B10)</f>
        <v>33</v>
      </c>
      <c r="D10" s="8">
        <f>C10/COUNTIF(Annotations!$F$2:$F$100,B10)</f>
        <v>0.76744186046511631</v>
      </c>
    </row>
    <row r="12" spans="2:5" x14ac:dyDescent="0.25">
      <c r="B12" s="24" t="s">
        <v>19</v>
      </c>
      <c r="C12" s="24"/>
      <c r="D12" s="24"/>
      <c r="E12" s="24"/>
    </row>
    <row r="13" spans="2:5" x14ac:dyDescent="0.25">
      <c r="B13" s="16" t="s">
        <v>6</v>
      </c>
      <c r="C13" s="17">
        <f>(COUNTIF(Annotations!B2:D500,"anger")/(Summary!$C$2*Summary!$C$3))^2+
(COUNTIF(Annotations!B2:D500,"joy")/(Summary!$C$2*Summary!$C$3))^2+
(COUNTIF(Annotations!B2:D500,"sadness")/(Summary!$C$2*Summary!$C$3))^2+
(COUNTIF(Annotations!B2:D500,"optimism")/(Summary!$C$2*Summary!$C$3))^2+
(COUNTIF(Annotations!B2:D500,"undefined")/(Summary!$C$2*Summary!$C$3))^2</f>
        <v>0.28367853620378869</v>
      </c>
      <c r="D13" s="18"/>
      <c r="E13" s="18"/>
    </row>
    <row r="14" spans="2:5" x14ac:dyDescent="0.25">
      <c r="B14" s="19" t="s">
        <v>15</v>
      </c>
      <c r="C14" s="20">
        <f>(SUM(Annotations!I2:I500)/Summary!C3-C13)/(1-C13)</f>
        <v>0.67097141771911462</v>
      </c>
      <c r="D14" s="23" t="str">
        <f>_xlfn.CONCAT(IF(C14&lt;0,"Poor",IF(C14&lt;0.21,"Slight",IF(C14&lt;0.41,"Fair",IF(C14&lt;0.61,"Moderate",IF(C14&lt;0.81,"Substantial","Almost Perfect")))))," Agreement")</f>
        <v>Substantial Agreement</v>
      </c>
      <c r="E14" s="23"/>
    </row>
    <row r="16" spans="2:5" x14ac:dyDescent="0.25">
      <c r="B16" s="24" t="s">
        <v>22</v>
      </c>
      <c r="C16" s="24"/>
      <c r="D16" s="24"/>
      <c r="E16" s="24"/>
    </row>
    <row r="17" spans="2:5" x14ac:dyDescent="0.25">
      <c r="B17" s="16" t="s">
        <v>21</v>
      </c>
      <c r="C17" s="17">
        <f>(COUNTIF(Annotations!F2:F500,"joy")/C3)*(COUNTIF(Annotations!G2:G500,"joy")/C3)+
(COUNTIF(Annotations!F2:F500,"anger")/C3)*(COUNTIF(Annotations!G2:G500,"anger")/C3)+
(COUNTIF(Annotations!F2:F500,"optimism")/C3)*(COUNTIF(Annotations!G2:G500,"optimism")/C3)+
(COUNTIF(Annotations!F2:F500,"sadness")/C3)*(COUNTIF(Annotations!G2:G500,"sadness")/C3)+
(COUNTIF(Annotations!F2:F500,"undefined")/C3)*(COUNTIF(Annotations!G2:G500,"undefined")/C3)</f>
        <v>0.33170084685236201</v>
      </c>
      <c r="D17" s="18"/>
      <c r="E17" s="18"/>
    </row>
    <row r="18" spans="2:5" x14ac:dyDescent="0.25">
      <c r="B18" s="19" t="s">
        <v>20</v>
      </c>
      <c r="C18" s="20">
        <f>((COUNTIF(Annotations!H2:H100,TRUE)/C3)-C17)/(1-C17)</f>
        <v>0.44076335877862599</v>
      </c>
      <c r="D18" s="23" t="str">
        <f>_xlfn.CONCAT(IF(C18&lt;0,"Poor",IF(C18&lt;0.21,"Slight",IF(C18&lt;0.41,"Fair",IF(C18&lt;0.61,"Moderate",IF(C18&lt;0.81,"Substantial","Almost Perfect")))))," Agreement")</f>
        <v>Moderate Agreement</v>
      </c>
      <c r="E18" s="23"/>
    </row>
  </sheetData>
  <mergeCells count="5">
    <mergeCell ref="B5:D5"/>
    <mergeCell ref="D14:E14"/>
    <mergeCell ref="B12:E12"/>
    <mergeCell ref="B16:E16"/>
    <mergeCell ref="D18:E18"/>
  </mergeCells>
  <conditionalFormatting sqref="D6:D1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2C964DC-3E9E-4998-A581-9D1B4D5002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D6:D10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Gino Franco Fazzi</cp:lastModifiedBy>
  <dcterms:created xsi:type="dcterms:W3CDTF">2023-03-16T14:21:47Z</dcterms:created>
  <dcterms:modified xsi:type="dcterms:W3CDTF">2023-03-22T10:05:56Z</dcterms:modified>
</cp:coreProperties>
</file>