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tile\Documents\excel-challenge\"/>
    </mc:Choice>
  </mc:AlternateContent>
  <xr:revisionPtr revIDLastSave="0" documentId="13_ncr:1_{2A078FBC-FAE4-47C0-A9BF-B3D2CD91F7DE}" xr6:coauthVersionLast="45" xr6:coauthVersionMax="45" xr10:uidLastSave="{00000000-0000-0000-0000-000000000000}"/>
  <bookViews>
    <workbookView xWindow="-20520" yWindow="6255" windowWidth="20640" windowHeight="1116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6" r:id="rId4"/>
    <sheet name="Sheet7" sheetId="9" r:id="rId5"/>
    <sheet name="Sheet10" sheetId="12" r:id="rId6"/>
  </sheets>
  <definedNames>
    <definedName name="_xlnm._FilterDatabase" localSheetId="0" hidden="1">Sheet1!$A$1:$U$4115</definedName>
  </definedNames>
  <calcPr calcId="181029"/>
  <pivotCaches>
    <pivotCache cacheId="0" r:id="rId7"/>
    <pivotCache cacheId="4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2" i="12" l="1"/>
  <c r="H12" i="12"/>
  <c r="I10" i="12"/>
  <c r="H10" i="12"/>
  <c r="I8" i="12"/>
  <c r="H8" i="12"/>
  <c r="I6" i="12"/>
  <c r="H6" i="12"/>
  <c r="I4" i="12"/>
  <c r="H4" i="12"/>
  <c r="H2" i="12"/>
  <c r="I2" i="12"/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E13" i="9" s="1"/>
  <c r="B12" i="9"/>
  <c r="B11" i="9"/>
  <c r="B10" i="9"/>
  <c r="B9" i="9"/>
  <c r="E9" i="9" s="1"/>
  <c r="B8" i="9"/>
  <c r="E8" i="9" s="1"/>
  <c r="B7" i="9"/>
  <c r="E7" i="9" s="1"/>
  <c r="B6" i="9"/>
  <c r="B5" i="9"/>
  <c r="E5" i="9" s="1"/>
  <c r="B4" i="9"/>
  <c r="B3" i="9"/>
  <c r="B2" i="9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E10" i="9" l="1"/>
  <c r="G10" i="9" s="1"/>
  <c r="H8" i="9"/>
  <c r="G5" i="9"/>
  <c r="G13" i="9"/>
  <c r="H9" i="9"/>
  <c r="E3" i="9"/>
  <c r="H3" i="9" s="1"/>
  <c r="E11" i="9"/>
  <c r="H11" i="9" s="1"/>
  <c r="G7" i="9"/>
  <c r="E4" i="9"/>
  <c r="G4" i="9" s="1"/>
  <c r="E12" i="9"/>
  <c r="H12" i="9" s="1"/>
  <c r="G8" i="9"/>
  <c r="H4" i="9"/>
  <c r="H7" i="9"/>
  <c r="G9" i="9"/>
  <c r="H5" i="9"/>
  <c r="H13" i="9"/>
  <c r="F7" i="9"/>
  <c r="F8" i="9"/>
  <c r="F9" i="9"/>
  <c r="E6" i="9"/>
  <c r="F11" i="9"/>
  <c r="F12" i="9"/>
  <c r="F5" i="9"/>
  <c r="F13" i="9"/>
  <c r="E2" i="9"/>
  <c r="G2" i="9" s="1"/>
  <c r="O124" i="1"/>
  <c r="G11" i="9" l="1"/>
  <c r="F10" i="9"/>
  <c r="H10" i="9"/>
  <c r="G12" i="9"/>
  <c r="G3" i="9"/>
  <c r="F3" i="9"/>
  <c r="F4" i="9"/>
  <c r="H6" i="9"/>
  <c r="F6" i="9"/>
  <c r="G6" i="9"/>
  <c r="H2" i="9"/>
  <c r="F2" i="9"/>
  <c r="S3" i="1"/>
  <c r="T3" i="1" s="1"/>
  <c r="U3" i="1"/>
  <c r="S4" i="1"/>
  <c r="T4" i="1" s="1"/>
  <c r="U4" i="1"/>
  <c r="S5" i="1"/>
  <c r="T5" i="1" s="1"/>
  <c r="U5" i="1"/>
  <c r="S6" i="1"/>
  <c r="T6" i="1" s="1"/>
  <c r="U6" i="1"/>
  <c r="S7" i="1"/>
  <c r="T7" i="1" s="1"/>
  <c r="U7" i="1"/>
  <c r="S8" i="1"/>
  <c r="T8" i="1" s="1"/>
  <c r="U8" i="1"/>
  <c r="S9" i="1"/>
  <c r="T9" i="1" s="1"/>
  <c r="U9" i="1"/>
  <c r="S10" i="1"/>
  <c r="T10" i="1" s="1"/>
  <c r="U10" i="1"/>
  <c r="S11" i="1"/>
  <c r="T11" i="1" s="1"/>
  <c r="U11" i="1"/>
  <c r="S12" i="1"/>
  <c r="T12" i="1" s="1"/>
  <c r="U12" i="1"/>
  <c r="S13" i="1"/>
  <c r="T13" i="1" s="1"/>
  <c r="U13" i="1"/>
  <c r="S14" i="1"/>
  <c r="T14" i="1" s="1"/>
  <c r="U14" i="1"/>
  <c r="S15" i="1"/>
  <c r="T15" i="1" s="1"/>
  <c r="U15" i="1"/>
  <c r="S16" i="1"/>
  <c r="T16" i="1" s="1"/>
  <c r="U16" i="1"/>
  <c r="S17" i="1"/>
  <c r="T17" i="1" s="1"/>
  <c r="U17" i="1"/>
  <c r="S18" i="1"/>
  <c r="T18" i="1" s="1"/>
  <c r="U18" i="1"/>
  <c r="S19" i="1"/>
  <c r="T19" i="1" s="1"/>
  <c r="U19" i="1"/>
  <c r="S20" i="1"/>
  <c r="T20" i="1" s="1"/>
  <c r="U20" i="1"/>
  <c r="S21" i="1"/>
  <c r="T21" i="1" s="1"/>
  <c r="U21" i="1"/>
  <c r="S22" i="1"/>
  <c r="T22" i="1" s="1"/>
  <c r="U22" i="1"/>
  <c r="S23" i="1"/>
  <c r="T23" i="1" s="1"/>
  <c r="U23" i="1"/>
  <c r="S24" i="1"/>
  <c r="T24" i="1" s="1"/>
  <c r="U24" i="1"/>
  <c r="S25" i="1"/>
  <c r="T25" i="1" s="1"/>
  <c r="U25" i="1"/>
  <c r="S26" i="1"/>
  <c r="T26" i="1" s="1"/>
  <c r="U26" i="1"/>
  <c r="S27" i="1"/>
  <c r="T27" i="1" s="1"/>
  <c r="U27" i="1"/>
  <c r="S28" i="1"/>
  <c r="T28" i="1" s="1"/>
  <c r="U28" i="1"/>
  <c r="S29" i="1"/>
  <c r="T29" i="1" s="1"/>
  <c r="U29" i="1"/>
  <c r="S30" i="1"/>
  <c r="T30" i="1" s="1"/>
  <c r="U30" i="1"/>
  <c r="S31" i="1"/>
  <c r="T31" i="1" s="1"/>
  <c r="U31" i="1"/>
  <c r="S32" i="1"/>
  <c r="T32" i="1" s="1"/>
  <c r="U32" i="1"/>
  <c r="S33" i="1"/>
  <c r="T33" i="1" s="1"/>
  <c r="U33" i="1"/>
  <c r="S34" i="1"/>
  <c r="T34" i="1" s="1"/>
  <c r="U34" i="1"/>
  <c r="S35" i="1"/>
  <c r="T35" i="1" s="1"/>
  <c r="U35" i="1"/>
  <c r="S36" i="1"/>
  <c r="T36" i="1" s="1"/>
  <c r="U36" i="1"/>
  <c r="S37" i="1"/>
  <c r="T37" i="1" s="1"/>
  <c r="U37" i="1"/>
  <c r="S38" i="1"/>
  <c r="T38" i="1" s="1"/>
  <c r="U38" i="1"/>
  <c r="S39" i="1"/>
  <c r="T39" i="1" s="1"/>
  <c r="U39" i="1"/>
  <c r="S40" i="1"/>
  <c r="T40" i="1" s="1"/>
  <c r="U40" i="1"/>
  <c r="S41" i="1"/>
  <c r="T41" i="1" s="1"/>
  <c r="U41" i="1"/>
  <c r="S42" i="1"/>
  <c r="T42" i="1" s="1"/>
  <c r="U42" i="1"/>
  <c r="S43" i="1"/>
  <c r="T43" i="1" s="1"/>
  <c r="U43" i="1"/>
  <c r="S44" i="1"/>
  <c r="T44" i="1" s="1"/>
  <c r="U44" i="1"/>
  <c r="S45" i="1"/>
  <c r="T45" i="1" s="1"/>
  <c r="U45" i="1"/>
  <c r="S46" i="1"/>
  <c r="T46" i="1" s="1"/>
  <c r="U46" i="1"/>
  <c r="S47" i="1"/>
  <c r="T47" i="1" s="1"/>
  <c r="U47" i="1"/>
  <c r="S48" i="1"/>
  <c r="T48" i="1" s="1"/>
  <c r="U48" i="1"/>
  <c r="S49" i="1"/>
  <c r="T49" i="1" s="1"/>
  <c r="U49" i="1"/>
  <c r="S50" i="1"/>
  <c r="T50" i="1" s="1"/>
  <c r="U50" i="1"/>
  <c r="S51" i="1"/>
  <c r="T51" i="1" s="1"/>
  <c r="U51" i="1"/>
  <c r="S52" i="1"/>
  <c r="T52" i="1" s="1"/>
  <c r="U52" i="1"/>
  <c r="S53" i="1"/>
  <c r="T53" i="1" s="1"/>
  <c r="U53" i="1"/>
  <c r="S54" i="1"/>
  <c r="T54" i="1" s="1"/>
  <c r="U54" i="1"/>
  <c r="S55" i="1"/>
  <c r="T55" i="1" s="1"/>
  <c r="U55" i="1"/>
  <c r="S56" i="1"/>
  <c r="T56" i="1" s="1"/>
  <c r="U56" i="1"/>
  <c r="S57" i="1"/>
  <c r="T57" i="1" s="1"/>
  <c r="U57" i="1"/>
  <c r="S58" i="1"/>
  <c r="T58" i="1" s="1"/>
  <c r="U58" i="1"/>
  <c r="S59" i="1"/>
  <c r="T59" i="1" s="1"/>
  <c r="U59" i="1"/>
  <c r="S60" i="1"/>
  <c r="T60" i="1" s="1"/>
  <c r="U60" i="1"/>
  <c r="S61" i="1"/>
  <c r="T61" i="1" s="1"/>
  <c r="U61" i="1"/>
  <c r="S62" i="1"/>
  <c r="T62" i="1" s="1"/>
  <c r="U62" i="1"/>
  <c r="S63" i="1"/>
  <c r="T63" i="1" s="1"/>
  <c r="U63" i="1"/>
  <c r="S64" i="1"/>
  <c r="T64" i="1" s="1"/>
  <c r="U64" i="1"/>
  <c r="S65" i="1"/>
  <c r="T65" i="1" s="1"/>
  <c r="U65" i="1"/>
  <c r="S66" i="1"/>
  <c r="T66" i="1" s="1"/>
  <c r="U66" i="1"/>
  <c r="S67" i="1"/>
  <c r="T67" i="1" s="1"/>
  <c r="U67" i="1"/>
  <c r="S68" i="1"/>
  <c r="T68" i="1" s="1"/>
  <c r="U68" i="1"/>
  <c r="S69" i="1"/>
  <c r="T69" i="1" s="1"/>
  <c r="U69" i="1"/>
  <c r="S70" i="1"/>
  <c r="T70" i="1" s="1"/>
  <c r="U70" i="1"/>
  <c r="S71" i="1"/>
  <c r="T71" i="1" s="1"/>
  <c r="U71" i="1"/>
  <c r="S72" i="1"/>
  <c r="T72" i="1" s="1"/>
  <c r="U72" i="1"/>
  <c r="S73" i="1"/>
  <c r="T73" i="1" s="1"/>
  <c r="U73" i="1"/>
  <c r="S74" i="1"/>
  <c r="T74" i="1" s="1"/>
  <c r="U74" i="1"/>
  <c r="S75" i="1"/>
  <c r="T75" i="1" s="1"/>
  <c r="U75" i="1"/>
  <c r="S76" i="1"/>
  <c r="T76" i="1" s="1"/>
  <c r="U76" i="1"/>
  <c r="S77" i="1"/>
  <c r="T77" i="1" s="1"/>
  <c r="U77" i="1"/>
  <c r="S78" i="1"/>
  <c r="T78" i="1" s="1"/>
  <c r="U78" i="1"/>
  <c r="S79" i="1"/>
  <c r="T79" i="1" s="1"/>
  <c r="U79" i="1"/>
  <c r="S80" i="1"/>
  <c r="T80" i="1" s="1"/>
  <c r="U80" i="1"/>
  <c r="S81" i="1"/>
  <c r="T81" i="1" s="1"/>
  <c r="U81" i="1"/>
  <c r="S82" i="1"/>
  <c r="T82" i="1" s="1"/>
  <c r="U82" i="1"/>
  <c r="S83" i="1"/>
  <c r="T83" i="1" s="1"/>
  <c r="U83" i="1"/>
  <c r="S84" i="1"/>
  <c r="T84" i="1" s="1"/>
  <c r="U84" i="1"/>
  <c r="S85" i="1"/>
  <c r="T85" i="1" s="1"/>
  <c r="U85" i="1"/>
  <c r="S86" i="1"/>
  <c r="T86" i="1" s="1"/>
  <c r="U86" i="1"/>
  <c r="S87" i="1"/>
  <c r="T87" i="1" s="1"/>
  <c r="U87" i="1"/>
  <c r="S88" i="1"/>
  <c r="T88" i="1" s="1"/>
  <c r="U88" i="1"/>
  <c r="S89" i="1"/>
  <c r="T89" i="1" s="1"/>
  <c r="U89" i="1"/>
  <c r="S90" i="1"/>
  <c r="T90" i="1" s="1"/>
  <c r="U90" i="1"/>
  <c r="S91" i="1"/>
  <c r="T91" i="1" s="1"/>
  <c r="U91" i="1"/>
  <c r="S92" i="1"/>
  <c r="T92" i="1" s="1"/>
  <c r="U92" i="1"/>
  <c r="S93" i="1"/>
  <c r="T93" i="1" s="1"/>
  <c r="U93" i="1"/>
  <c r="S94" i="1"/>
  <c r="T94" i="1" s="1"/>
  <c r="U94" i="1"/>
  <c r="S95" i="1"/>
  <c r="T95" i="1" s="1"/>
  <c r="U95" i="1"/>
  <c r="S96" i="1"/>
  <c r="T96" i="1" s="1"/>
  <c r="U96" i="1"/>
  <c r="S97" i="1"/>
  <c r="T97" i="1" s="1"/>
  <c r="U97" i="1"/>
  <c r="S98" i="1"/>
  <c r="T98" i="1" s="1"/>
  <c r="U98" i="1"/>
  <c r="S99" i="1"/>
  <c r="T99" i="1" s="1"/>
  <c r="U99" i="1"/>
  <c r="S100" i="1"/>
  <c r="T100" i="1" s="1"/>
  <c r="U100" i="1"/>
  <c r="S101" i="1"/>
  <c r="T101" i="1" s="1"/>
  <c r="U101" i="1"/>
  <c r="S102" i="1"/>
  <c r="T102" i="1" s="1"/>
  <c r="U102" i="1"/>
  <c r="S103" i="1"/>
  <c r="T103" i="1" s="1"/>
  <c r="U103" i="1"/>
  <c r="S104" i="1"/>
  <c r="T104" i="1" s="1"/>
  <c r="U104" i="1"/>
  <c r="S105" i="1"/>
  <c r="T105" i="1" s="1"/>
  <c r="U105" i="1"/>
  <c r="S106" i="1"/>
  <c r="T106" i="1" s="1"/>
  <c r="U106" i="1"/>
  <c r="S107" i="1"/>
  <c r="T107" i="1" s="1"/>
  <c r="U107" i="1"/>
  <c r="S108" i="1"/>
  <c r="T108" i="1" s="1"/>
  <c r="U108" i="1"/>
  <c r="S109" i="1"/>
  <c r="T109" i="1" s="1"/>
  <c r="U109" i="1"/>
  <c r="S110" i="1"/>
  <c r="T110" i="1" s="1"/>
  <c r="U110" i="1"/>
  <c r="S111" i="1"/>
  <c r="T111" i="1" s="1"/>
  <c r="U111" i="1"/>
  <c r="S112" i="1"/>
  <c r="T112" i="1" s="1"/>
  <c r="U112" i="1"/>
  <c r="S113" i="1"/>
  <c r="T113" i="1" s="1"/>
  <c r="U113" i="1"/>
  <c r="S114" i="1"/>
  <c r="T114" i="1" s="1"/>
  <c r="U114" i="1"/>
  <c r="S115" i="1"/>
  <c r="T115" i="1" s="1"/>
  <c r="U115" i="1"/>
  <c r="S116" i="1"/>
  <c r="T116" i="1" s="1"/>
  <c r="U116" i="1"/>
  <c r="S117" i="1"/>
  <c r="T117" i="1" s="1"/>
  <c r="U117" i="1"/>
  <c r="S118" i="1"/>
  <c r="T118" i="1" s="1"/>
  <c r="U118" i="1"/>
  <c r="S119" i="1"/>
  <c r="T119" i="1" s="1"/>
  <c r="U119" i="1"/>
  <c r="S120" i="1"/>
  <c r="T120" i="1" s="1"/>
  <c r="U120" i="1"/>
  <c r="S121" i="1"/>
  <c r="T121" i="1" s="1"/>
  <c r="U121" i="1"/>
  <c r="S122" i="1"/>
  <c r="T122" i="1" s="1"/>
  <c r="U122" i="1"/>
  <c r="S123" i="1"/>
  <c r="T123" i="1" s="1"/>
  <c r="U123" i="1"/>
  <c r="S124" i="1"/>
  <c r="T124" i="1" s="1"/>
  <c r="U124" i="1"/>
  <c r="S125" i="1"/>
  <c r="T125" i="1" s="1"/>
  <c r="U125" i="1"/>
  <c r="S126" i="1"/>
  <c r="T126" i="1" s="1"/>
  <c r="U126" i="1"/>
  <c r="S127" i="1"/>
  <c r="T127" i="1" s="1"/>
  <c r="U127" i="1"/>
  <c r="S128" i="1"/>
  <c r="T128" i="1" s="1"/>
  <c r="U128" i="1"/>
  <c r="S129" i="1"/>
  <c r="T129" i="1" s="1"/>
  <c r="U129" i="1"/>
  <c r="S130" i="1"/>
  <c r="T130" i="1" s="1"/>
  <c r="U130" i="1"/>
  <c r="S131" i="1"/>
  <c r="T131" i="1" s="1"/>
  <c r="U131" i="1"/>
  <c r="S132" i="1"/>
  <c r="T132" i="1" s="1"/>
  <c r="U132" i="1"/>
  <c r="S133" i="1"/>
  <c r="T133" i="1" s="1"/>
  <c r="U133" i="1"/>
  <c r="S134" i="1"/>
  <c r="T134" i="1" s="1"/>
  <c r="U134" i="1"/>
  <c r="S135" i="1"/>
  <c r="T135" i="1" s="1"/>
  <c r="U135" i="1"/>
  <c r="S136" i="1"/>
  <c r="T136" i="1" s="1"/>
  <c r="U136" i="1"/>
  <c r="S137" i="1"/>
  <c r="T137" i="1" s="1"/>
  <c r="U137" i="1"/>
  <c r="S138" i="1"/>
  <c r="T138" i="1" s="1"/>
  <c r="U138" i="1"/>
  <c r="S139" i="1"/>
  <c r="T139" i="1" s="1"/>
  <c r="U139" i="1"/>
  <c r="S140" i="1"/>
  <c r="T140" i="1" s="1"/>
  <c r="U140" i="1"/>
  <c r="S141" i="1"/>
  <c r="T141" i="1" s="1"/>
  <c r="U141" i="1"/>
  <c r="S142" i="1"/>
  <c r="T142" i="1" s="1"/>
  <c r="U142" i="1"/>
  <c r="S143" i="1"/>
  <c r="T143" i="1" s="1"/>
  <c r="U143" i="1"/>
  <c r="S144" i="1"/>
  <c r="T144" i="1" s="1"/>
  <c r="U144" i="1"/>
  <c r="S145" i="1"/>
  <c r="T145" i="1" s="1"/>
  <c r="U145" i="1"/>
  <c r="S146" i="1"/>
  <c r="T146" i="1" s="1"/>
  <c r="U146" i="1"/>
  <c r="S147" i="1"/>
  <c r="T147" i="1" s="1"/>
  <c r="U147" i="1"/>
  <c r="S148" i="1"/>
  <c r="T148" i="1" s="1"/>
  <c r="U148" i="1"/>
  <c r="S149" i="1"/>
  <c r="T149" i="1" s="1"/>
  <c r="U149" i="1"/>
  <c r="S150" i="1"/>
  <c r="T150" i="1" s="1"/>
  <c r="U150" i="1"/>
  <c r="S151" i="1"/>
  <c r="T151" i="1" s="1"/>
  <c r="U151" i="1"/>
  <c r="S152" i="1"/>
  <c r="T152" i="1" s="1"/>
  <c r="U152" i="1"/>
  <c r="S153" i="1"/>
  <c r="T153" i="1" s="1"/>
  <c r="U153" i="1"/>
  <c r="S154" i="1"/>
  <c r="T154" i="1" s="1"/>
  <c r="U154" i="1"/>
  <c r="S155" i="1"/>
  <c r="T155" i="1" s="1"/>
  <c r="U155" i="1"/>
  <c r="S156" i="1"/>
  <c r="T156" i="1" s="1"/>
  <c r="U156" i="1"/>
  <c r="S157" i="1"/>
  <c r="T157" i="1" s="1"/>
  <c r="U157" i="1"/>
  <c r="S158" i="1"/>
  <c r="T158" i="1" s="1"/>
  <c r="U158" i="1"/>
  <c r="S159" i="1"/>
  <c r="T159" i="1" s="1"/>
  <c r="U159" i="1"/>
  <c r="S160" i="1"/>
  <c r="T160" i="1" s="1"/>
  <c r="U160" i="1"/>
  <c r="S161" i="1"/>
  <c r="T161" i="1" s="1"/>
  <c r="U161" i="1"/>
  <c r="S162" i="1"/>
  <c r="T162" i="1" s="1"/>
  <c r="U162" i="1"/>
  <c r="S163" i="1"/>
  <c r="T163" i="1" s="1"/>
  <c r="U163" i="1"/>
  <c r="S164" i="1"/>
  <c r="T164" i="1" s="1"/>
  <c r="U164" i="1"/>
  <c r="S165" i="1"/>
  <c r="T165" i="1" s="1"/>
  <c r="U165" i="1"/>
  <c r="S166" i="1"/>
  <c r="T166" i="1" s="1"/>
  <c r="U166" i="1"/>
  <c r="S167" i="1"/>
  <c r="T167" i="1" s="1"/>
  <c r="U167" i="1"/>
  <c r="S168" i="1"/>
  <c r="T168" i="1" s="1"/>
  <c r="U168" i="1"/>
  <c r="S169" i="1"/>
  <c r="T169" i="1" s="1"/>
  <c r="U169" i="1"/>
  <c r="S170" i="1"/>
  <c r="T170" i="1" s="1"/>
  <c r="U170" i="1"/>
  <c r="S171" i="1"/>
  <c r="T171" i="1" s="1"/>
  <c r="U171" i="1"/>
  <c r="S172" i="1"/>
  <c r="T172" i="1" s="1"/>
  <c r="U172" i="1"/>
  <c r="S173" i="1"/>
  <c r="T173" i="1" s="1"/>
  <c r="U173" i="1"/>
  <c r="S174" i="1"/>
  <c r="T174" i="1" s="1"/>
  <c r="U174" i="1"/>
  <c r="S175" i="1"/>
  <c r="T175" i="1" s="1"/>
  <c r="U175" i="1"/>
  <c r="S176" i="1"/>
  <c r="T176" i="1" s="1"/>
  <c r="U176" i="1"/>
  <c r="S177" i="1"/>
  <c r="T177" i="1" s="1"/>
  <c r="U177" i="1"/>
  <c r="S178" i="1"/>
  <c r="T178" i="1" s="1"/>
  <c r="U178" i="1"/>
  <c r="S179" i="1"/>
  <c r="T179" i="1" s="1"/>
  <c r="U179" i="1"/>
  <c r="S180" i="1"/>
  <c r="T180" i="1" s="1"/>
  <c r="U180" i="1"/>
  <c r="S181" i="1"/>
  <c r="T181" i="1" s="1"/>
  <c r="U181" i="1"/>
  <c r="S182" i="1"/>
  <c r="T182" i="1" s="1"/>
  <c r="U182" i="1"/>
  <c r="S183" i="1"/>
  <c r="T183" i="1" s="1"/>
  <c r="U183" i="1"/>
  <c r="S184" i="1"/>
  <c r="T184" i="1" s="1"/>
  <c r="U184" i="1"/>
  <c r="S185" i="1"/>
  <c r="T185" i="1" s="1"/>
  <c r="U185" i="1"/>
  <c r="S186" i="1"/>
  <c r="T186" i="1" s="1"/>
  <c r="U186" i="1"/>
  <c r="S187" i="1"/>
  <c r="T187" i="1" s="1"/>
  <c r="U187" i="1"/>
  <c r="S188" i="1"/>
  <c r="T188" i="1" s="1"/>
  <c r="U188" i="1"/>
  <c r="S189" i="1"/>
  <c r="T189" i="1" s="1"/>
  <c r="U189" i="1"/>
  <c r="S190" i="1"/>
  <c r="T190" i="1" s="1"/>
  <c r="U190" i="1"/>
  <c r="S191" i="1"/>
  <c r="T191" i="1" s="1"/>
  <c r="U191" i="1"/>
  <c r="S192" i="1"/>
  <c r="T192" i="1" s="1"/>
  <c r="U192" i="1"/>
  <c r="S193" i="1"/>
  <c r="T193" i="1" s="1"/>
  <c r="U193" i="1"/>
  <c r="S194" i="1"/>
  <c r="T194" i="1" s="1"/>
  <c r="U194" i="1"/>
  <c r="S195" i="1"/>
  <c r="T195" i="1" s="1"/>
  <c r="U195" i="1"/>
  <c r="S196" i="1"/>
  <c r="T196" i="1" s="1"/>
  <c r="U196" i="1"/>
  <c r="S197" i="1"/>
  <c r="T197" i="1" s="1"/>
  <c r="U197" i="1"/>
  <c r="S198" i="1"/>
  <c r="T198" i="1" s="1"/>
  <c r="U198" i="1"/>
  <c r="S199" i="1"/>
  <c r="T199" i="1" s="1"/>
  <c r="U199" i="1"/>
  <c r="S200" i="1"/>
  <c r="T200" i="1" s="1"/>
  <c r="U200" i="1"/>
  <c r="S201" i="1"/>
  <c r="T201" i="1" s="1"/>
  <c r="U201" i="1"/>
  <c r="S202" i="1"/>
  <c r="T202" i="1" s="1"/>
  <c r="U202" i="1"/>
  <c r="S203" i="1"/>
  <c r="T203" i="1" s="1"/>
  <c r="U203" i="1"/>
  <c r="S204" i="1"/>
  <c r="T204" i="1" s="1"/>
  <c r="U204" i="1"/>
  <c r="S205" i="1"/>
  <c r="T205" i="1" s="1"/>
  <c r="U205" i="1"/>
  <c r="S206" i="1"/>
  <c r="T206" i="1" s="1"/>
  <c r="U206" i="1"/>
  <c r="S207" i="1"/>
  <c r="T207" i="1" s="1"/>
  <c r="U207" i="1"/>
  <c r="S208" i="1"/>
  <c r="T208" i="1" s="1"/>
  <c r="U208" i="1"/>
  <c r="S209" i="1"/>
  <c r="T209" i="1" s="1"/>
  <c r="U209" i="1"/>
  <c r="S210" i="1"/>
  <c r="T210" i="1" s="1"/>
  <c r="U210" i="1"/>
  <c r="S211" i="1"/>
  <c r="T211" i="1" s="1"/>
  <c r="U211" i="1"/>
  <c r="S212" i="1"/>
  <c r="T212" i="1" s="1"/>
  <c r="U212" i="1"/>
  <c r="S213" i="1"/>
  <c r="T213" i="1" s="1"/>
  <c r="U213" i="1"/>
  <c r="S214" i="1"/>
  <c r="T214" i="1" s="1"/>
  <c r="U214" i="1"/>
  <c r="S215" i="1"/>
  <c r="T215" i="1" s="1"/>
  <c r="U215" i="1"/>
  <c r="S216" i="1"/>
  <c r="T216" i="1" s="1"/>
  <c r="U216" i="1"/>
  <c r="S217" i="1"/>
  <c r="T217" i="1" s="1"/>
  <c r="U217" i="1"/>
  <c r="S218" i="1"/>
  <c r="T218" i="1" s="1"/>
  <c r="U218" i="1"/>
  <c r="S219" i="1"/>
  <c r="T219" i="1" s="1"/>
  <c r="U219" i="1"/>
  <c r="S220" i="1"/>
  <c r="T220" i="1" s="1"/>
  <c r="U220" i="1"/>
  <c r="S221" i="1"/>
  <c r="T221" i="1" s="1"/>
  <c r="U221" i="1"/>
  <c r="S222" i="1"/>
  <c r="T222" i="1" s="1"/>
  <c r="U222" i="1"/>
  <c r="S223" i="1"/>
  <c r="T223" i="1" s="1"/>
  <c r="U223" i="1"/>
  <c r="S224" i="1"/>
  <c r="T224" i="1" s="1"/>
  <c r="U224" i="1"/>
  <c r="S225" i="1"/>
  <c r="T225" i="1" s="1"/>
  <c r="U225" i="1"/>
  <c r="S226" i="1"/>
  <c r="T226" i="1" s="1"/>
  <c r="U226" i="1"/>
  <c r="S227" i="1"/>
  <c r="T227" i="1" s="1"/>
  <c r="U227" i="1"/>
  <c r="S228" i="1"/>
  <c r="T228" i="1" s="1"/>
  <c r="U228" i="1"/>
  <c r="S229" i="1"/>
  <c r="T229" i="1" s="1"/>
  <c r="U229" i="1"/>
  <c r="S230" i="1"/>
  <c r="T230" i="1" s="1"/>
  <c r="U230" i="1"/>
  <c r="S231" i="1"/>
  <c r="T231" i="1" s="1"/>
  <c r="U231" i="1"/>
  <c r="S232" i="1"/>
  <c r="T232" i="1" s="1"/>
  <c r="U232" i="1"/>
  <c r="S233" i="1"/>
  <c r="T233" i="1" s="1"/>
  <c r="U233" i="1"/>
  <c r="S234" i="1"/>
  <c r="T234" i="1" s="1"/>
  <c r="U234" i="1"/>
  <c r="S235" i="1"/>
  <c r="T235" i="1" s="1"/>
  <c r="U235" i="1"/>
  <c r="S236" i="1"/>
  <c r="T236" i="1" s="1"/>
  <c r="U236" i="1"/>
  <c r="S237" i="1"/>
  <c r="T237" i="1" s="1"/>
  <c r="U237" i="1"/>
  <c r="S238" i="1"/>
  <c r="T238" i="1" s="1"/>
  <c r="U238" i="1"/>
  <c r="S239" i="1"/>
  <c r="T239" i="1" s="1"/>
  <c r="U239" i="1"/>
  <c r="S240" i="1"/>
  <c r="T240" i="1" s="1"/>
  <c r="U240" i="1"/>
  <c r="S241" i="1"/>
  <c r="T241" i="1" s="1"/>
  <c r="U241" i="1"/>
  <c r="S242" i="1"/>
  <c r="T242" i="1" s="1"/>
  <c r="U242" i="1"/>
  <c r="S243" i="1"/>
  <c r="T243" i="1" s="1"/>
  <c r="U243" i="1"/>
  <c r="S244" i="1"/>
  <c r="T244" i="1" s="1"/>
  <c r="U244" i="1"/>
  <c r="S245" i="1"/>
  <c r="T245" i="1" s="1"/>
  <c r="U245" i="1"/>
  <c r="S246" i="1"/>
  <c r="T246" i="1" s="1"/>
  <c r="U246" i="1"/>
  <c r="S247" i="1"/>
  <c r="T247" i="1" s="1"/>
  <c r="U247" i="1"/>
  <c r="S248" i="1"/>
  <c r="T248" i="1" s="1"/>
  <c r="U248" i="1"/>
  <c r="S249" i="1"/>
  <c r="T249" i="1" s="1"/>
  <c r="U249" i="1"/>
  <c r="S250" i="1"/>
  <c r="T250" i="1" s="1"/>
  <c r="U250" i="1"/>
  <c r="S251" i="1"/>
  <c r="T251" i="1" s="1"/>
  <c r="U251" i="1"/>
  <c r="S252" i="1"/>
  <c r="T252" i="1" s="1"/>
  <c r="U252" i="1"/>
  <c r="S253" i="1"/>
  <c r="T253" i="1" s="1"/>
  <c r="U253" i="1"/>
  <c r="S254" i="1"/>
  <c r="T254" i="1" s="1"/>
  <c r="U254" i="1"/>
  <c r="S255" i="1"/>
  <c r="T255" i="1" s="1"/>
  <c r="U255" i="1"/>
  <c r="S256" i="1"/>
  <c r="T256" i="1" s="1"/>
  <c r="U256" i="1"/>
  <c r="S257" i="1"/>
  <c r="T257" i="1" s="1"/>
  <c r="U257" i="1"/>
  <c r="S258" i="1"/>
  <c r="T258" i="1" s="1"/>
  <c r="U258" i="1"/>
  <c r="S259" i="1"/>
  <c r="T259" i="1" s="1"/>
  <c r="U259" i="1"/>
  <c r="S260" i="1"/>
  <c r="T260" i="1" s="1"/>
  <c r="U260" i="1"/>
  <c r="S261" i="1"/>
  <c r="T261" i="1" s="1"/>
  <c r="U261" i="1"/>
  <c r="S262" i="1"/>
  <c r="T262" i="1" s="1"/>
  <c r="U262" i="1"/>
  <c r="S263" i="1"/>
  <c r="T263" i="1" s="1"/>
  <c r="U263" i="1"/>
  <c r="S264" i="1"/>
  <c r="T264" i="1" s="1"/>
  <c r="U264" i="1"/>
  <c r="S265" i="1"/>
  <c r="T265" i="1" s="1"/>
  <c r="U265" i="1"/>
  <c r="S266" i="1"/>
  <c r="T266" i="1" s="1"/>
  <c r="U266" i="1"/>
  <c r="S267" i="1"/>
  <c r="T267" i="1" s="1"/>
  <c r="U267" i="1"/>
  <c r="S268" i="1"/>
  <c r="T268" i="1" s="1"/>
  <c r="U268" i="1"/>
  <c r="S269" i="1"/>
  <c r="T269" i="1" s="1"/>
  <c r="U269" i="1"/>
  <c r="S270" i="1"/>
  <c r="T270" i="1" s="1"/>
  <c r="U270" i="1"/>
  <c r="S271" i="1"/>
  <c r="T271" i="1" s="1"/>
  <c r="U271" i="1"/>
  <c r="S272" i="1"/>
  <c r="T272" i="1" s="1"/>
  <c r="U272" i="1"/>
  <c r="S273" i="1"/>
  <c r="T273" i="1" s="1"/>
  <c r="U273" i="1"/>
  <c r="S274" i="1"/>
  <c r="T274" i="1" s="1"/>
  <c r="U274" i="1"/>
  <c r="S275" i="1"/>
  <c r="T275" i="1" s="1"/>
  <c r="U275" i="1"/>
  <c r="S276" i="1"/>
  <c r="T276" i="1" s="1"/>
  <c r="U276" i="1"/>
  <c r="S277" i="1"/>
  <c r="T277" i="1" s="1"/>
  <c r="U277" i="1"/>
  <c r="S278" i="1"/>
  <c r="T278" i="1" s="1"/>
  <c r="U278" i="1"/>
  <c r="S279" i="1"/>
  <c r="T279" i="1" s="1"/>
  <c r="U279" i="1"/>
  <c r="S280" i="1"/>
  <c r="T280" i="1" s="1"/>
  <c r="U280" i="1"/>
  <c r="S281" i="1"/>
  <c r="T281" i="1" s="1"/>
  <c r="U281" i="1"/>
  <c r="S282" i="1"/>
  <c r="T282" i="1" s="1"/>
  <c r="U282" i="1"/>
  <c r="S283" i="1"/>
  <c r="T283" i="1" s="1"/>
  <c r="U283" i="1"/>
  <c r="S284" i="1"/>
  <c r="T284" i="1" s="1"/>
  <c r="U284" i="1"/>
  <c r="S285" i="1"/>
  <c r="T285" i="1" s="1"/>
  <c r="U285" i="1"/>
  <c r="S286" i="1"/>
  <c r="T286" i="1" s="1"/>
  <c r="U286" i="1"/>
  <c r="S287" i="1"/>
  <c r="T287" i="1" s="1"/>
  <c r="U287" i="1"/>
  <c r="S288" i="1"/>
  <c r="T288" i="1" s="1"/>
  <c r="U288" i="1"/>
  <c r="S289" i="1"/>
  <c r="T289" i="1" s="1"/>
  <c r="U289" i="1"/>
  <c r="S290" i="1"/>
  <c r="T290" i="1" s="1"/>
  <c r="U290" i="1"/>
  <c r="S291" i="1"/>
  <c r="T291" i="1" s="1"/>
  <c r="U291" i="1"/>
  <c r="S292" i="1"/>
  <c r="T292" i="1" s="1"/>
  <c r="U292" i="1"/>
  <c r="S293" i="1"/>
  <c r="T293" i="1" s="1"/>
  <c r="U293" i="1"/>
  <c r="S294" i="1"/>
  <c r="T294" i="1" s="1"/>
  <c r="U294" i="1"/>
  <c r="S295" i="1"/>
  <c r="T295" i="1" s="1"/>
  <c r="U295" i="1"/>
  <c r="S296" i="1"/>
  <c r="T296" i="1" s="1"/>
  <c r="U296" i="1"/>
  <c r="S297" i="1"/>
  <c r="T297" i="1" s="1"/>
  <c r="U297" i="1"/>
  <c r="S298" i="1"/>
  <c r="T298" i="1" s="1"/>
  <c r="U298" i="1"/>
  <c r="S299" i="1"/>
  <c r="T299" i="1" s="1"/>
  <c r="U299" i="1"/>
  <c r="S300" i="1"/>
  <c r="T300" i="1" s="1"/>
  <c r="U300" i="1"/>
  <c r="S301" i="1"/>
  <c r="T301" i="1" s="1"/>
  <c r="U301" i="1"/>
  <c r="S302" i="1"/>
  <c r="T302" i="1" s="1"/>
  <c r="U302" i="1"/>
  <c r="S303" i="1"/>
  <c r="T303" i="1" s="1"/>
  <c r="U303" i="1"/>
  <c r="S304" i="1"/>
  <c r="T304" i="1" s="1"/>
  <c r="U304" i="1"/>
  <c r="S305" i="1"/>
  <c r="T305" i="1" s="1"/>
  <c r="U305" i="1"/>
  <c r="S306" i="1"/>
  <c r="T306" i="1" s="1"/>
  <c r="U306" i="1"/>
  <c r="S307" i="1"/>
  <c r="T307" i="1" s="1"/>
  <c r="U307" i="1"/>
  <c r="S308" i="1"/>
  <c r="T308" i="1" s="1"/>
  <c r="U308" i="1"/>
  <c r="S309" i="1"/>
  <c r="T309" i="1" s="1"/>
  <c r="U309" i="1"/>
  <c r="S310" i="1"/>
  <c r="T310" i="1" s="1"/>
  <c r="U310" i="1"/>
  <c r="S311" i="1"/>
  <c r="T311" i="1" s="1"/>
  <c r="U311" i="1"/>
  <c r="S312" i="1"/>
  <c r="T312" i="1" s="1"/>
  <c r="U312" i="1"/>
  <c r="S313" i="1"/>
  <c r="T313" i="1" s="1"/>
  <c r="U313" i="1"/>
  <c r="S314" i="1"/>
  <c r="T314" i="1" s="1"/>
  <c r="U314" i="1"/>
  <c r="S315" i="1"/>
  <c r="T315" i="1" s="1"/>
  <c r="U315" i="1"/>
  <c r="S316" i="1"/>
  <c r="T316" i="1" s="1"/>
  <c r="U316" i="1"/>
  <c r="S317" i="1"/>
  <c r="T317" i="1" s="1"/>
  <c r="U317" i="1"/>
  <c r="S318" i="1"/>
  <c r="T318" i="1" s="1"/>
  <c r="U318" i="1"/>
  <c r="S319" i="1"/>
  <c r="T319" i="1" s="1"/>
  <c r="U319" i="1"/>
  <c r="S320" i="1"/>
  <c r="T320" i="1" s="1"/>
  <c r="U320" i="1"/>
  <c r="S321" i="1"/>
  <c r="T321" i="1" s="1"/>
  <c r="U321" i="1"/>
  <c r="S322" i="1"/>
  <c r="T322" i="1" s="1"/>
  <c r="U322" i="1"/>
  <c r="S323" i="1"/>
  <c r="T323" i="1" s="1"/>
  <c r="U323" i="1"/>
  <c r="S324" i="1"/>
  <c r="T324" i="1" s="1"/>
  <c r="U324" i="1"/>
  <c r="S325" i="1"/>
  <c r="T325" i="1" s="1"/>
  <c r="U325" i="1"/>
  <c r="S326" i="1"/>
  <c r="T326" i="1" s="1"/>
  <c r="U326" i="1"/>
  <c r="S327" i="1"/>
  <c r="T327" i="1" s="1"/>
  <c r="U327" i="1"/>
  <c r="S328" i="1"/>
  <c r="T328" i="1" s="1"/>
  <c r="U328" i="1"/>
  <c r="S329" i="1"/>
  <c r="T329" i="1" s="1"/>
  <c r="U329" i="1"/>
  <c r="S330" i="1"/>
  <c r="T330" i="1" s="1"/>
  <c r="U330" i="1"/>
  <c r="S331" i="1"/>
  <c r="T331" i="1" s="1"/>
  <c r="U331" i="1"/>
  <c r="S332" i="1"/>
  <c r="T332" i="1" s="1"/>
  <c r="U332" i="1"/>
  <c r="S333" i="1"/>
  <c r="T333" i="1" s="1"/>
  <c r="U333" i="1"/>
  <c r="S334" i="1"/>
  <c r="T334" i="1" s="1"/>
  <c r="U334" i="1"/>
  <c r="S335" i="1"/>
  <c r="T335" i="1" s="1"/>
  <c r="U335" i="1"/>
  <c r="S336" i="1"/>
  <c r="T336" i="1" s="1"/>
  <c r="U336" i="1"/>
  <c r="S337" i="1"/>
  <c r="T337" i="1" s="1"/>
  <c r="U337" i="1"/>
  <c r="S338" i="1"/>
  <c r="T338" i="1" s="1"/>
  <c r="U338" i="1"/>
  <c r="S339" i="1"/>
  <c r="T339" i="1" s="1"/>
  <c r="U339" i="1"/>
  <c r="S340" i="1"/>
  <c r="T340" i="1" s="1"/>
  <c r="U340" i="1"/>
  <c r="S341" i="1"/>
  <c r="T341" i="1" s="1"/>
  <c r="U341" i="1"/>
  <c r="S342" i="1"/>
  <c r="T342" i="1" s="1"/>
  <c r="U342" i="1"/>
  <c r="S343" i="1"/>
  <c r="T343" i="1" s="1"/>
  <c r="U343" i="1"/>
  <c r="S344" i="1"/>
  <c r="T344" i="1" s="1"/>
  <c r="U344" i="1"/>
  <c r="S345" i="1"/>
  <c r="T345" i="1" s="1"/>
  <c r="U345" i="1"/>
  <c r="S346" i="1"/>
  <c r="T346" i="1" s="1"/>
  <c r="U346" i="1"/>
  <c r="S347" i="1"/>
  <c r="T347" i="1" s="1"/>
  <c r="U347" i="1"/>
  <c r="S348" i="1"/>
  <c r="T348" i="1" s="1"/>
  <c r="U348" i="1"/>
  <c r="S349" i="1"/>
  <c r="T349" i="1" s="1"/>
  <c r="U349" i="1"/>
  <c r="S350" i="1"/>
  <c r="T350" i="1" s="1"/>
  <c r="U350" i="1"/>
  <c r="S351" i="1"/>
  <c r="T351" i="1" s="1"/>
  <c r="U351" i="1"/>
  <c r="S352" i="1"/>
  <c r="T352" i="1" s="1"/>
  <c r="U352" i="1"/>
  <c r="S353" i="1"/>
  <c r="T353" i="1" s="1"/>
  <c r="U353" i="1"/>
  <c r="S354" i="1"/>
  <c r="T354" i="1" s="1"/>
  <c r="U354" i="1"/>
  <c r="S355" i="1"/>
  <c r="T355" i="1" s="1"/>
  <c r="U355" i="1"/>
  <c r="S356" i="1"/>
  <c r="T356" i="1" s="1"/>
  <c r="U356" i="1"/>
  <c r="S357" i="1"/>
  <c r="T357" i="1" s="1"/>
  <c r="U357" i="1"/>
  <c r="S358" i="1"/>
  <c r="T358" i="1" s="1"/>
  <c r="U358" i="1"/>
  <c r="S359" i="1"/>
  <c r="T359" i="1" s="1"/>
  <c r="U359" i="1"/>
  <c r="S360" i="1"/>
  <c r="T360" i="1" s="1"/>
  <c r="U360" i="1"/>
  <c r="S361" i="1"/>
  <c r="T361" i="1" s="1"/>
  <c r="U361" i="1"/>
  <c r="S362" i="1"/>
  <c r="T362" i="1" s="1"/>
  <c r="U362" i="1"/>
  <c r="S363" i="1"/>
  <c r="T363" i="1" s="1"/>
  <c r="U363" i="1"/>
  <c r="S364" i="1"/>
  <c r="T364" i="1" s="1"/>
  <c r="U364" i="1"/>
  <c r="S365" i="1"/>
  <c r="T365" i="1" s="1"/>
  <c r="U365" i="1"/>
  <c r="S366" i="1"/>
  <c r="T366" i="1" s="1"/>
  <c r="U366" i="1"/>
  <c r="S367" i="1"/>
  <c r="T367" i="1" s="1"/>
  <c r="U367" i="1"/>
  <c r="S368" i="1"/>
  <c r="T368" i="1" s="1"/>
  <c r="U368" i="1"/>
  <c r="S369" i="1"/>
  <c r="T369" i="1" s="1"/>
  <c r="U369" i="1"/>
  <c r="S370" i="1"/>
  <c r="T370" i="1" s="1"/>
  <c r="U370" i="1"/>
  <c r="S371" i="1"/>
  <c r="T371" i="1" s="1"/>
  <c r="U371" i="1"/>
  <c r="S372" i="1"/>
  <c r="T372" i="1" s="1"/>
  <c r="U372" i="1"/>
  <c r="S373" i="1"/>
  <c r="T373" i="1" s="1"/>
  <c r="U373" i="1"/>
  <c r="S374" i="1"/>
  <c r="T374" i="1" s="1"/>
  <c r="U374" i="1"/>
  <c r="S375" i="1"/>
  <c r="T375" i="1" s="1"/>
  <c r="U375" i="1"/>
  <c r="S376" i="1"/>
  <c r="T376" i="1" s="1"/>
  <c r="U376" i="1"/>
  <c r="S377" i="1"/>
  <c r="T377" i="1" s="1"/>
  <c r="U377" i="1"/>
  <c r="S378" i="1"/>
  <c r="T378" i="1" s="1"/>
  <c r="U378" i="1"/>
  <c r="S379" i="1"/>
  <c r="T379" i="1" s="1"/>
  <c r="U379" i="1"/>
  <c r="S380" i="1"/>
  <c r="T380" i="1" s="1"/>
  <c r="U380" i="1"/>
  <c r="S381" i="1"/>
  <c r="T381" i="1" s="1"/>
  <c r="U381" i="1"/>
  <c r="S382" i="1"/>
  <c r="T382" i="1" s="1"/>
  <c r="U382" i="1"/>
  <c r="S383" i="1"/>
  <c r="T383" i="1" s="1"/>
  <c r="U383" i="1"/>
  <c r="S384" i="1"/>
  <c r="T384" i="1" s="1"/>
  <c r="U384" i="1"/>
  <c r="S385" i="1"/>
  <c r="T385" i="1" s="1"/>
  <c r="U385" i="1"/>
  <c r="S386" i="1"/>
  <c r="T386" i="1" s="1"/>
  <c r="U386" i="1"/>
  <c r="S387" i="1"/>
  <c r="T387" i="1" s="1"/>
  <c r="U387" i="1"/>
  <c r="S388" i="1"/>
  <c r="T388" i="1" s="1"/>
  <c r="U388" i="1"/>
  <c r="S389" i="1"/>
  <c r="T389" i="1" s="1"/>
  <c r="U389" i="1"/>
  <c r="S390" i="1"/>
  <c r="T390" i="1" s="1"/>
  <c r="U390" i="1"/>
  <c r="S391" i="1"/>
  <c r="T391" i="1" s="1"/>
  <c r="U391" i="1"/>
  <c r="S392" i="1"/>
  <c r="T392" i="1" s="1"/>
  <c r="U392" i="1"/>
  <c r="S393" i="1"/>
  <c r="T393" i="1" s="1"/>
  <c r="U393" i="1"/>
  <c r="S394" i="1"/>
  <c r="T394" i="1" s="1"/>
  <c r="U394" i="1"/>
  <c r="S395" i="1"/>
  <c r="T395" i="1" s="1"/>
  <c r="U395" i="1"/>
  <c r="S396" i="1"/>
  <c r="T396" i="1" s="1"/>
  <c r="U396" i="1"/>
  <c r="S397" i="1"/>
  <c r="T397" i="1" s="1"/>
  <c r="U397" i="1"/>
  <c r="S398" i="1"/>
  <c r="T398" i="1" s="1"/>
  <c r="U398" i="1"/>
  <c r="S399" i="1"/>
  <c r="T399" i="1" s="1"/>
  <c r="U399" i="1"/>
  <c r="S400" i="1"/>
  <c r="T400" i="1" s="1"/>
  <c r="U400" i="1"/>
  <c r="S401" i="1"/>
  <c r="T401" i="1" s="1"/>
  <c r="U401" i="1"/>
  <c r="S402" i="1"/>
  <c r="T402" i="1" s="1"/>
  <c r="U402" i="1"/>
  <c r="S403" i="1"/>
  <c r="T403" i="1" s="1"/>
  <c r="U403" i="1"/>
  <c r="S404" i="1"/>
  <c r="T404" i="1" s="1"/>
  <c r="U404" i="1"/>
  <c r="S405" i="1"/>
  <c r="T405" i="1" s="1"/>
  <c r="U405" i="1"/>
  <c r="S406" i="1"/>
  <c r="T406" i="1" s="1"/>
  <c r="U406" i="1"/>
  <c r="S407" i="1"/>
  <c r="T407" i="1" s="1"/>
  <c r="U407" i="1"/>
  <c r="S408" i="1"/>
  <c r="T408" i="1" s="1"/>
  <c r="U408" i="1"/>
  <c r="S409" i="1"/>
  <c r="T409" i="1" s="1"/>
  <c r="U409" i="1"/>
  <c r="S410" i="1"/>
  <c r="T410" i="1" s="1"/>
  <c r="U410" i="1"/>
  <c r="S411" i="1"/>
  <c r="T411" i="1" s="1"/>
  <c r="U411" i="1"/>
  <c r="S412" i="1"/>
  <c r="T412" i="1" s="1"/>
  <c r="U412" i="1"/>
  <c r="S413" i="1"/>
  <c r="T413" i="1" s="1"/>
  <c r="U413" i="1"/>
  <c r="S414" i="1"/>
  <c r="T414" i="1" s="1"/>
  <c r="U414" i="1"/>
  <c r="S415" i="1"/>
  <c r="T415" i="1" s="1"/>
  <c r="U415" i="1"/>
  <c r="S416" i="1"/>
  <c r="T416" i="1" s="1"/>
  <c r="U416" i="1"/>
  <c r="S417" i="1"/>
  <c r="T417" i="1" s="1"/>
  <c r="U417" i="1"/>
  <c r="S418" i="1"/>
  <c r="T418" i="1" s="1"/>
  <c r="U418" i="1"/>
  <c r="S419" i="1"/>
  <c r="T419" i="1" s="1"/>
  <c r="U419" i="1"/>
  <c r="S420" i="1"/>
  <c r="T420" i="1" s="1"/>
  <c r="U420" i="1"/>
  <c r="S421" i="1"/>
  <c r="T421" i="1" s="1"/>
  <c r="U421" i="1"/>
  <c r="S422" i="1"/>
  <c r="T422" i="1" s="1"/>
  <c r="U422" i="1"/>
  <c r="S423" i="1"/>
  <c r="T423" i="1" s="1"/>
  <c r="U423" i="1"/>
  <c r="S424" i="1"/>
  <c r="T424" i="1" s="1"/>
  <c r="U424" i="1"/>
  <c r="S425" i="1"/>
  <c r="T425" i="1" s="1"/>
  <c r="U425" i="1"/>
  <c r="S426" i="1"/>
  <c r="T426" i="1" s="1"/>
  <c r="U426" i="1"/>
  <c r="S427" i="1"/>
  <c r="T427" i="1" s="1"/>
  <c r="U427" i="1"/>
  <c r="S428" i="1"/>
  <c r="T428" i="1" s="1"/>
  <c r="U428" i="1"/>
  <c r="S429" i="1"/>
  <c r="T429" i="1" s="1"/>
  <c r="U429" i="1"/>
  <c r="S430" i="1"/>
  <c r="T430" i="1" s="1"/>
  <c r="U430" i="1"/>
  <c r="S431" i="1"/>
  <c r="T431" i="1" s="1"/>
  <c r="U431" i="1"/>
  <c r="S432" i="1"/>
  <c r="T432" i="1" s="1"/>
  <c r="U432" i="1"/>
  <c r="S433" i="1"/>
  <c r="T433" i="1" s="1"/>
  <c r="U433" i="1"/>
  <c r="S434" i="1"/>
  <c r="T434" i="1" s="1"/>
  <c r="U434" i="1"/>
  <c r="S435" i="1"/>
  <c r="T435" i="1" s="1"/>
  <c r="U435" i="1"/>
  <c r="S436" i="1"/>
  <c r="T436" i="1" s="1"/>
  <c r="U436" i="1"/>
  <c r="S437" i="1"/>
  <c r="T437" i="1" s="1"/>
  <c r="U437" i="1"/>
  <c r="S438" i="1"/>
  <c r="T438" i="1" s="1"/>
  <c r="U438" i="1"/>
  <c r="S439" i="1"/>
  <c r="T439" i="1" s="1"/>
  <c r="U439" i="1"/>
  <c r="S440" i="1"/>
  <c r="T440" i="1" s="1"/>
  <c r="U440" i="1"/>
  <c r="S441" i="1"/>
  <c r="T441" i="1" s="1"/>
  <c r="U441" i="1"/>
  <c r="S442" i="1"/>
  <c r="T442" i="1" s="1"/>
  <c r="U442" i="1"/>
  <c r="S443" i="1"/>
  <c r="T443" i="1" s="1"/>
  <c r="U443" i="1"/>
  <c r="S444" i="1"/>
  <c r="T444" i="1" s="1"/>
  <c r="U444" i="1"/>
  <c r="S445" i="1"/>
  <c r="T445" i="1" s="1"/>
  <c r="U445" i="1"/>
  <c r="S446" i="1"/>
  <c r="T446" i="1" s="1"/>
  <c r="U446" i="1"/>
  <c r="S447" i="1"/>
  <c r="T447" i="1" s="1"/>
  <c r="U447" i="1"/>
  <c r="S448" i="1"/>
  <c r="T448" i="1" s="1"/>
  <c r="U448" i="1"/>
  <c r="S449" i="1"/>
  <c r="T449" i="1" s="1"/>
  <c r="U449" i="1"/>
  <c r="S450" i="1"/>
  <c r="T450" i="1" s="1"/>
  <c r="U450" i="1"/>
  <c r="S451" i="1"/>
  <c r="T451" i="1" s="1"/>
  <c r="U451" i="1"/>
  <c r="S452" i="1"/>
  <c r="T452" i="1" s="1"/>
  <c r="U452" i="1"/>
  <c r="S453" i="1"/>
  <c r="T453" i="1" s="1"/>
  <c r="U453" i="1"/>
  <c r="S454" i="1"/>
  <c r="T454" i="1" s="1"/>
  <c r="U454" i="1"/>
  <c r="S455" i="1"/>
  <c r="T455" i="1" s="1"/>
  <c r="U455" i="1"/>
  <c r="S456" i="1"/>
  <c r="T456" i="1" s="1"/>
  <c r="U456" i="1"/>
  <c r="S457" i="1"/>
  <c r="T457" i="1" s="1"/>
  <c r="U457" i="1"/>
  <c r="S458" i="1"/>
  <c r="T458" i="1" s="1"/>
  <c r="U458" i="1"/>
  <c r="S459" i="1"/>
  <c r="T459" i="1" s="1"/>
  <c r="U459" i="1"/>
  <c r="S460" i="1"/>
  <c r="T460" i="1" s="1"/>
  <c r="U460" i="1"/>
  <c r="S461" i="1"/>
  <c r="T461" i="1" s="1"/>
  <c r="U461" i="1"/>
  <c r="S462" i="1"/>
  <c r="T462" i="1" s="1"/>
  <c r="U462" i="1"/>
  <c r="S463" i="1"/>
  <c r="T463" i="1" s="1"/>
  <c r="U463" i="1"/>
  <c r="S464" i="1"/>
  <c r="T464" i="1" s="1"/>
  <c r="U464" i="1"/>
  <c r="S465" i="1"/>
  <c r="T465" i="1" s="1"/>
  <c r="U465" i="1"/>
  <c r="S466" i="1"/>
  <c r="T466" i="1" s="1"/>
  <c r="U466" i="1"/>
  <c r="S467" i="1"/>
  <c r="T467" i="1" s="1"/>
  <c r="U467" i="1"/>
  <c r="S468" i="1"/>
  <c r="T468" i="1" s="1"/>
  <c r="U468" i="1"/>
  <c r="S469" i="1"/>
  <c r="T469" i="1" s="1"/>
  <c r="U469" i="1"/>
  <c r="S470" i="1"/>
  <c r="T470" i="1" s="1"/>
  <c r="U470" i="1"/>
  <c r="S471" i="1"/>
  <c r="T471" i="1" s="1"/>
  <c r="U471" i="1"/>
  <c r="S472" i="1"/>
  <c r="T472" i="1" s="1"/>
  <c r="U472" i="1"/>
  <c r="S473" i="1"/>
  <c r="T473" i="1" s="1"/>
  <c r="U473" i="1"/>
  <c r="S474" i="1"/>
  <c r="T474" i="1" s="1"/>
  <c r="U474" i="1"/>
  <c r="S475" i="1"/>
  <c r="T475" i="1" s="1"/>
  <c r="U475" i="1"/>
  <c r="S476" i="1"/>
  <c r="T476" i="1" s="1"/>
  <c r="U476" i="1"/>
  <c r="S477" i="1"/>
  <c r="T477" i="1" s="1"/>
  <c r="U477" i="1"/>
  <c r="S478" i="1"/>
  <c r="T478" i="1" s="1"/>
  <c r="U478" i="1"/>
  <c r="S479" i="1"/>
  <c r="T479" i="1" s="1"/>
  <c r="U479" i="1"/>
  <c r="S480" i="1"/>
  <c r="T480" i="1" s="1"/>
  <c r="U480" i="1"/>
  <c r="S481" i="1"/>
  <c r="T481" i="1" s="1"/>
  <c r="U481" i="1"/>
  <c r="S482" i="1"/>
  <c r="T482" i="1" s="1"/>
  <c r="U482" i="1"/>
  <c r="S483" i="1"/>
  <c r="T483" i="1" s="1"/>
  <c r="U483" i="1"/>
  <c r="S484" i="1"/>
  <c r="T484" i="1" s="1"/>
  <c r="U484" i="1"/>
  <c r="S485" i="1"/>
  <c r="T485" i="1" s="1"/>
  <c r="U485" i="1"/>
  <c r="S486" i="1"/>
  <c r="T486" i="1" s="1"/>
  <c r="U486" i="1"/>
  <c r="S487" i="1"/>
  <c r="T487" i="1" s="1"/>
  <c r="U487" i="1"/>
  <c r="S488" i="1"/>
  <c r="T488" i="1" s="1"/>
  <c r="U488" i="1"/>
  <c r="S489" i="1"/>
  <c r="T489" i="1" s="1"/>
  <c r="U489" i="1"/>
  <c r="S490" i="1"/>
  <c r="T490" i="1" s="1"/>
  <c r="U490" i="1"/>
  <c r="S491" i="1"/>
  <c r="T491" i="1" s="1"/>
  <c r="U491" i="1"/>
  <c r="S492" i="1"/>
  <c r="T492" i="1" s="1"/>
  <c r="U492" i="1"/>
  <c r="S493" i="1"/>
  <c r="T493" i="1" s="1"/>
  <c r="U493" i="1"/>
  <c r="S494" i="1"/>
  <c r="T494" i="1" s="1"/>
  <c r="U494" i="1"/>
  <c r="S495" i="1"/>
  <c r="T495" i="1" s="1"/>
  <c r="U495" i="1"/>
  <c r="S496" i="1"/>
  <c r="T496" i="1" s="1"/>
  <c r="U496" i="1"/>
  <c r="S497" i="1"/>
  <c r="T497" i="1" s="1"/>
  <c r="U497" i="1"/>
  <c r="S498" i="1"/>
  <c r="T498" i="1" s="1"/>
  <c r="U498" i="1"/>
  <c r="S499" i="1"/>
  <c r="T499" i="1" s="1"/>
  <c r="U499" i="1"/>
  <c r="S500" i="1"/>
  <c r="T500" i="1" s="1"/>
  <c r="U500" i="1"/>
  <c r="S501" i="1"/>
  <c r="T501" i="1" s="1"/>
  <c r="U501" i="1"/>
  <c r="S502" i="1"/>
  <c r="T502" i="1" s="1"/>
  <c r="U502" i="1"/>
  <c r="S503" i="1"/>
  <c r="T503" i="1" s="1"/>
  <c r="U503" i="1"/>
  <c r="S504" i="1"/>
  <c r="T504" i="1" s="1"/>
  <c r="U504" i="1"/>
  <c r="S505" i="1"/>
  <c r="T505" i="1" s="1"/>
  <c r="U505" i="1"/>
  <c r="S506" i="1"/>
  <c r="T506" i="1" s="1"/>
  <c r="U506" i="1"/>
  <c r="S507" i="1"/>
  <c r="T507" i="1" s="1"/>
  <c r="U507" i="1"/>
  <c r="S508" i="1"/>
  <c r="T508" i="1" s="1"/>
  <c r="U508" i="1"/>
  <c r="S509" i="1"/>
  <c r="T509" i="1" s="1"/>
  <c r="U509" i="1"/>
  <c r="S510" i="1"/>
  <c r="T510" i="1" s="1"/>
  <c r="U510" i="1"/>
  <c r="S511" i="1"/>
  <c r="T511" i="1" s="1"/>
  <c r="U511" i="1"/>
  <c r="S512" i="1"/>
  <c r="T512" i="1" s="1"/>
  <c r="U512" i="1"/>
  <c r="S513" i="1"/>
  <c r="T513" i="1" s="1"/>
  <c r="U513" i="1"/>
  <c r="S514" i="1"/>
  <c r="T514" i="1" s="1"/>
  <c r="U514" i="1"/>
  <c r="S515" i="1"/>
  <c r="T515" i="1" s="1"/>
  <c r="U515" i="1"/>
  <c r="S516" i="1"/>
  <c r="T516" i="1" s="1"/>
  <c r="U516" i="1"/>
  <c r="S517" i="1"/>
  <c r="T517" i="1" s="1"/>
  <c r="U517" i="1"/>
  <c r="S518" i="1"/>
  <c r="T518" i="1" s="1"/>
  <c r="U518" i="1"/>
  <c r="S519" i="1"/>
  <c r="T519" i="1" s="1"/>
  <c r="U519" i="1"/>
  <c r="S520" i="1"/>
  <c r="T520" i="1" s="1"/>
  <c r="U520" i="1"/>
  <c r="S521" i="1"/>
  <c r="T521" i="1" s="1"/>
  <c r="U521" i="1"/>
  <c r="S522" i="1"/>
  <c r="T522" i="1" s="1"/>
  <c r="U522" i="1"/>
  <c r="S523" i="1"/>
  <c r="T523" i="1" s="1"/>
  <c r="U523" i="1"/>
  <c r="S524" i="1"/>
  <c r="T524" i="1" s="1"/>
  <c r="U524" i="1"/>
  <c r="S525" i="1"/>
  <c r="T525" i="1" s="1"/>
  <c r="U525" i="1"/>
  <c r="S526" i="1"/>
  <c r="T526" i="1" s="1"/>
  <c r="U526" i="1"/>
  <c r="S527" i="1"/>
  <c r="T527" i="1" s="1"/>
  <c r="U527" i="1"/>
  <c r="S528" i="1"/>
  <c r="T528" i="1" s="1"/>
  <c r="U528" i="1"/>
  <c r="S529" i="1"/>
  <c r="T529" i="1" s="1"/>
  <c r="U529" i="1"/>
  <c r="S530" i="1"/>
  <c r="T530" i="1" s="1"/>
  <c r="U530" i="1"/>
  <c r="S531" i="1"/>
  <c r="T531" i="1" s="1"/>
  <c r="U531" i="1"/>
  <c r="S532" i="1"/>
  <c r="T532" i="1" s="1"/>
  <c r="U532" i="1"/>
  <c r="S533" i="1"/>
  <c r="T533" i="1" s="1"/>
  <c r="U533" i="1"/>
  <c r="S534" i="1"/>
  <c r="T534" i="1" s="1"/>
  <c r="U534" i="1"/>
  <c r="S535" i="1"/>
  <c r="T535" i="1" s="1"/>
  <c r="U535" i="1"/>
  <c r="S536" i="1"/>
  <c r="T536" i="1" s="1"/>
  <c r="U536" i="1"/>
  <c r="S537" i="1"/>
  <c r="T537" i="1" s="1"/>
  <c r="U537" i="1"/>
  <c r="S538" i="1"/>
  <c r="T538" i="1" s="1"/>
  <c r="U538" i="1"/>
  <c r="S539" i="1"/>
  <c r="T539" i="1" s="1"/>
  <c r="U539" i="1"/>
  <c r="S540" i="1"/>
  <c r="T540" i="1" s="1"/>
  <c r="U540" i="1"/>
  <c r="S541" i="1"/>
  <c r="T541" i="1" s="1"/>
  <c r="U541" i="1"/>
  <c r="S542" i="1"/>
  <c r="T542" i="1" s="1"/>
  <c r="U542" i="1"/>
  <c r="S543" i="1"/>
  <c r="T543" i="1" s="1"/>
  <c r="U543" i="1"/>
  <c r="S544" i="1"/>
  <c r="T544" i="1" s="1"/>
  <c r="U544" i="1"/>
  <c r="S545" i="1"/>
  <c r="T545" i="1" s="1"/>
  <c r="U545" i="1"/>
  <c r="S546" i="1"/>
  <c r="T546" i="1" s="1"/>
  <c r="U546" i="1"/>
  <c r="S547" i="1"/>
  <c r="T547" i="1" s="1"/>
  <c r="U547" i="1"/>
  <c r="S548" i="1"/>
  <c r="T548" i="1" s="1"/>
  <c r="U548" i="1"/>
  <c r="S549" i="1"/>
  <c r="T549" i="1" s="1"/>
  <c r="U549" i="1"/>
  <c r="S550" i="1"/>
  <c r="T550" i="1" s="1"/>
  <c r="U550" i="1"/>
  <c r="S551" i="1"/>
  <c r="T551" i="1" s="1"/>
  <c r="U551" i="1"/>
  <c r="S552" i="1"/>
  <c r="T552" i="1" s="1"/>
  <c r="U552" i="1"/>
  <c r="S553" i="1"/>
  <c r="T553" i="1" s="1"/>
  <c r="U553" i="1"/>
  <c r="S554" i="1"/>
  <c r="T554" i="1" s="1"/>
  <c r="U554" i="1"/>
  <c r="S555" i="1"/>
  <c r="T555" i="1" s="1"/>
  <c r="U555" i="1"/>
  <c r="S556" i="1"/>
  <c r="T556" i="1" s="1"/>
  <c r="U556" i="1"/>
  <c r="S557" i="1"/>
  <c r="T557" i="1" s="1"/>
  <c r="U557" i="1"/>
  <c r="S558" i="1"/>
  <c r="T558" i="1" s="1"/>
  <c r="U558" i="1"/>
  <c r="S559" i="1"/>
  <c r="T559" i="1" s="1"/>
  <c r="U559" i="1"/>
  <c r="S560" i="1"/>
  <c r="T560" i="1" s="1"/>
  <c r="U560" i="1"/>
  <c r="S561" i="1"/>
  <c r="T561" i="1" s="1"/>
  <c r="U561" i="1"/>
  <c r="S562" i="1"/>
  <c r="T562" i="1" s="1"/>
  <c r="U562" i="1"/>
  <c r="S563" i="1"/>
  <c r="T563" i="1" s="1"/>
  <c r="U563" i="1"/>
  <c r="S564" i="1"/>
  <c r="T564" i="1" s="1"/>
  <c r="U564" i="1"/>
  <c r="S565" i="1"/>
  <c r="T565" i="1" s="1"/>
  <c r="U565" i="1"/>
  <c r="S566" i="1"/>
  <c r="T566" i="1" s="1"/>
  <c r="U566" i="1"/>
  <c r="S567" i="1"/>
  <c r="T567" i="1" s="1"/>
  <c r="U567" i="1"/>
  <c r="S568" i="1"/>
  <c r="T568" i="1" s="1"/>
  <c r="U568" i="1"/>
  <c r="S569" i="1"/>
  <c r="T569" i="1" s="1"/>
  <c r="U569" i="1"/>
  <c r="S570" i="1"/>
  <c r="T570" i="1" s="1"/>
  <c r="U570" i="1"/>
  <c r="S571" i="1"/>
  <c r="T571" i="1" s="1"/>
  <c r="U571" i="1"/>
  <c r="S572" i="1"/>
  <c r="T572" i="1" s="1"/>
  <c r="U572" i="1"/>
  <c r="S573" i="1"/>
  <c r="T573" i="1" s="1"/>
  <c r="U573" i="1"/>
  <c r="S574" i="1"/>
  <c r="T574" i="1" s="1"/>
  <c r="U574" i="1"/>
  <c r="S575" i="1"/>
  <c r="T575" i="1" s="1"/>
  <c r="U575" i="1"/>
  <c r="S576" i="1"/>
  <c r="T576" i="1" s="1"/>
  <c r="U576" i="1"/>
  <c r="S577" i="1"/>
  <c r="T577" i="1" s="1"/>
  <c r="U577" i="1"/>
  <c r="S578" i="1"/>
  <c r="T578" i="1" s="1"/>
  <c r="U578" i="1"/>
  <c r="S579" i="1"/>
  <c r="T579" i="1" s="1"/>
  <c r="U579" i="1"/>
  <c r="S580" i="1"/>
  <c r="T580" i="1" s="1"/>
  <c r="U580" i="1"/>
  <c r="S581" i="1"/>
  <c r="T581" i="1" s="1"/>
  <c r="U581" i="1"/>
  <c r="S582" i="1"/>
  <c r="T582" i="1" s="1"/>
  <c r="U582" i="1"/>
  <c r="S583" i="1"/>
  <c r="T583" i="1" s="1"/>
  <c r="U583" i="1"/>
  <c r="S584" i="1"/>
  <c r="T584" i="1" s="1"/>
  <c r="U584" i="1"/>
  <c r="S585" i="1"/>
  <c r="T585" i="1" s="1"/>
  <c r="U585" i="1"/>
  <c r="S586" i="1"/>
  <c r="T586" i="1" s="1"/>
  <c r="U586" i="1"/>
  <c r="S587" i="1"/>
  <c r="T587" i="1" s="1"/>
  <c r="U587" i="1"/>
  <c r="S588" i="1"/>
  <c r="T588" i="1" s="1"/>
  <c r="U588" i="1"/>
  <c r="S589" i="1"/>
  <c r="T589" i="1" s="1"/>
  <c r="U589" i="1"/>
  <c r="S590" i="1"/>
  <c r="T590" i="1" s="1"/>
  <c r="U590" i="1"/>
  <c r="S591" i="1"/>
  <c r="T591" i="1" s="1"/>
  <c r="U591" i="1"/>
  <c r="S592" i="1"/>
  <c r="T592" i="1" s="1"/>
  <c r="U592" i="1"/>
  <c r="S593" i="1"/>
  <c r="T593" i="1" s="1"/>
  <c r="U593" i="1"/>
  <c r="S594" i="1"/>
  <c r="T594" i="1" s="1"/>
  <c r="U594" i="1"/>
  <c r="S595" i="1"/>
  <c r="T595" i="1" s="1"/>
  <c r="U595" i="1"/>
  <c r="S596" i="1"/>
  <c r="T596" i="1" s="1"/>
  <c r="U596" i="1"/>
  <c r="S597" i="1"/>
  <c r="T597" i="1" s="1"/>
  <c r="U597" i="1"/>
  <c r="S598" i="1"/>
  <c r="T598" i="1" s="1"/>
  <c r="U598" i="1"/>
  <c r="S599" i="1"/>
  <c r="T599" i="1" s="1"/>
  <c r="U599" i="1"/>
  <c r="S600" i="1"/>
  <c r="T600" i="1" s="1"/>
  <c r="U600" i="1"/>
  <c r="S601" i="1"/>
  <c r="T601" i="1" s="1"/>
  <c r="U601" i="1"/>
  <c r="S602" i="1"/>
  <c r="T602" i="1" s="1"/>
  <c r="U602" i="1"/>
  <c r="S603" i="1"/>
  <c r="T603" i="1" s="1"/>
  <c r="U603" i="1"/>
  <c r="S604" i="1"/>
  <c r="T604" i="1" s="1"/>
  <c r="U604" i="1"/>
  <c r="S605" i="1"/>
  <c r="T605" i="1" s="1"/>
  <c r="U605" i="1"/>
  <c r="S606" i="1"/>
  <c r="T606" i="1" s="1"/>
  <c r="U606" i="1"/>
  <c r="S607" i="1"/>
  <c r="T607" i="1" s="1"/>
  <c r="U607" i="1"/>
  <c r="S608" i="1"/>
  <c r="T608" i="1" s="1"/>
  <c r="U608" i="1"/>
  <c r="S609" i="1"/>
  <c r="T609" i="1" s="1"/>
  <c r="U609" i="1"/>
  <c r="S610" i="1"/>
  <c r="T610" i="1" s="1"/>
  <c r="U610" i="1"/>
  <c r="S611" i="1"/>
  <c r="T611" i="1" s="1"/>
  <c r="U611" i="1"/>
  <c r="S612" i="1"/>
  <c r="T612" i="1" s="1"/>
  <c r="U612" i="1"/>
  <c r="S613" i="1"/>
  <c r="T613" i="1" s="1"/>
  <c r="U613" i="1"/>
  <c r="S614" i="1"/>
  <c r="T614" i="1" s="1"/>
  <c r="U614" i="1"/>
  <c r="S615" i="1"/>
  <c r="T615" i="1" s="1"/>
  <c r="U615" i="1"/>
  <c r="S616" i="1"/>
  <c r="T616" i="1" s="1"/>
  <c r="U616" i="1"/>
  <c r="S617" i="1"/>
  <c r="T617" i="1" s="1"/>
  <c r="U617" i="1"/>
  <c r="S618" i="1"/>
  <c r="T618" i="1" s="1"/>
  <c r="U618" i="1"/>
  <c r="S619" i="1"/>
  <c r="T619" i="1" s="1"/>
  <c r="U619" i="1"/>
  <c r="S620" i="1"/>
  <c r="T620" i="1" s="1"/>
  <c r="U620" i="1"/>
  <c r="S621" i="1"/>
  <c r="T621" i="1" s="1"/>
  <c r="U621" i="1"/>
  <c r="S622" i="1"/>
  <c r="T622" i="1" s="1"/>
  <c r="U622" i="1"/>
  <c r="S623" i="1"/>
  <c r="T623" i="1" s="1"/>
  <c r="U623" i="1"/>
  <c r="S624" i="1"/>
  <c r="T624" i="1" s="1"/>
  <c r="U624" i="1"/>
  <c r="S625" i="1"/>
  <c r="T625" i="1" s="1"/>
  <c r="U625" i="1"/>
  <c r="S626" i="1"/>
  <c r="T626" i="1" s="1"/>
  <c r="U626" i="1"/>
  <c r="S627" i="1"/>
  <c r="T627" i="1" s="1"/>
  <c r="U627" i="1"/>
  <c r="S628" i="1"/>
  <c r="T628" i="1" s="1"/>
  <c r="U628" i="1"/>
  <c r="S629" i="1"/>
  <c r="T629" i="1" s="1"/>
  <c r="U629" i="1"/>
  <c r="S630" i="1"/>
  <c r="T630" i="1" s="1"/>
  <c r="U630" i="1"/>
  <c r="S631" i="1"/>
  <c r="T631" i="1" s="1"/>
  <c r="U631" i="1"/>
  <c r="S632" i="1"/>
  <c r="T632" i="1" s="1"/>
  <c r="U632" i="1"/>
  <c r="S633" i="1"/>
  <c r="T633" i="1" s="1"/>
  <c r="U633" i="1"/>
  <c r="S634" i="1"/>
  <c r="T634" i="1" s="1"/>
  <c r="U634" i="1"/>
  <c r="S635" i="1"/>
  <c r="T635" i="1" s="1"/>
  <c r="U635" i="1"/>
  <c r="S636" i="1"/>
  <c r="T636" i="1" s="1"/>
  <c r="U636" i="1"/>
  <c r="S637" i="1"/>
  <c r="T637" i="1" s="1"/>
  <c r="U637" i="1"/>
  <c r="S638" i="1"/>
  <c r="T638" i="1" s="1"/>
  <c r="U638" i="1"/>
  <c r="S639" i="1"/>
  <c r="T639" i="1" s="1"/>
  <c r="U639" i="1"/>
  <c r="S640" i="1"/>
  <c r="T640" i="1" s="1"/>
  <c r="U640" i="1"/>
  <c r="S641" i="1"/>
  <c r="T641" i="1" s="1"/>
  <c r="U641" i="1"/>
  <c r="S642" i="1"/>
  <c r="T642" i="1" s="1"/>
  <c r="U642" i="1"/>
  <c r="S643" i="1"/>
  <c r="T643" i="1" s="1"/>
  <c r="U643" i="1"/>
  <c r="S644" i="1"/>
  <c r="T644" i="1" s="1"/>
  <c r="U644" i="1"/>
  <c r="S645" i="1"/>
  <c r="T645" i="1" s="1"/>
  <c r="U645" i="1"/>
  <c r="S646" i="1"/>
  <c r="T646" i="1" s="1"/>
  <c r="U646" i="1"/>
  <c r="S647" i="1"/>
  <c r="T647" i="1" s="1"/>
  <c r="U647" i="1"/>
  <c r="S648" i="1"/>
  <c r="T648" i="1" s="1"/>
  <c r="U648" i="1"/>
  <c r="S649" i="1"/>
  <c r="T649" i="1" s="1"/>
  <c r="U649" i="1"/>
  <c r="S650" i="1"/>
  <c r="T650" i="1" s="1"/>
  <c r="U650" i="1"/>
  <c r="S651" i="1"/>
  <c r="T651" i="1" s="1"/>
  <c r="U651" i="1"/>
  <c r="S652" i="1"/>
  <c r="T652" i="1" s="1"/>
  <c r="U652" i="1"/>
  <c r="S653" i="1"/>
  <c r="T653" i="1" s="1"/>
  <c r="U653" i="1"/>
  <c r="S654" i="1"/>
  <c r="T654" i="1" s="1"/>
  <c r="U654" i="1"/>
  <c r="S655" i="1"/>
  <c r="T655" i="1" s="1"/>
  <c r="U655" i="1"/>
  <c r="S656" i="1"/>
  <c r="T656" i="1" s="1"/>
  <c r="U656" i="1"/>
  <c r="S657" i="1"/>
  <c r="T657" i="1" s="1"/>
  <c r="U657" i="1"/>
  <c r="S658" i="1"/>
  <c r="T658" i="1" s="1"/>
  <c r="U658" i="1"/>
  <c r="S659" i="1"/>
  <c r="T659" i="1" s="1"/>
  <c r="U659" i="1"/>
  <c r="S660" i="1"/>
  <c r="T660" i="1" s="1"/>
  <c r="U660" i="1"/>
  <c r="S661" i="1"/>
  <c r="T661" i="1" s="1"/>
  <c r="U661" i="1"/>
  <c r="S662" i="1"/>
  <c r="T662" i="1" s="1"/>
  <c r="U662" i="1"/>
  <c r="S663" i="1"/>
  <c r="T663" i="1" s="1"/>
  <c r="U663" i="1"/>
  <c r="S664" i="1"/>
  <c r="T664" i="1" s="1"/>
  <c r="U664" i="1"/>
  <c r="S665" i="1"/>
  <c r="T665" i="1" s="1"/>
  <c r="U665" i="1"/>
  <c r="S666" i="1"/>
  <c r="T666" i="1" s="1"/>
  <c r="U666" i="1"/>
  <c r="S667" i="1"/>
  <c r="T667" i="1" s="1"/>
  <c r="U667" i="1"/>
  <c r="S668" i="1"/>
  <c r="T668" i="1" s="1"/>
  <c r="U668" i="1"/>
  <c r="S669" i="1"/>
  <c r="T669" i="1" s="1"/>
  <c r="U669" i="1"/>
  <c r="S670" i="1"/>
  <c r="T670" i="1" s="1"/>
  <c r="U670" i="1"/>
  <c r="S671" i="1"/>
  <c r="T671" i="1" s="1"/>
  <c r="U671" i="1"/>
  <c r="S672" i="1"/>
  <c r="T672" i="1" s="1"/>
  <c r="U672" i="1"/>
  <c r="S673" i="1"/>
  <c r="T673" i="1" s="1"/>
  <c r="U673" i="1"/>
  <c r="S674" i="1"/>
  <c r="T674" i="1" s="1"/>
  <c r="U674" i="1"/>
  <c r="S675" i="1"/>
  <c r="T675" i="1" s="1"/>
  <c r="U675" i="1"/>
  <c r="S676" i="1"/>
  <c r="T676" i="1" s="1"/>
  <c r="U676" i="1"/>
  <c r="S677" i="1"/>
  <c r="T677" i="1" s="1"/>
  <c r="U677" i="1"/>
  <c r="S678" i="1"/>
  <c r="T678" i="1" s="1"/>
  <c r="U678" i="1"/>
  <c r="S679" i="1"/>
  <c r="T679" i="1" s="1"/>
  <c r="U679" i="1"/>
  <c r="S680" i="1"/>
  <c r="T680" i="1" s="1"/>
  <c r="U680" i="1"/>
  <c r="S681" i="1"/>
  <c r="T681" i="1" s="1"/>
  <c r="U681" i="1"/>
  <c r="S682" i="1"/>
  <c r="T682" i="1" s="1"/>
  <c r="U682" i="1"/>
  <c r="S683" i="1"/>
  <c r="T683" i="1" s="1"/>
  <c r="U683" i="1"/>
  <c r="S684" i="1"/>
  <c r="T684" i="1" s="1"/>
  <c r="U684" i="1"/>
  <c r="S685" i="1"/>
  <c r="T685" i="1" s="1"/>
  <c r="U685" i="1"/>
  <c r="S686" i="1"/>
  <c r="T686" i="1" s="1"/>
  <c r="U686" i="1"/>
  <c r="S687" i="1"/>
  <c r="T687" i="1" s="1"/>
  <c r="U687" i="1"/>
  <c r="S688" i="1"/>
  <c r="T688" i="1" s="1"/>
  <c r="U688" i="1"/>
  <c r="S689" i="1"/>
  <c r="T689" i="1" s="1"/>
  <c r="U689" i="1"/>
  <c r="S690" i="1"/>
  <c r="T690" i="1" s="1"/>
  <c r="U690" i="1"/>
  <c r="S691" i="1"/>
  <c r="T691" i="1" s="1"/>
  <c r="U691" i="1"/>
  <c r="S692" i="1"/>
  <c r="T692" i="1" s="1"/>
  <c r="U692" i="1"/>
  <c r="S693" i="1"/>
  <c r="T693" i="1" s="1"/>
  <c r="U693" i="1"/>
  <c r="S694" i="1"/>
  <c r="T694" i="1" s="1"/>
  <c r="U694" i="1"/>
  <c r="S695" i="1"/>
  <c r="T695" i="1" s="1"/>
  <c r="U695" i="1"/>
  <c r="S696" i="1"/>
  <c r="T696" i="1" s="1"/>
  <c r="U696" i="1"/>
  <c r="S697" i="1"/>
  <c r="T697" i="1" s="1"/>
  <c r="U697" i="1"/>
  <c r="S698" i="1"/>
  <c r="T698" i="1" s="1"/>
  <c r="U698" i="1"/>
  <c r="S699" i="1"/>
  <c r="T699" i="1" s="1"/>
  <c r="U699" i="1"/>
  <c r="S700" i="1"/>
  <c r="T700" i="1" s="1"/>
  <c r="U700" i="1"/>
  <c r="S701" i="1"/>
  <c r="T701" i="1" s="1"/>
  <c r="U701" i="1"/>
  <c r="S702" i="1"/>
  <c r="T702" i="1" s="1"/>
  <c r="U702" i="1"/>
  <c r="S703" i="1"/>
  <c r="T703" i="1" s="1"/>
  <c r="U703" i="1"/>
  <c r="S704" i="1"/>
  <c r="T704" i="1" s="1"/>
  <c r="U704" i="1"/>
  <c r="S705" i="1"/>
  <c r="T705" i="1" s="1"/>
  <c r="U705" i="1"/>
  <c r="S706" i="1"/>
  <c r="T706" i="1" s="1"/>
  <c r="U706" i="1"/>
  <c r="S707" i="1"/>
  <c r="T707" i="1" s="1"/>
  <c r="U707" i="1"/>
  <c r="S708" i="1"/>
  <c r="T708" i="1" s="1"/>
  <c r="U708" i="1"/>
  <c r="S709" i="1"/>
  <c r="T709" i="1" s="1"/>
  <c r="U709" i="1"/>
  <c r="S710" i="1"/>
  <c r="T710" i="1" s="1"/>
  <c r="U710" i="1"/>
  <c r="S711" i="1"/>
  <c r="T711" i="1" s="1"/>
  <c r="U711" i="1"/>
  <c r="S712" i="1"/>
  <c r="T712" i="1" s="1"/>
  <c r="U712" i="1"/>
  <c r="S713" i="1"/>
  <c r="T713" i="1" s="1"/>
  <c r="U713" i="1"/>
  <c r="S714" i="1"/>
  <c r="T714" i="1" s="1"/>
  <c r="U714" i="1"/>
  <c r="S715" i="1"/>
  <c r="T715" i="1" s="1"/>
  <c r="U715" i="1"/>
  <c r="S716" i="1"/>
  <c r="T716" i="1" s="1"/>
  <c r="U716" i="1"/>
  <c r="S717" i="1"/>
  <c r="T717" i="1" s="1"/>
  <c r="U717" i="1"/>
  <c r="S718" i="1"/>
  <c r="T718" i="1" s="1"/>
  <c r="U718" i="1"/>
  <c r="S719" i="1"/>
  <c r="T719" i="1" s="1"/>
  <c r="U719" i="1"/>
  <c r="S720" i="1"/>
  <c r="T720" i="1" s="1"/>
  <c r="U720" i="1"/>
  <c r="S721" i="1"/>
  <c r="T721" i="1" s="1"/>
  <c r="U721" i="1"/>
  <c r="S722" i="1"/>
  <c r="T722" i="1" s="1"/>
  <c r="U722" i="1"/>
  <c r="S723" i="1"/>
  <c r="T723" i="1" s="1"/>
  <c r="U723" i="1"/>
  <c r="S724" i="1"/>
  <c r="T724" i="1" s="1"/>
  <c r="U724" i="1"/>
  <c r="S725" i="1"/>
  <c r="T725" i="1" s="1"/>
  <c r="U725" i="1"/>
  <c r="S726" i="1"/>
  <c r="T726" i="1" s="1"/>
  <c r="U726" i="1"/>
  <c r="S727" i="1"/>
  <c r="T727" i="1" s="1"/>
  <c r="U727" i="1"/>
  <c r="S728" i="1"/>
  <c r="T728" i="1" s="1"/>
  <c r="U728" i="1"/>
  <c r="S729" i="1"/>
  <c r="T729" i="1" s="1"/>
  <c r="U729" i="1"/>
  <c r="S730" i="1"/>
  <c r="T730" i="1" s="1"/>
  <c r="U730" i="1"/>
  <c r="S731" i="1"/>
  <c r="T731" i="1" s="1"/>
  <c r="U731" i="1"/>
  <c r="S732" i="1"/>
  <c r="T732" i="1" s="1"/>
  <c r="U732" i="1"/>
  <c r="S733" i="1"/>
  <c r="T733" i="1" s="1"/>
  <c r="U733" i="1"/>
  <c r="S734" i="1"/>
  <c r="T734" i="1" s="1"/>
  <c r="U734" i="1"/>
  <c r="S735" i="1"/>
  <c r="T735" i="1" s="1"/>
  <c r="U735" i="1"/>
  <c r="S736" i="1"/>
  <c r="T736" i="1" s="1"/>
  <c r="U736" i="1"/>
  <c r="S737" i="1"/>
  <c r="T737" i="1" s="1"/>
  <c r="U737" i="1"/>
  <c r="S738" i="1"/>
  <c r="T738" i="1" s="1"/>
  <c r="U738" i="1"/>
  <c r="S739" i="1"/>
  <c r="T739" i="1" s="1"/>
  <c r="U739" i="1"/>
  <c r="S740" i="1"/>
  <c r="T740" i="1" s="1"/>
  <c r="U740" i="1"/>
  <c r="S741" i="1"/>
  <c r="T741" i="1" s="1"/>
  <c r="U741" i="1"/>
  <c r="S742" i="1"/>
  <c r="T742" i="1" s="1"/>
  <c r="U742" i="1"/>
  <c r="S743" i="1"/>
  <c r="T743" i="1" s="1"/>
  <c r="U743" i="1"/>
  <c r="S744" i="1"/>
  <c r="T744" i="1" s="1"/>
  <c r="U744" i="1"/>
  <c r="S745" i="1"/>
  <c r="T745" i="1" s="1"/>
  <c r="U745" i="1"/>
  <c r="S746" i="1"/>
  <c r="T746" i="1" s="1"/>
  <c r="U746" i="1"/>
  <c r="S747" i="1"/>
  <c r="T747" i="1" s="1"/>
  <c r="U747" i="1"/>
  <c r="S748" i="1"/>
  <c r="T748" i="1" s="1"/>
  <c r="U748" i="1"/>
  <c r="S749" i="1"/>
  <c r="T749" i="1" s="1"/>
  <c r="U749" i="1"/>
  <c r="S750" i="1"/>
  <c r="T750" i="1" s="1"/>
  <c r="U750" i="1"/>
  <c r="S751" i="1"/>
  <c r="T751" i="1" s="1"/>
  <c r="U751" i="1"/>
  <c r="S752" i="1"/>
  <c r="T752" i="1" s="1"/>
  <c r="U752" i="1"/>
  <c r="S753" i="1"/>
  <c r="T753" i="1" s="1"/>
  <c r="U753" i="1"/>
  <c r="S754" i="1"/>
  <c r="T754" i="1" s="1"/>
  <c r="U754" i="1"/>
  <c r="S755" i="1"/>
  <c r="T755" i="1" s="1"/>
  <c r="U755" i="1"/>
  <c r="S756" i="1"/>
  <c r="T756" i="1" s="1"/>
  <c r="U756" i="1"/>
  <c r="S757" i="1"/>
  <c r="T757" i="1" s="1"/>
  <c r="U757" i="1"/>
  <c r="S758" i="1"/>
  <c r="T758" i="1" s="1"/>
  <c r="U758" i="1"/>
  <c r="S759" i="1"/>
  <c r="T759" i="1" s="1"/>
  <c r="U759" i="1"/>
  <c r="S760" i="1"/>
  <c r="T760" i="1" s="1"/>
  <c r="U760" i="1"/>
  <c r="S761" i="1"/>
  <c r="T761" i="1" s="1"/>
  <c r="U761" i="1"/>
  <c r="S762" i="1"/>
  <c r="T762" i="1" s="1"/>
  <c r="U762" i="1"/>
  <c r="S763" i="1"/>
  <c r="T763" i="1" s="1"/>
  <c r="U763" i="1"/>
  <c r="S764" i="1"/>
  <c r="T764" i="1" s="1"/>
  <c r="U764" i="1"/>
  <c r="S765" i="1"/>
  <c r="T765" i="1" s="1"/>
  <c r="U765" i="1"/>
  <c r="S766" i="1"/>
  <c r="T766" i="1" s="1"/>
  <c r="U766" i="1"/>
  <c r="S767" i="1"/>
  <c r="T767" i="1" s="1"/>
  <c r="U767" i="1"/>
  <c r="S768" i="1"/>
  <c r="T768" i="1" s="1"/>
  <c r="U768" i="1"/>
  <c r="S769" i="1"/>
  <c r="T769" i="1" s="1"/>
  <c r="U769" i="1"/>
  <c r="S770" i="1"/>
  <c r="T770" i="1" s="1"/>
  <c r="U770" i="1"/>
  <c r="S771" i="1"/>
  <c r="T771" i="1" s="1"/>
  <c r="U771" i="1"/>
  <c r="S772" i="1"/>
  <c r="T772" i="1" s="1"/>
  <c r="U772" i="1"/>
  <c r="S773" i="1"/>
  <c r="T773" i="1" s="1"/>
  <c r="U773" i="1"/>
  <c r="S774" i="1"/>
  <c r="T774" i="1" s="1"/>
  <c r="U774" i="1"/>
  <c r="S775" i="1"/>
  <c r="T775" i="1" s="1"/>
  <c r="U775" i="1"/>
  <c r="S776" i="1"/>
  <c r="T776" i="1" s="1"/>
  <c r="U776" i="1"/>
  <c r="S777" i="1"/>
  <c r="T777" i="1" s="1"/>
  <c r="U777" i="1"/>
  <c r="S778" i="1"/>
  <c r="T778" i="1" s="1"/>
  <c r="U778" i="1"/>
  <c r="S779" i="1"/>
  <c r="T779" i="1" s="1"/>
  <c r="U779" i="1"/>
  <c r="S780" i="1"/>
  <c r="T780" i="1" s="1"/>
  <c r="U780" i="1"/>
  <c r="S781" i="1"/>
  <c r="T781" i="1" s="1"/>
  <c r="U781" i="1"/>
  <c r="S782" i="1"/>
  <c r="T782" i="1" s="1"/>
  <c r="U782" i="1"/>
  <c r="S783" i="1"/>
  <c r="T783" i="1" s="1"/>
  <c r="U783" i="1"/>
  <c r="S784" i="1"/>
  <c r="T784" i="1" s="1"/>
  <c r="U784" i="1"/>
  <c r="S785" i="1"/>
  <c r="T785" i="1" s="1"/>
  <c r="U785" i="1"/>
  <c r="S786" i="1"/>
  <c r="T786" i="1" s="1"/>
  <c r="U786" i="1"/>
  <c r="S787" i="1"/>
  <c r="T787" i="1" s="1"/>
  <c r="U787" i="1"/>
  <c r="S788" i="1"/>
  <c r="T788" i="1" s="1"/>
  <c r="U788" i="1"/>
  <c r="S789" i="1"/>
  <c r="T789" i="1" s="1"/>
  <c r="U789" i="1"/>
  <c r="S790" i="1"/>
  <c r="T790" i="1" s="1"/>
  <c r="U790" i="1"/>
  <c r="S791" i="1"/>
  <c r="T791" i="1" s="1"/>
  <c r="U791" i="1"/>
  <c r="S792" i="1"/>
  <c r="T792" i="1" s="1"/>
  <c r="U792" i="1"/>
  <c r="S793" i="1"/>
  <c r="T793" i="1" s="1"/>
  <c r="U793" i="1"/>
  <c r="S794" i="1"/>
  <c r="T794" i="1" s="1"/>
  <c r="U794" i="1"/>
  <c r="S795" i="1"/>
  <c r="T795" i="1" s="1"/>
  <c r="U795" i="1"/>
  <c r="S796" i="1"/>
  <c r="T796" i="1" s="1"/>
  <c r="U796" i="1"/>
  <c r="S797" i="1"/>
  <c r="T797" i="1" s="1"/>
  <c r="U797" i="1"/>
  <c r="S798" i="1"/>
  <c r="T798" i="1" s="1"/>
  <c r="U798" i="1"/>
  <c r="S799" i="1"/>
  <c r="T799" i="1" s="1"/>
  <c r="U799" i="1"/>
  <c r="S800" i="1"/>
  <c r="T800" i="1" s="1"/>
  <c r="U800" i="1"/>
  <c r="S801" i="1"/>
  <c r="T801" i="1" s="1"/>
  <c r="U801" i="1"/>
  <c r="S802" i="1"/>
  <c r="T802" i="1" s="1"/>
  <c r="U802" i="1"/>
  <c r="S803" i="1"/>
  <c r="T803" i="1" s="1"/>
  <c r="U803" i="1"/>
  <c r="S804" i="1"/>
  <c r="T804" i="1" s="1"/>
  <c r="U804" i="1"/>
  <c r="S805" i="1"/>
  <c r="T805" i="1" s="1"/>
  <c r="U805" i="1"/>
  <c r="S806" i="1"/>
  <c r="T806" i="1" s="1"/>
  <c r="U806" i="1"/>
  <c r="S807" i="1"/>
  <c r="T807" i="1" s="1"/>
  <c r="U807" i="1"/>
  <c r="S808" i="1"/>
  <c r="T808" i="1" s="1"/>
  <c r="U808" i="1"/>
  <c r="S809" i="1"/>
  <c r="T809" i="1" s="1"/>
  <c r="U809" i="1"/>
  <c r="S810" i="1"/>
  <c r="T810" i="1" s="1"/>
  <c r="U810" i="1"/>
  <c r="S811" i="1"/>
  <c r="T811" i="1" s="1"/>
  <c r="U811" i="1"/>
  <c r="S812" i="1"/>
  <c r="T812" i="1" s="1"/>
  <c r="U812" i="1"/>
  <c r="S813" i="1"/>
  <c r="T813" i="1" s="1"/>
  <c r="U813" i="1"/>
  <c r="S814" i="1"/>
  <c r="T814" i="1" s="1"/>
  <c r="U814" i="1"/>
  <c r="S815" i="1"/>
  <c r="T815" i="1" s="1"/>
  <c r="U815" i="1"/>
  <c r="S816" i="1"/>
  <c r="T816" i="1" s="1"/>
  <c r="U816" i="1"/>
  <c r="S817" i="1"/>
  <c r="T817" i="1" s="1"/>
  <c r="U817" i="1"/>
  <c r="S818" i="1"/>
  <c r="T818" i="1" s="1"/>
  <c r="U818" i="1"/>
  <c r="S819" i="1"/>
  <c r="T819" i="1" s="1"/>
  <c r="U819" i="1"/>
  <c r="S820" i="1"/>
  <c r="T820" i="1" s="1"/>
  <c r="U820" i="1"/>
  <c r="S821" i="1"/>
  <c r="T821" i="1" s="1"/>
  <c r="U821" i="1"/>
  <c r="S822" i="1"/>
  <c r="T822" i="1" s="1"/>
  <c r="U822" i="1"/>
  <c r="S823" i="1"/>
  <c r="T823" i="1" s="1"/>
  <c r="U823" i="1"/>
  <c r="S824" i="1"/>
  <c r="T824" i="1" s="1"/>
  <c r="U824" i="1"/>
  <c r="S825" i="1"/>
  <c r="T825" i="1" s="1"/>
  <c r="U825" i="1"/>
  <c r="S826" i="1"/>
  <c r="T826" i="1" s="1"/>
  <c r="U826" i="1"/>
  <c r="S827" i="1"/>
  <c r="T827" i="1" s="1"/>
  <c r="U827" i="1"/>
  <c r="S828" i="1"/>
  <c r="T828" i="1" s="1"/>
  <c r="U828" i="1"/>
  <c r="S829" i="1"/>
  <c r="T829" i="1" s="1"/>
  <c r="U829" i="1"/>
  <c r="S830" i="1"/>
  <c r="T830" i="1" s="1"/>
  <c r="U830" i="1"/>
  <c r="S831" i="1"/>
  <c r="T831" i="1" s="1"/>
  <c r="U831" i="1"/>
  <c r="S832" i="1"/>
  <c r="T832" i="1" s="1"/>
  <c r="U832" i="1"/>
  <c r="S833" i="1"/>
  <c r="T833" i="1" s="1"/>
  <c r="U833" i="1"/>
  <c r="S834" i="1"/>
  <c r="T834" i="1" s="1"/>
  <c r="U834" i="1"/>
  <c r="S835" i="1"/>
  <c r="T835" i="1" s="1"/>
  <c r="U835" i="1"/>
  <c r="S836" i="1"/>
  <c r="T836" i="1" s="1"/>
  <c r="U836" i="1"/>
  <c r="S837" i="1"/>
  <c r="T837" i="1" s="1"/>
  <c r="U837" i="1"/>
  <c r="S838" i="1"/>
  <c r="T838" i="1" s="1"/>
  <c r="U838" i="1"/>
  <c r="S839" i="1"/>
  <c r="T839" i="1" s="1"/>
  <c r="U839" i="1"/>
  <c r="S840" i="1"/>
  <c r="T840" i="1" s="1"/>
  <c r="U840" i="1"/>
  <c r="S841" i="1"/>
  <c r="T841" i="1" s="1"/>
  <c r="U841" i="1"/>
  <c r="S842" i="1"/>
  <c r="T842" i="1" s="1"/>
  <c r="U842" i="1"/>
  <c r="S843" i="1"/>
  <c r="T843" i="1" s="1"/>
  <c r="U843" i="1"/>
  <c r="S844" i="1"/>
  <c r="T844" i="1" s="1"/>
  <c r="U844" i="1"/>
  <c r="S845" i="1"/>
  <c r="T845" i="1" s="1"/>
  <c r="U845" i="1"/>
  <c r="S846" i="1"/>
  <c r="T846" i="1" s="1"/>
  <c r="U846" i="1"/>
  <c r="S847" i="1"/>
  <c r="T847" i="1" s="1"/>
  <c r="U847" i="1"/>
  <c r="S848" i="1"/>
  <c r="T848" i="1" s="1"/>
  <c r="U848" i="1"/>
  <c r="S849" i="1"/>
  <c r="T849" i="1" s="1"/>
  <c r="U849" i="1"/>
  <c r="S850" i="1"/>
  <c r="T850" i="1" s="1"/>
  <c r="U850" i="1"/>
  <c r="S851" i="1"/>
  <c r="T851" i="1" s="1"/>
  <c r="U851" i="1"/>
  <c r="S852" i="1"/>
  <c r="T852" i="1" s="1"/>
  <c r="U852" i="1"/>
  <c r="S853" i="1"/>
  <c r="T853" i="1" s="1"/>
  <c r="U853" i="1"/>
  <c r="S854" i="1"/>
  <c r="T854" i="1" s="1"/>
  <c r="U854" i="1"/>
  <c r="S855" i="1"/>
  <c r="T855" i="1" s="1"/>
  <c r="U855" i="1"/>
  <c r="S856" i="1"/>
  <c r="T856" i="1" s="1"/>
  <c r="U856" i="1"/>
  <c r="S857" i="1"/>
  <c r="T857" i="1" s="1"/>
  <c r="U857" i="1"/>
  <c r="S858" i="1"/>
  <c r="T858" i="1" s="1"/>
  <c r="U858" i="1"/>
  <c r="S859" i="1"/>
  <c r="T859" i="1" s="1"/>
  <c r="U859" i="1"/>
  <c r="S860" i="1"/>
  <c r="T860" i="1" s="1"/>
  <c r="U860" i="1"/>
  <c r="S861" i="1"/>
  <c r="T861" i="1" s="1"/>
  <c r="U861" i="1"/>
  <c r="S862" i="1"/>
  <c r="T862" i="1" s="1"/>
  <c r="U862" i="1"/>
  <c r="S863" i="1"/>
  <c r="T863" i="1" s="1"/>
  <c r="U863" i="1"/>
  <c r="S864" i="1"/>
  <c r="T864" i="1" s="1"/>
  <c r="U864" i="1"/>
  <c r="S865" i="1"/>
  <c r="T865" i="1" s="1"/>
  <c r="U865" i="1"/>
  <c r="S866" i="1"/>
  <c r="T866" i="1" s="1"/>
  <c r="U866" i="1"/>
  <c r="S867" i="1"/>
  <c r="T867" i="1" s="1"/>
  <c r="U867" i="1"/>
  <c r="S868" i="1"/>
  <c r="T868" i="1" s="1"/>
  <c r="U868" i="1"/>
  <c r="S869" i="1"/>
  <c r="T869" i="1" s="1"/>
  <c r="U869" i="1"/>
  <c r="S870" i="1"/>
  <c r="T870" i="1" s="1"/>
  <c r="U870" i="1"/>
  <c r="S871" i="1"/>
  <c r="T871" i="1" s="1"/>
  <c r="U871" i="1"/>
  <c r="S872" i="1"/>
  <c r="T872" i="1" s="1"/>
  <c r="U872" i="1"/>
  <c r="S873" i="1"/>
  <c r="T873" i="1" s="1"/>
  <c r="U873" i="1"/>
  <c r="S874" i="1"/>
  <c r="T874" i="1" s="1"/>
  <c r="U874" i="1"/>
  <c r="S875" i="1"/>
  <c r="T875" i="1" s="1"/>
  <c r="U875" i="1"/>
  <c r="S876" i="1"/>
  <c r="T876" i="1" s="1"/>
  <c r="U876" i="1"/>
  <c r="S877" i="1"/>
  <c r="T877" i="1" s="1"/>
  <c r="U877" i="1"/>
  <c r="S878" i="1"/>
  <c r="T878" i="1" s="1"/>
  <c r="U878" i="1"/>
  <c r="S879" i="1"/>
  <c r="T879" i="1" s="1"/>
  <c r="U879" i="1"/>
  <c r="S880" i="1"/>
  <c r="T880" i="1" s="1"/>
  <c r="U880" i="1"/>
  <c r="S881" i="1"/>
  <c r="T881" i="1" s="1"/>
  <c r="U881" i="1"/>
  <c r="S882" i="1"/>
  <c r="T882" i="1" s="1"/>
  <c r="U882" i="1"/>
  <c r="S883" i="1"/>
  <c r="T883" i="1" s="1"/>
  <c r="U883" i="1"/>
  <c r="S884" i="1"/>
  <c r="T884" i="1" s="1"/>
  <c r="U884" i="1"/>
  <c r="S885" i="1"/>
  <c r="T885" i="1" s="1"/>
  <c r="U885" i="1"/>
  <c r="S886" i="1"/>
  <c r="T886" i="1" s="1"/>
  <c r="U886" i="1"/>
  <c r="S887" i="1"/>
  <c r="T887" i="1" s="1"/>
  <c r="U887" i="1"/>
  <c r="S888" i="1"/>
  <c r="T888" i="1" s="1"/>
  <c r="U888" i="1"/>
  <c r="S889" i="1"/>
  <c r="T889" i="1" s="1"/>
  <c r="U889" i="1"/>
  <c r="S890" i="1"/>
  <c r="T890" i="1" s="1"/>
  <c r="U890" i="1"/>
  <c r="S891" i="1"/>
  <c r="T891" i="1" s="1"/>
  <c r="U891" i="1"/>
  <c r="S892" i="1"/>
  <c r="T892" i="1" s="1"/>
  <c r="U892" i="1"/>
  <c r="S893" i="1"/>
  <c r="T893" i="1" s="1"/>
  <c r="U893" i="1"/>
  <c r="S894" i="1"/>
  <c r="T894" i="1" s="1"/>
  <c r="U894" i="1"/>
  <c r="S895" i="1"/>
  <c r="T895" i="1" s="1"/>
  <c r="U895" i="1"/>
  <c r="S896" i="1"/>
  <c r="T896" i="1" s="1"/>
  <c r="U896" i="1"/>
  <c r="S897" i="1"/>
  <c r="T897" i="1" s="1"/>
  <c r="U897" i="1"/>
  <c r="S898" i="1"/>
  <c r="T898" i="1" s="1"/>
  <c r="U898" i="1"/>
  <c r="S899" i="1"/>
  <c r="T899" i="1" s="1"/>
  <c r="U899" i="1"/>
  <c r="S900" i="1"/>
  <c r="T900" i="1" s="1"/>
  <c r="U900" i="1"/>
  <c r="S901" i="1"/>
  <c r="T901" i="1" s="1"/>
  <c r="U901" i="1"/>
  <c r="S902" i="1"/>
  <c r="T902" i="1" s="1"/>
  <c r="U902" i="1"/>
  <c r="S903" i="1"/>
  <c r="T903" i="1" s="1"/>
  <c r="U903" i="1"/>
  <c r="S904" i="1"/>
  <c r="T904" i="1" s="1"/>
  <c r="U904" i="1"/>
  <c r="S905" i="1"/>
  <c r="T905" i="1" s="1"/>
  <c r="U905" i="1"/>
  <c r="S906" i="1"/>
  <c r="T906" i="1" s="1"/>
  <c r="U906" i="1"/>
  <c r="S907" i="1"/>
  <c r="T907" i="1" s="1"/>
  <c r="U907" i="1"/>
  <c r="S908" i="1"/>
  <c r="T908" i="1" s="1"/>
  <c r="U908" i="1"/>
  <c r="S909" i="1"/>
  <c r="T909" i="1" s="1"/>
  <c r="U909" i="1"/>
  <c r="S910" i="1"/>
  <c r="T910" i="1" s="1"/>
  <c r="U910" i="1"/>
  <c r="S911" i="1"/>
  <c r="T911" i="1" s="1"/>
  <c r="U911" i="1"/>
  <c r="S912" i="1"/>
  <c r="T912" i="1" s="1"/>
  <c r="U912" i="1"/>
  <c r="S913" i="1"/>
  <c r="T913" i="1" s="1"/>
  <c r="U913" i="1"/>
  <c r="S914" i="1"/>
  <c r="T914" i="1" s="1"/>
  <c r="U914" i="1"/>
  <c r="S915" i="1"/>
  <c r="T915" i="1" s="1"/>
  <c r="U915" i="1"/>
  <c r="S916" i="1"/>
  <c r="T916" i="1" s="1"/>
  <c r="U916" i="1"/>
  <c r="S917" i="1"/>
  <c r="T917" i="1" s="1"/>
  <c r="U917" i="1"/>
  <c r="S918" i="1"/>
  <c r="T918" i="1" s="1"/>
  <c r="U918" i="1"/>
  <c r="S919" i="1"/>
  <c r="T919" i="1" s="1"/>
  <c r="U919" i="1"/>
  <c r="S920" i="1"/>
  <c r="T920" i="1" s="1"/>
  <c r="U920" i="1"/>
  <c r="S921" i="1"/>
  <c r="T921" i="1" s="1"/>
  <c r="U921" i="1"/>
  <c r="S922" i="1"/>
  <c r="T922" i="1" s="1"/>
  <c r="U922" i="1"/>
  <c r="S923" i="1"/>
  <c r="T923" i="1" s="1"/>
  <c r="U923" i="1"/>
  <c r="S924" i="1"/>
  <c r="T924" i="1" s="1"/>
  <c r="U924" i="1"/>
  <c r="S925" i="1"/>
  <c r="T925" i="1" s="1"/>
  <c r="U925" i="1"/>
  <c r="S926" i="1"/>
  <c r="T926" i="1" s="1"/>
  <c r="U926" i="1"/>
  <c r="S927" i="1"/>
  <c r="T927" i="1" s="1"/>
  <c r="U927" i="1"/>
  <c r="S928" i="1"/>
  <c r="T928" i="1" s="1"/>
  <c r="U928" i="1"/>
  <c r="S929" i="1"/>
  <c r="T929" i="1" s="1"/>
  <c r="U929" i="1"/>
  <c r="S930" i="1"/>
  <c r="T930" i="1" s="1"/>
  <c r="U930" i="1"/>
  <c r="S931" i="1"/>
  <c r="T931" i="1" s="1"/>
  <c r="U931" i="1"/>
  <c r="S932" i="1"/>
  <c r="T932" i="1" s="1"/>
  <c r="U932" i="1"/>
  <c r="S933" i="1"/>
  <c r="T933" i="1" s="1"/>
  <c r="U933" i="1"/>
  <c r="S934" i="1"/>
  <c r="T934" i="1" s="1"/>
  <c r="U934" i="1"/>
  <c r="S935" i="1"/>
  <c r="T935" i="1" s="1"/>
  <c r="U935" i="1"/>
  <c r="S936" i="1"/>
  <c r="T936" i="1" s="1"/>
  <c r="U936" i="1"/>
  <c r="S937" i="1"/>
  <c r="T937" i="1" s="1"/>
  <c r="U937" i="1"/>
  <c r="S938" i="1"/>
  <c r="T938" i="1" s="1"/>
  <c r="U938" i="1"/>
  <c r="S939" i="1"/>
  <c r="T939" i="1" s="1"/>
  <c r="U939" i="1"/>
  <c r="S940" i="1"/>
  <c r="T940" i="1" s="1"/>
  <c r="U940" i="1"/>
  <c r="S941" i="1"/>
  <c r="T941" i="1" s="1"/>
  <c r="U941" i="1"/>
  <c r="S942" i="1"/>
  <c r="T942" i="1" s="1"/>
  <c r="U942" i="1"/>
  <c r="S943" i="1"/>
  <c r="T943" i="1" s="1"/>
  <c r="U943" i="1"/>
  <c r="S944" i="1"/>
  <c r="T944" i="1" s="1"/>
  <c r="U944" i="1"/>
  <c r="S945" i="1"/>
  <c r="T945" i="1" s="1"/>
  <c r="U945" i="1"/>
  <c r="S946" i="1"/>
  <c r="T946" i="1" s="1"/>
  <c r="U946" i="1"/>
  <c r="S947" i="1"/>
  <c r="T947" i="1" s="1"/>
  <c r="U947" i="1"/>
  <c r="S948" i="1"/>
  <c r="T948" i="1" s="1"/>
  <c r="U948" i="1"/>
  <c r="S949" i="1"/>
  <c r="T949" i="1" s="1"/>
  <c r="U949" i="1"/>
  <c r="S950" i="1"/>
  <c r="T950" i="1" s="1"/>
  <c r="U950" i="1"/>
  <c r="S951" i="1"/>
  <c r="T951" i="1" s="1"/>
  <c r="U951" i="1"/>
  <c r="S952" i="1"/>
  <c r="T952" i="1" s="1"/>
  <c r="U952" i="1"/>
  <c r="S953" i="1"/>
  <c r="T953" i="1" s="1"/>
  <c r="U953" i="1"/>
  <c r="S954" i="1"/>
  <c r="T954" i="1" s="1"/>
  <c r="U954" i="1"/>
  <c r="S955" i="1"/>
  <c r="T955" i="1" s="1"/>
  <c r="U955" i="1"/>
  <c r="S956" i="1"/>
  <c r="T956" i="1" s="1"/>
  <c r="U956" i="1"/>
  <c r="S957" i="1"/>
  <c r="T957" i="1" s="1"/>
  <c r="U957" i="1"/>
  <c r="S958" i="1"/>
  <c r="T958" i="1" s="1"/>
  <c r="U958" i="1"/>
  <c r="S959" i="1"/>
  <c r="T959" i="1" s="1"/>
  <c r="U959" i="1"/>
  <c r="S960" i="1"/>
  <c r="T960" i="1" s="1"/>
  <c r="U960" i="1"/>
  <c r="S961" i="1"/>
  <c r="T961" i="1" s="1"/>
  <c r="U961" i="1"/>
  <c r="S962" i="1"/>
  <c r="T962" i="1" s="1"/>
  <c r="U962" i="1"/>
  <c r="S963" i="1"/>
  <c r="T963" i="1" s="1"/>
  <c r="U963" i="1"/>
  <c r="S964" i="1"/>
  <c r="T964" i="1" s="1"/>
  <c r="U964" i="1"/>
  <c r="S965" i="1"/>
  <c r="T965" i="1" s="1"/>
  <c r="U965" i="1"/>
  <c r="S966" i="1"/>
  <c r="T966" i="1" s="1"/>
  <c r="U966" i="1"/>
  <c r="S967" i="1"/>
  <c r="T967" i="1" s="1"/>
  <c r="U967" i="1"/>
  <c r="S968" i="1"/>
  <c r="T968" i="1" s="1"/>
  <c r="U968" i="1"/>
  <c r="S969" i="1"/>
  <c r="T969" i="1" s="1"/>
  <c r="U969" i="1"/>
  <c r="S970" i="1"/>
  <c r="T970" i="1" s="1"/>
  <c r="U970" i="1"/>
  <c r="S971" i="1"/>
  <c r="T971" i="1" s="1"/>
  <c r="U971" i="1"/>
  <c r="S972" i="1"/>
  <c r="T972" i="1" s="1"/>
  <c r="U972" i="1"/>
  <c r="S973" i="1"/>
  <c r="T973" i="1" s="1"/>
  <c r="U973" i="1"/>
  <c r="S974" i="1"/>
  <c r="T974" i="1" s="1"/>
  <c r="U974" i="1"/>
  <c r="S975" i="1"/>
  <c r="T975" i="1" s="1"/>
  <c r="U975" i="1"/>
  <c r="S976" i="1"/>
  <c r="T976" i="1" s="1"/>
  <c r="U976" i="1"/>
  <c r="S977" i="1"/>
  <c r="T977" i="1" s="1"/>
  <c r="U977" i="1"/>
  <c r="S978" i="1"/>
  <c r="T978" i="1" s="1"/>
  <c r="U978" i="1"/>
  <c r="S979" i="1"/>
  <c r="T979" i="1" s="1"/>
  <c r="U979" i="1"/>
  <c r="S980" i="1"/>
  <c r="T980" i="1" s="1"/>
  <c r="U980" i="1"/>
  <c r="S981" i="1"/>
  <c r="T981" i="1" s="1"/>
  <c r="U981" i="1"/>
  <c r="S982" i="1"/>
  <c r="T982" i="1" s="1"/>
  <c r="U982" i="1"/>
  <c r="S983" i="1"/>
  <c r="T983" i="1" s="1"/>
  <c r="U983" i="1"/>
  <c r="S984" i="1"/>
  <c r="T984" i="1" s="1"/>
  <c r="U984" i="1"/>
  <c r="S985" i="1"/>
  <c r="T985" i="1" s="1"/>
  <c r="U985" i="1"/>
  <c r="S986" i="1"/>
  <c r="T986" i="1" s="1"/>
  <c r="U986" i="1"/>
  <c r="S987" i="1"/>
  <c r="T987" i="1" s="1"/>
  <c r="U987" i="1"/>
  <c r="S988" i="1"/>
  <c r="T988" i="1" s="1"/>
  <c r="U988" i="1"/>
  <c r="S989" i="1"/>
  <c r="T989" i="1" s="1"/>
  <c r="U989" i="1"/>
  <c r="S990" i="1"/>
  <c r="T990" i="1" s="1"/>
  <c r="U990" i="1"/>
  <c r="S991" i="1"/>
  <c r="T991" i="1" s="1"/>
  <c r="U991" i="1"/>
  <c r="S992" i="1"/>
  <c r="T992" i="1" s="1"/>
  <c r="U992" i="1"/>
  <c r="S993" i="1"/>
  <c r="T993" i="1" s="1"/>
  <c r="U993" i="1"/>
  <c r="S994" i="1"/>
  <c r="T994" i="1" s="1"/>
  <c r="U994" i="1"/>
  <c r="S995" i="1"/>
  <c r="T995" i="1" s="1"/>
  <c r="U995" i="1"/>
  <c r="S996" i="1"/>
  <c r="T996" i="1" s="1"/>
  <c r="U996" i="1"/>
  <c r="S997" i="1"/>
  <c r="T997" i="1" s="1"/>
  <c r="U997" i="1"/>
  <c r="S998" i="1"/>
  <c r="T998" i="1" s="1"/>
  <c r="U998" i="1"/>
  <c r="S999" i="1"/>
  <c r="T999" i="1" s="1"/>
  <c r="U999" i="1"/>
  <c r="S1000" i="1"/>
  <c r="T1000" i="1" s="1"/>
  <c r="U1000" i="1"/>
  <c r="S1001" i="1"/>
  <c r="T1001" i="1" s="1"/>
  <c r="U1001" i="1"/>
  <c r="S1002" i="1"/>
  <c r="T1002" i="1" s="1"/>
  <c r="U1002" i="1"/>
  <c r="S1003" i="1"/>
  <c r="T1003" i="1" s="1"/>
  <c r="U1003" i="1"/>
  <c r="S1004" i="1"/>
  <c r="T1004" i="1" s="1"/>
  <c r="U1004" i="1"/>
  <c r="S1005" i="1"/>
  <c r="T1005" i="1" s="1"/>
  <c r="U1005" i="1"/>
  <c r="S1006" i="1"/>
  <c r="T1006" i="1" s="1"/>
  <c r="U1006" i="1"/>
  <c r="S1007" i="1"/>
  <c r="T1007" i="1" s="1"/>
  <c r="U1007" i="1"/>
  <c r="S1008" i="1"/>
  <c r="T1008" i="1" s="1"/>
  <c r="U1008" i="1"/>
  <c r="S1009" i="1"/>
  <c r="T1009" i="1" s="1"/>
  <c r="U1009" i="1"/>
  <c r="S1010" i="1"/>
  <c r="T1010" i="1" s="1"/>
  <c r="U1010" i="1"/>
  <c r="S1011" i="1"/>
  <c r="T1011" i="1" s="1"/>
  <c r="U1011" i="1"/>
  <c r="S1012" i="1"/>
  <c r="T1012" i="1" s="1"/>
  <c r="U1012" i="1"/>
  <c r="S1013" i="1"/>
  <c r="T1013" i="1" s="1"/>
  <c r="U1013" i="1"/>
  <c r="S1014" i="1"/>
  <c r="T1014" i="1" s="1"/>
  <c r="U1014" i="1"/>
  <c r="S1015" i="1"/>
  <c r="T1015" i="1" s="1"/>
  <c r="U1015" i="1"/>
  <c r="S1016" i="1"/>
  <c r="T1016" i="1" s="1"/>
  <c r="U1016" i="1"/>
  <c r="S1017" i="1"/>
  <c r="T1017" i="1" s="1"/>
  <c r="U1017" i="1"/>
  <c r="S1018" i="1"/>
  <c r="T1018" i="1" s="1"/>
  <c r="U1018" i="1"/>
  <c r="S1019" i="1"/>
  <c r="T1019" i="1" s="1"/>
  <c r="U1019" i="1"/>
  <c r="S1020" i="1"/>
  <c r="T1020" i="1" s="1"/>
  <c r="U1020" i="1"/>
  <c r="S1021" i="1"/>
  <c r="T1021" i="1" s="1"/>
  <c r="U1021" i="1"/>
  <c r="S1022" i="1"/>
  <c r="T1022" i="1" s="1"/>
  <c r="U1022" i="1"/>
  <c r="S1023" i="1"/>
  <c r="T1023" i="1" s="1"/>
  <c r="U1023" i="1"/>
  <c r="S1024" i="1"/>
  <c r="T1024" i="1" s="1"/>
  <c r="U1024" i="1"/>
  <c r="S1025" i="1"/>
  <c r="T1025" i="1" s="1"/>
  <c r="U1025" i="1"/>
  <c r="S1026" i="1"/>
  <c r="T1026" i="1" s="1"/>
  <c r="U1026" i="1"/>
  <c r="S1027" i="1"/>
  <c r="T1027" i="1" s="1"/>
  <c r="U1027" i="1"/>
  <c r="S1028" i="1"/>
  <c r="T1028" i="1" s="1"/>
  <c r="U1028" i="1"/>
  <c r="S1029" i="1"/>
  <c r="T1029" i="1" s="1"/>
  <c r="U1029" i="1"/>
  <c r="S1030" i="1"/>
  <c r="T1030" i="1" s="1"/>
  <c r="U1030" i="1"/>
  <c r="S1031" i="1"/>
  <c r="T1031" i="1" s="1"/>
  <c r="U1031" i="1"/>
  <c r="S1032" i="1"/>
  <c r="T1032" i="1" s="1"/>
  <c r="U1032" i="1"/>
  <c r="S1033" i="1"/>
  <c r="T1033" i="1" s="1"/>
  <c r="U1033" i="1"/>
  <c r="S1034" i="1"/>
  <c r="T1034" i="1" s="1"/>
  <c r="U1034" i="1"/>
  <c r="S1035" i="1"/>
  <c r="T1035" i="1" s="1"/>
  <c r="U1035" i="1"/>
  <c r="S1036" i="1"/>
  <c r="T1036" i="1" s="1"/>
  <c r="U1036" i="1"/>
  <c r="S1037" i="1"/>
  <c r="T1037" i="1" s="1"/>
  <c r="U1037" i="1"/>
  <c r="S1038" i="1"/>
  <c r="T1038" i="1" s="1"/>
  <c r="U1038" i="1"/>
  <c r="S1039" i="1"/>
  <c r="T1039" i="1" s="1"/>
  <c r="U1039" i="1"/>
  <c r="S1040" i="1"/>
  <c r="T1040" i="1" s="1"/>
  <c r="U1040" i="1"/>
  <c r="S1041" i="1"/>
  <c r="T1041" i="1" s="1"/>
  <c r="U1041" i="1"/>
  <c r="S1042" i="1"/>
  <c r="T1042" i="1" s="1"/>
  <c r="U1042" i="1"/>
  <c r="S1043" i="1"/>
  <c r="T1043" i="1" s="1"/>
  <c r="U1043" i="1"/>
  <c r="S1044" i="1"/>
  <c r="T1044" i="1" s="1"/>
  <c r="U1044" i="1"/>
  <c r="S1045" i="1"/>
  <c r="T1045" i="1" s="1"/>
  <c r="U1045" i="1"/>
  <c r="S1046" i="1"/>
  <c r="T1046" i="1" s="1"/>
  <c r="U1046" i="1"/>
  <c r="S1047" i="1"/>
  <c r="T1047" i="1" s="1"/>
  <c r="U1047" i="1"/>
  <c r="S1048" i="1"/>
  <c r="T1048" i="1" s="1"/>
  <c r="U1048" i="1"/>
  <c r="S1049" i="1"/>
  <c r="T1049" i="1" s="1"/>
  <c r="U1049" i="1"/>
  <c r="S1050" i="1"/>
  <c r="T1050" i="1" s="1"/>
  <c r="U1050" i="1"/>
  <c r="S1051" i="1"/>
  <c r="T1051" i="1" s="1"/>
  <c r="U1051" i="1"/>
  <c r="S1052" i="1"/>
  <c r="T1052" i="1" s="1"/>
  <c r="U1052" i="1"/>
  <c r="S1053" i="1"/>
  <c r="T1053" i="1" s="1"/>
  <c r="U1053" i="1"/>
  <c r="S1054" i="1"/>
  <c r="T1054" i="1" s="1"/>
  <c r="U1054" i="1"/>
  <c r="S1055" i="1"/>
  <c r="T1055" i="1" s="1"/>
  <c r="U1055" i="1"/>
  <c r="S1056" i="1"/>
  <c r="T1056" i="1" s="1"/>
  <c r="U1056" i="1"/>
  <c r="S1057" i="1"/>
  <c r="T1057" i="1" s="1"/>
  <c r="U1057" i="1"/>
  <c r="S1058" i="1"/>
  <c r="T1058" i="1" s="1"/>
  <c r="U1058" i="1"/>
  <c r="S1059" i="1"/>
  <c r="T1059" i="1" s="1"/>
  <c r="U1059" i="1"/>
  <c r="S1060" i="1"/>
  <c r="T1060" i="1" s="1"/>
  <c r="U1060" i="1"/>
  <c r="S1061" i="1"/>
  <c r="T1061" i="1" s="1"/>
  <c r="U1061" i="1"/>
  <c r="S1062" i="1"/>
  <c r="T1062" i="1" s="1"/>
  <c r="U1062" i="1"/>
  <c r="S1063" i="1"/>
  <c r="T1063" i="1" s="1"/>
  <c r="U1063" i="1"/>
  <c r="S1064" i="1"/>
  <c r="T1064" i="1" s="1"/>
  <c r="U1064" i="1"/>
  <c r="S1065" i="1"/>
  <c r="T1065" i="1" s="1"/>
  <c r="U1065" i="1"/>
  <c r="S1066" i="1"/>
  <c r="T1066" i="1" s="1"/>
  <c r="U1066" i="1"/>
  <c r="S1067" i="1"/>
  <c r="T1067" i="1" s="1"/>
  <c r="U1067" i="1"/>
  <c r="S1068" i="1"/>
  <c r="T1068" i="1" s="1"/>
  <c r="U1068" i="1"/>
  <c r="S1069" i="1"/>
  <c r="T1069" i="1" s="1"/>
  <c r="U1069" i="1"/>
  <c r="S1070" i="1"/>
  <c r="T1070" i="1" s="1"/>
  <c r="U1070" i="1"/>
  <c r="S1071" i="1"/>
  <c r="T1071" i="1" s="1"/>
  <c r="U1071" i="1"/>
  <c r="S1072" i="1"/>
  <c r="T1072" i="1" s="1"/>
  <c r="U1072" i="1"/>
  <c r="S1073" i="1"/>
  <c r="T1073" i="1" s="1"/>
  <c r="U1073" i="1"/>
  <c r="S1074" i="1"/>
  <c r="T1074" i="1" s="1"/>
  <c r="U1074" i="1"/>
  <c r="S1075" i="1"/>
  <c r="T1075" i="1" s="1"/>
  <c r="U1075" i="1"/>
  <c r="S1076" i="1"/>
  <c r="T1076" i="1" s="1"/>
  <c r="U1076" i="1"/>
  <c r="S1077" i="1"/>
  <c r="T1077" i="1" s="1"/>
  <c r="U1077" i="1"/>
  <c r="S1078" i="1"/>
  <c r="T1078" i="1" s="1"/>
  <c r="U1078" i="1"/>
  <c r="S1079" i="1"/>
  <c r="T1079" i="1" s="1"/>
  <c r="U1079" i="1"/>
  <c r="S1080" i="1"/>
  <c r="T1080" i="1" s="1"/>
  <c r="U1080" i="1"/>
  <c r="S1081" i="1"/>
  <c r="T1081" i="1" s="1"/>
  <c r="U1081" i="1"/>
  <c r="S1082" i="1"/>
  <c r="T1082" i="1" s="1"/>
  <c r="U1082" i="1"/>
  <c r="S1083" i="1"/>
  <c r="T1083" i="1" s="1"/>
  <c r="U1083" i="1"/>
  <c r="S1084" i="1"/>
  <c r="T1084" i="1" s="1"/>
  <c r="U1084" i="1"/>
  <c r="S1085" i="1"/>
  <c r="T1085" i="1" s="1"/>
  <c r="U1085" i="1"/>
  <c r="S1086" i="1"/>
  <c r="T1086" i="1" s="1"/>
  <c r="U1086" i="1"/>
  <c r="S1087" i="1"/>
  <c r="T1087" i="1" s="1"/>
  <c r="U1087" i="1"/>
  <c r="S1088" i="1"/>
  <c r="T1088" i="1" s="1"/>
  <c r="U1088" i="1"/>
  <c r="S1089" i="1"/>
  <c r="T1089" i="1" s="1"/>
  <c r="U1089" i="1"/>
  <c r="S1090" i="1"/>
  <c r="T1090" i="1" s="1"/>
  <c r="U1090" i="1"/>
  <c r="S1091" i="1"/>
  <c r="T1091" i="1" s="1"/>
  <c r="U1091" i="1"/>
  <c r="S1092" i="1"/>
  <c r="T1092" i="1" s="1"/>
  <c r="U1092" i="1"/>
  <c r="S1093" i="1"/>
  <c r="T1093" i="1" s="1"/>
  <c r="U1093" i="1"/>
  <c r="S1094" i="1"/>
  <c r="T1094" i="1" s="1"/>
  <c r="U1094" i="1"/>
  <c r="S1095" i="1"/>
  <c r="T1095" i="1" s="1"/>
  <c r="U1095" i="1"/>
  <c r="S1096" i="1"/>
  <c r="T1096" i="1" s="1"/>
  <c r="U1096" i="1"/>
  <c r="S1097" i="1"/>
  <c r="T1097" i="1" s="1"/>
  <c r="U1097" i="1"/>
  <c r="S1098" i="1"/>
  <c r="T1098" i="1" s="1"/>
  <c r="U1098" i="1"/>
  <c r="S1099" i="1"/>
  <c r="T1099" i="1" s="1"/>
  <c r="U1099" i="1"/>
  <c r="S1100" i="1"/>
  <c r="T1100" i="1" s="1"/>
  <c r="U1100" i="1"/>
  <c r="S1101" i="1"/>
  <c r="T1101" i="1" s="1"/>
  <c r="U1101" i="1"/>
  <c r="S1102" i="1"/>
  <c r="T1102" i="1" s="1"/>
  <c r="U1102" i="1"/>
  <c r="S1103" i="1"/>
  <c r="T1103" i="1" s="1"/>
  <c r="U1103" i="1"/>
  <c r="S1104" i="1"/>
  <c r="T1104" i="1" s="1"/>
  <c r="U1104" i="1"/>
  <c r="S1105" i="1"/>
  <c r="T1105" i="1" s="1"/>
  <c r="U1105" i="1"/>
  <c r="S1106" i="1"/>
  <c r="T1106" i="1" s="1"/>
  <c r="U1106" i="1"/>
  <c r="S1107" i="1"/>
  <c r="T1107" i="1" s="1"/>
  <c r="U1107" i="1"/>
  <c r="S1108" i="1"/>
  <c r="T1108" i="1" s="1"/>
  <c r="U1108" i="1"/>
  <c r="S1109" i="1"/>
  <c r="T1109" i="1" s="1"/>
  <c r="U1109" i="1"/>
  <c r="S1110" i="1"/>
  <c r="T1110" i="1" s="1"/>
  <c r="U1110" i="1"/>
  <c r="S1111" i="1"/>
  <c r="T1111" i="1" s="1"/>
  <c r="U1111" i="1"/>
  <c r="S1112" i="1"/>
  <c r="T1112" i="1" s="1"/>
  <c r="U1112" i="1"/>
  <c r="S1113" i="1"/>
  <c r="T1113" i="1" s="1"/>
  <c r="U1113" i="1"/>
  <c r="S1114" i="1"/>
  <c r="T1114" i="1" s="1"/>
  <c r="U1114" i="1"/>
  <c r="S1115" i="1"/>
  <c r="T1115" i="1" s="1"/>
  <c r="U1115" i="1"/>
  <c r="S1116" i="1"/>
  <c r="T1116" i="1" s="1"/>
  <c r="U1116" i="1"/>
  <c r="S1117" i="1"/>
  <c r="T1117" i="1" s="1"/>
  <c r="U1117" i="1"/>
  <c r="S1118" i="1"/>
  <c r="T1118" i="1" s="1"/>
  <c r="U1118" i="1"/>
  <c r="S1119" i="1"/>
  <c r="T1119" i="1" s="1"/>
  <c r="U1119" i="1"/>
  <c r="S1120" i="1"/>
  <c r="T1120" i="1" s="1"/>
  <c r="U1120" i="1"/>
  <c r="S1121" i="1"/>
  <c r="T1121" i="1" s="1"/>
  <c r="U1121" i="1"/>
  <c r="S1122" i="1"/>
  <c r="T1122" i="1" s="1"/>
  <c r="U1122" i="1"/>
  <c r="S1123" i="1"/>
  <c r="T1123" i="1" s="1"/>
  <c r="U1123" i="1"/>
  <c r="S1124" i="1"/>
  <c r="T1124" i="1" s="1"/>
  <c r="U1124" i="1"/>
  <c r="S1125" i="1"/>
  <c r="T1125" i="1" s="1"/>
  <c r="U1125" i="1"/>
  <c r="S1126" i="1"/>
  <c r="T1126" i="1" s="1"/>
  <c r="U1126" i="1"/>
  <c r="S1127" i="1"/>
  <c r="T1127" i="1" s="1"/>
  <c r="U1127" i="1"/>
  <c r="S1128" i="1"/>
  <c r="T1128" i="1" s="1"/>
  <c r="U1128" i="1"/>
  <c r="S1129" i="1"/>
  <c r="T1129" i="1" s="1"/>
  <c r="U1129" i="1"/>
  <c r="S1130" i="1"/>
  <c r="T1130" i="1" s="1"/>
  <c r="U1130" i="1"/>
  <c r="S1131" i="1"/>
  <c r="T1131" i="1" s="1"/>
  <c r="U1131" i="1"/>
  <c r="S1132" i="1"/>
  <c r="T1132" i="1" s="1"/>
  <c r="U1132" i="1"/>
  <c r="S1133" i="1"/>
  <c r="T1133" i="1" s="1"/>
  <c r="U1133" i="1"/>
  <c r="S1134" i="1"/>
  <c r="T1134" i="1" s="1"/>
  <c r="U1134" i="1"/>
  <c r="S1135" i="1"/>
  <c r="T1135" i="1" s="1"/>
  <c r="U1135" i="1"/>
  <c r="S1136" i="1"/>
  <c r="T1136" i="1" s="1"/>
  <c r="U1136" i="1"/>
  <c r="S1137" i="1"/>
  <c r="T1137" i="1" s="1"/>
  <c r="U1137" i="1"/>
  <c r="S1138" i="1"/>
  <c r="T1138" i="1" s="1"/>
  <c r="U1138" i="1"/>
  <c r="S1139" i="1"/>
  <c r="T1139" i="1" s="1"/>
  <c r="U1139" i="1"/>
  <c r="S1140" i="1"/>
  <c r="T1140" i="1" s="1"/>
  <c r="U1140" i="1"/>
  <c r="S1141" i="1"/>
  <c r="T1141" i="1" s="1"/>
  <c r="U1141" i="1"/>
  <c r="S1142" i="1"/>
  <c r="T1142" i="1" s="1"/>
  <c r="U1142" i="1"/>
  <c r="S1143" i="1"/>
  <c r="T1143" i="1" s="1"/>
  <c r="U1143" i="1"/>
  <c r="S1144" i="1"/>
  <c r="T1144" i="1" s="1"/>
  <c r="U1144" i="1"/>
  <c r="S1145" i="1"/>
  <c r="T1145" i="1" s="1"/>
  <c r="U1145" i="1"/>
  <c r="S1146" i="1"/>
  <c r="T1146" i="1" s="1"/>
  <c r="U1146" i="1"/>
  <c r="S1147" i="1"/>
  <c r="T1147" i="1" s="1"/>
  <c r="U1147" i="1"/>
  <c r="S1148" i="1"/>
  <c r="T1148" i="1" s="1"/>
  <c r="U1148" i="1"/>
  <c r="S1149" i="1"/>
  <c r="T1149" i="1" s="1"/>
  <c r="U1149" i="1"/>
  <c r="S1150" i="1"/>
  <c r="T1150" i="1" s="1"/>
  <c r="U1150" i="1"/>
  <c r="S1151" i="1"/>
  <c r="T1151" i="1" s="1"/>
  <c r="U1151" i="1"/>
  <c r="S1152" i="1"/>
  <c r="T1152" i="1" s="1"/>
  <c r="U1152" i="1"/>
  <c r="S1153" i="1"/>
  <c r="T1153" i="1" s="1"/>
  <c r="U1153" i="1"/>
  <c r="S1154" i="1"/>
  <c r="T1154" i="1" s="1"/>
  <c r="U1154" i="1"/>
  <c r="S1155" i="1"/>
  <c r="T1155" i="1" s="1"/>
  <c r="U1155" i="1"/>
  <c r="S1156" i="1"/>
  <c r="T1156" i="1" s="1"/>
  <c r="U1156" i="1"/>
  <c r="S1157" i="1"/>
  <c r="T1157" i="1" s="1"/>
  <c r="U1157" i="1"/>
  <c r="S1158" i="1"/>
  <c r="T1158" i="1" s="1"/>
  <c r="U1158" i="1"/>
  <c r="S1159" i="1"/>
  <c r="T1159" i="1" s="1"/>
  <c r="U1159" i="1"/>
  <c r="S1160" i="1"/>
  <c r="T1160" i="1" s="1"/>
  <c r="U1160" i="1"/>
  <c r="S1161" i="1"/>
  <c r="T1161" i="1" s="1"/>
  <c r="U1161" i="1"/>
  <c r="S1162" i="1"/>
  <c r="T1162" i="1" s="1"/>
  <c r="U1162" i="1"/>
  <c r="S1163" i="1"/>
  <c r="T1163" i="1" s="1"/>
  <c r="U1163" i="1"/>
  <c r="S1164" i="1"/>
  <c r="T1164" i="1" s="1"/>
  <c r="U1164" i="1"/>
  <c r="S1165" i="1"/>
  <c r="T1165" i="1" s="1"/>
  <c r="U1165" i="1"/>
  <c r="S1166" i="1"/>
  <c r="T1166" i="1" s="1"/>
  <c r="U1166" i="1"/>
  <c r="S1167" i="1"/>
  <c r="T1167" i="1" s="1"/>
  <c r="U1167" i="1"/>
  <c r="S1168" i="1"/>
  <c r="T1168" i="1" s="1"/>
  <c r="U1168" i="1"/>
  <c r="S1169" i="1"/>
  <c r="T1169" i="1" s="1"/>
  <c r="U1169" i="1"/>
  <c r="S1170" i="1"/>
  <c r="T1170" i="1" s="1"/>
  <c r="U1170" i="1"/>
  <c r="S1171" i="1"/>
  <c r="T1171" i="1" s="1"/>
  <c r="U1171" i="1"/>
  <c r="S1172" i="1"/>
  <c r="T1172" i="1" s="1"/>
  <c r="U1172" i="1"/>
  <c r="S1173" i="1"/>
  <c r="T1173" i="1" s="1"/>
  <c r="U1173" i="1"/>
  <c r="S1174" i="1"/>
  <c r="T1174" i="1" s="1"/>
  <c r="U1174" i="1"/>
  <c r="S1175" i="1"/>
  <c r="T1175" i="1" s="1"/>
  <c r="U1175" i="1"/>
  <c r="S1176" i="1"/>
  <c r="T1176" i="1" s="1"/>
  <c r="U1176" i="1"/>
  <c r="S1177" i="1"/>
  <c r="T1177" i="1" s="1"/>
  <c r="U1177" i="1"/>
  <c r="S1178" i="1"/>
  <c r="T1178" i="1" s="1"/>
  <c r="U1178" i="1"/>
  <c r="S1179" i="1"/>
  <c r="T1179" i="1" s="1"/>
  <c r="U1179" i="1"/>
  <c r="S1180" i="1"/>
  <c r="T1180" i="1" s="1"/>
  <c r="U1180" i="1"/>
  <c r="S1181" i="1"/>
  <c r="T1181" i="1" s="1"/>
  <c r="U1181" i="1"/>
  <c r="S1182" i="1"/>
  <c r="T1182" i="1" s="1"/>
  <c r="U1182" i="1"/>
  <c r="S1183" i="1"/>
  <c r="T1183" i="1" s="1"/>
  <c r="U1183" i="1"/>
  <c r="S1184" i="1"/>
  <c r="T1184" i="1" s="1"/>
  <c r="U1184" i="1"/>
  <c r="S1185" i="1"/>
  <c r="T1185" i="1" s="1"/>
  <c r="U1185" i="1"/>
  <c r="S1186" i="1"/>
  <c r="T1186" i="1" s="1"/>
  <c r="U1186" i="1"/>
  <c r="S1187" i="1"/>
  <c r="T1187" i="1" s="1"/>
  <c r="U1187" i="1"/>
  <c r="S1188" i="1"/>
  <c r="T1188" i="1" s="1"/>
  <c r="U1188" i="1"/>
  <c r="S1189" i="1"/>
  <c r="T1189" i="1" s="1"/>
  <c r="U1189" i="1"/>
  <c r="S1190" i="1"/>
  <c r="T1190" i="1" s="1"/>
  <c r="U1190" i="1"/>
  <c r="S1191" i="1"/>
  <c r="T1191" i="1" s="1"/>
  <c r="U1191" i="1"/>
  <c r="S1192" i="1"/>
  <c r="T1192" i="1" s="1"/>
  <c r="U1192" i="1"/>
  <c r="S1193" i="1"/>
  <c r="T1193" i="1" s="1"/>
  <c r="U1193" i="1"/>
  <c r="S1194" i="1"/>
  <c r="T1194" i="1" s="1"/>
  <c r="U1194" i="1"/>
  <c r="S1195" i="1"/>
  <c r="T1195" i="1" s="1"/>
  <c r="U1195" i="1"/>
  <c r="S1196" i="1"/>
  <c r="T1196" i="1" s="1"/>
  <c r="U1196" i="1"/>
  <c r="S1197" i="1"/>
  <c r="T1197" i="1" s="1"/>
  <c r="U1197" i="1"/>
  <c r="S1198" i="1"/>
  <c r="T1198" i="1" s="1"/>
  <c r="U1198" i="1"/>
  <c r="S1199" i="1"/>
  <c r="T1199" i="1" s="1"/>
  <c r="U1199" i="1"/>
  <c r="S1200" i="1"/>
  <c r="T1200" i="1" s="1"/>
  <c r="U1200" i="1"/>
  <c r="S1201" i="1"/>
  <c r="T1201" i="1" s="1"/>
  <c r="U1201" i="1"/>
  <c r="S1202" i="1"/>
  <c r="T1202" i="1" s="1"/>
  <c r="U1202" i="1"/>
  <c r="S1203" i="1"/>
  <c r="T1203" i="1" s="1"/>
  <c r="U1203" i="1"/>
  <c r="S1204" i="1"/>
  <c r="T1204" i="1" s="1"/>
  <c r="U1204" i="1"/>
  <c r="S1205" i="1"/>
  <c r="T1205" i="1" s="1"/>
  <c r="U1205" i="1"/>
  <c r="S1206" i="1"/>
  <c r="T1206" i="1" s="1"/>
  <c r="U1206" i="1"/>
  <c r="S1207" i="1"/>
  <c r="T1207" i="1" s="1"/>
  <c r="U1207" i="1"/>
  <c r="S1208" i="1"/>
  <c r="T1208" i="1" s="1"/>
  <c r="U1208" i="1"/>
  <c r="S1209" i="1"/>
  <c r="T1209" i="1" s="1"/>
  <c r="U1209" i="1"/>
  <c r="S1210" i="1"/>
  <c r="T1210" i="1" s="1"/>
  <c r="U1210" i="1"/>
  <c r="S1211" i="1"/>
  <c r="T1211" i="1" s="1"/>
  <c r="U1211" i="1"/>
  <c r="S1212" i="1"/>
  <c r="T1212" i="1" s="1"/>
  <c r="U1212" i="1"/>
  <c r="S1213" i="1"/>
  <c r="T1213" i="1" s="1"/>
  <c r="U1213" i="1"/>
  <c r="S1214" i="1"/>
  <c r="T1214" i="1" s="1"/>
  <c r="U1214" i="1"/>
  <c r="S1215" i="1"/>
  <c r="T1215" i="1" s="1"/>
  <c r="U1215" i="1"/>
  <c r="S1216" i="1"/>
  <c r="T1216" i="1" s="1"/>
  <c r="U1216" i="1"/>
  <c r="S1217" i="1"/>
  <c r="T1217" i="1" s="1"/>
  <c r="U1217" i="1"/>
  <c r="S1218" i="1"/>
  <c r="T1218" i="1" s="1"/>
  <c r="U1218" i="1"/>
  <c r="S1219" i="1"/>
  <c r="T1219" i="1" s="1"/>
  <c r="U1219" i="1"/>
  <c r="S1220" i="1"/>
  <c r="T1220" i="1" s="1"/>
  <c r="U1220" i="1"/>
  <c r="S1221" i="1"/>
  <c r="T1221" i="1" s="1"/>
  <c r="U1221" i="1"/>
  <c r="S1222" i="1"/>
  <c r="T1222" i="1" s="1"/>
  <c r="U1222" i="1"/>
  <c r="S1223" i="1"/>
  <c r="T1223" i="1" s="1"/>
  <c r="U1223" i="1"/>
  <c r="S1224" i="1"/>
  <c r="T1224" i="1" s="1"/>
  <c r="U1224" i="1"/>
  <c r="S1225" i="1"/>
  <c r="T1225" i="1" s="1"/>
  <c r="U1225" i="1"/>
  <c r="S1226" i="1"/>
  <c r="T1226" i="1" s="1"/>
  <c r="U1226" i="1"/>
  <c r="S1227" i="1"/>
  <c r="T1227" i="1" s="1"/>
  <c r="U1227" i="1"/>
  <c r="S1228" i="1"/>
  <c r="T1228" i="1" s="1"/>
  <c r="U1228" i="1"/>
  <c r="S1229" i="1"/>
  <c r="T1229" i="1" s="1"/>
  <c r="U1229" i="1"/>
  <c r="S1230" i="1"/>
  <c r="T1230" i="1" s="1"/>
  <c r="U1230" i="1"/>
  <c r="S1231" i="1"/>
  <c r="T1231" i="1" s="1"/>
  <c r="U1231" i="1"/>
  <c r="S1232" i="1"/>
  <c r="T1232" i="1" s="1"/>
  <c r="U1232" i="1"/>
  <c r="S1233" i="1"/>
  <c r="T1233" i="1" s="1"/>
  <c r="U1233" i="1"/>
  <c r="S1234" i="1"/>
  <c r="T1234" i="1" s="1"/>
  <c r="U1234" i="1"/>
  <c r="S1235" i="1"/>
  <c r="T1235" i="1" s="1"/>
  <c r="U1235" i="1"/>
  <c r="S1236" i="1"/>
  <c r="T1236" i="1" s="1"/>
  <c r="U1236" i="1"/>
  <c r="S1237" i="1"/>
  <c r="T1237" i="1" s="1"/>
  <c r="U1237" i="1"/>
  <c r="S1238" i="1"/>
  <c r="T1238" i="1" s="1"/>
  <c r="U1238" i="1"/>
  <c r="S1239" i="1"/>
  <c r="T1239" i="1" s="1"/>
  <c r="U1239" i="1"/>
  <c r="S1240" i="1"/>
  <c r="T1240" i="1" s="1"/>
  <c r="U1240" i="1"/>
  <c r="S1241" i="1"/>
  <c r="T1241" i="1" s="1"/>
  <c r="U1241" i="1"/>
  <c r="S1242" i="1"/>
  <c r="T1242" i="1" s="1"/>
  <c r="U1242" i="1"/>
  <c r="S1243" i="1"/>
  <c r="T1243" i="1" s="1"/>
  <c r="U1243" i="1"/>
  <c r="S1244" i="1"/>
  <c r="T1244" i="1" s="1"/>
  <c r="U1244" i="1"/>
  <c r="S1245" i="1"/>
  <c r="T1245" i="1" s="1"/>
  <c r="U1245" i="1"/>
  <c r="S1246" i="1"/>
  <c r="T1246" i="1" s="1"/>
  <c r="U1246" i="1"/>
  <c r="S1247" i="1"/>
  <c r="T1247" i="1" s="1"/>
  <c r="U1247" i="1"/>
  <c r="S1248" i="1"/>
  <c r="T1248" i="1" s="1"/>
  <c r="U1248" i="1"/>
  <c r="S1249" i="1"/>
  <c r="T1249" i="1" s="1"/>
  <c r="U1249" i="1"/>
  <c r="S1250" i="1"/>
  <c r="T1250" i="1" s="1"/>
  <c r="U1250" i="1"/>
  <c r="S1251" i="1"/>
  <c r="T1251" i="1" s="1"/>
  <c r="U1251" i="1"/>
  <c r="S1252" i="1"/>
  <c r="T1252" i="1" s="1"/>
  <c r="U1252" i="1"/>
  <c r="S1253" i="1"/>
  <c r="T1253" i="1" s="1"/>
  <c r="U1253" i="1"/>
  <c r="S1254" i="1"/>
  <c r="T1254" i="1" s="1"/>
  <c r="U1254" i="1"/>
  <c r="S1255" i="1"/>
  <c r="T1255" i="1" s="1"/>
  <c r="U1255" i="1"/>
  <c r="S1256" i="1"/>
  <c r="T1256" i="1" s="1"/>
  <c r="U1256" i="1"/>
  <c r="S1257" i="1"/>
  <c r="T1257" i="1" s="1"/>
  <c r="U1257" i="1"/>
  <c r="S1258" i="1"/>
  <c r="T1258" i="1" s="1"/>
  <c r="U1258" i="1"/>
  <c r="S1259" i="1"/>
  <c r="T1259" i="1" s="1"/>
  <c r="U1259" i="1"/>
  <c r="S1260" i="1"/>
  <c r="T1260" i="1" s="1"/>
  <c r="U1260" i="1"/>
  <c r="S1261" i="1"/>
  <c r="T1261" i="1" s="1"/>
  <c r="U1261" i="1"/>
  <c r="S1262" i="1"/>
  <c r="T1262" i="1" s="1"/>
  <c r="U1262" i="1"/>
  <c r="S1263" i="1"/>
  <c r="T1263" i="1" s="1"/>
  <c r="U1263" i="1"/>
  <c r="S1264" i="1"/>
  <c r="T1264" i="1" s="1"/>
  <c r="U1264" i="1"/>
  <c r="S1265" i="1"/>
  <c r="T1265" i="1" s="1"/>
  <c r="U1265" i="1"/>
  <c r="S1266" i="1"/>
  <c r="T1266" i="1" s="1"/>
  <c r="U1266" i="1"/>
  <c r="S1267" i="1"/>
  <c r="T1267" i="1" s="1"/>
  <c r="U1267" i="1"/>
  <c r="S1268" i="1"/>
  <c r="T1268" i="1" s="1"/>
  <c r="U1268" i="1"/>
  <c r="S1269" i="1"/>
  <c r="T1269" i="1" s="1"/>
  <c r="U1269" i="1"/>
  <c r="S1270" i="1"/>
  <c r="T1270" i="1" s="1"/>
  <c r="U1270" i="1"/>
  <c r="S1271" i="1"/>
  <c r="T1271" i="1" s="1"/>
  <c r="U1271" i="1"/>
  <c r="S1272" i="1"/>
  <c r="T1272" i="1" s="1"/>
  <c r="U1272" i="1"/>
  <c r="S1273" i="1"/>
  <c r="T1273" i="1" s="1"/>
  <c r="U1273" i="1"/>
  <c r="S1274" i="1"/>
  <c r="T1274" i="1" s="1"/>
  <c r="U1274" i="1"/>
  <c r="S1275" i="1"/>
  <c r="T1275" i="1" s="1"/>
  <c r="U1275" i="1"/>
  <c r="S1276" i="1"/>
  <c r="T1276" i="1" s="1"/>
  <c r="U1276" i="1"/>
  <c r="S1277" i="1"/>
  <c r="T1277" i="1" s="1"/>
  <c r="U1277" i="1"/>
  <c r="S1278" i="1"/>
  <c r="T1278" i="1" s="1"/>
  <c r="U1278" i="1"/>
  <c r="S1279" i="1"/>
  <c r="T1279" i="1" s="1"/>
  <c r="U1279" i="1"/>
  <c r="S1280" i="1"/>
  <c r="T1280" i="1" s="1"/>
  <c r="U1280" i="1"/>
  <c r="S1281" i="1"/>
  <c r="T1281" i="1" s="1"/>
  <c r="U1281" i="1"/>
  <c r="S1282" i="1"/>
  <c r="T1282" i="1" s="1"/>
  <c r="U1282" i="1"/>
  <c r="S1283" i="1"/>
  <c r="T1283" i="1" s="1"/>
  <c r="U1283" i="1"/>
  <c r="S1284" i="1"/>
  <c r="T1284" i="1" s="1"/>
  <c r="U1284" i="1"/>
  <c r="S1285" i="1"/>
  <c r="T1285" i="1" s="1"/>
  <c r="U1285" i="1"/>
  <c r="S1286" i="1"/>
  <c r="T1286" i="1" s="1"/>
  <c r="U1286" i="1"/>
  <c r="S1287" i="1"/>
  <c r="T1287" i="1" s="1"/>
  <c r="U1287" i="1"/>
  <c r="S1288" i="1"/>
  <c r="T1288" i="1" s="1"/>
  <c r="U1288" i="1"/>
  <c r="S1289" i="1"/>
  <c r="T1289" i="1" s="1"/>
  <c r="U1289" i="1"/>
  <c r="S1290" i="1"/>
  <c r="T1290" i="1" s="1"/>
  <c r="U1290" i="1"/>
  <c r="S1291" i="1"/>
  <c r="T1291" i="1" s="1"/>
  <c r="U1291" i="1"/>
  <c r="S1292" i="1"/>
  <c r="T1292" i="1" s="1"/>
  <c r="U1292" i="1"/>
  <c r="S1293" i="1"/>
  <c r="T1293" i="1" s="1"/>
  <c r="U1293" i="1"/>
  <c r="S1294" i="1"/>
  <c r="T1294" i="1" s="1"/>
  <c r="U1294" i="1"/>
  <c r="S1295" i="1"/>
  <c r="T1295" i="1" s="1"/>
  <c r="U1295" i="1"/>
  <c r="S1296" i="1"/>
  <c r="T1296" i="1" s="1"/>
  <c r="U1296" i="1"/>
  <c r="S1297" i="1"/>
  <c r="T1297" i="1" s="1"/>
  <c r="U1297" i="1"/>
  <c r="S1298" i="1"/>
  <c r="T1298" i="1" s="1"/>
  <c r="U1298" i="1"/>
  <c r="S1299" i="1"/>
  <c r="T1299" i="1" s="1"/>
  <c r="U1299" i="1"/>
  <c r="S1300" i="1"/>
  <c r="T1300" i="1" s="1"/>
  <c r="U1300" i="1"/>
  <c r="S1301" i="1"/>
  <c r="T1301" i="1" s="1"/>
  <c r="U1301" i="1"/>
  <c r="S1302" i="1"/>
  <c r="T1302" i="1" s="1"/>
  <c r="U1302" i="1"/>
  <c r="S1303" i="1"/>
  <c r="T1303" i="1" s="1"/>
  <c r="U1303" i="1"/>
  <c r="S1304" i="1"/>
  <c r="T1304" i="1" s="1"/>
  <c r="U1304" i="1"/>
  <c r="S1305" i="1"/>
  <c r="T1305" i="1" s="1"/>
  <c r="U1305" i="1"/>
  <c r="S1306" i="1"/>
  <c r="T1306" i="1" s="1"/>
  <c r="U1306" i="1"/>
  <c r="S1307" i="1"/>
  <c r="T1307" i="1" s="1"/>
  <c r="U1307" i="1"/>
  <c r="S1308" i="1"/>
  <c r="T1308" i="1" s="1"/>
  <c r="U1308" i="1"/>
  <c r="S1309" i="1"/>
  <c r="T1309" i="1" s="1"/>
  <c r="U1309" i="1"/>
  <c r="S1310" i="1"/>
  <c r="T1310" i="1" s="1"/>
  <c r="U1310" i="1"/>
  <c r="S1311" i="1"/>
  <c r="T1311" i="1" s="1"/>
  <c r="U1311" i="1"/>
  <c r="S1312" i="1"/>
  <c r="T1312" i="1" s="1"/>
  <c r="U1312" i="1"/>
  <c r="S1313" i="1"/>
  <c r="T1313" i="1" s="1"/>
  <c r="U1313" i="1"/>
  <c r="S1314" i="1"/>
  <c r="T1314" i="1" s="1"/>
  <c r="U1314" i="1"/>
  <c r="S1315" i="1"/>
  <c r="T1315" i="1" s="1"/>
  <c r="U1315" i="1"/>
  <c r="S1316" i="1"/>
  <c r="T1316" i="1" s="1"/>
  <c r="U1316" i="1"/>
  <c r="S1317" i="1"/>
  <c r="T1317" i="1" s="1"/>
  <c r="U1317" i="1"/>
  <c r="S1318" i="1"/>
  <c r="T1318" i="1" s="1"/>
  <c r="U1318" i="1"/>
  <c r="S1319" i="1"/>
  <c r="T1319" i="1" s="1"/>
  <c r="U1319" i="1"/>
  <c r="S1320" i="1"/>
  <c r="T1320" i="1" s="1"/>
  <c r="U1320" i="1"/>
  <c r="S1321" i="1"/>
  <c r="T1321" i="1" s="1"/>
  <c r="U1321" i="1"/>
  <c r="S1322" i="1"/>
  <c r="T1322" i="1" s="1"/>
  <c r="U1322" i="1"/>
  <c r="S1323" i="1"/>
  <c r="T1323" i="1" s="1"/>
  <c r="U1323" i="1"/>
  <c r="S1324" i="1"/>
  <c r="T1324" i="1" s="1"/>
  <c r="U1324" i="1"/>
  <c r="S1325" i="1"/>
  <c r="T1325" i="1" s="1"/>
  <c r="U1325" i="1"/>
  <c r="S1326" i="1"/>
  <c r="T1326" i="1" s="1"/>
  <c r="U1326" i="1"/>
  <c r="S1327" i="1"/>
  <c r="T1327" i="1" s="1"/>
  <c r="U1327" i="1"/>
  <c r="S1328" i="1"/>
  <c r="T1328" i="1" s="1"/>
  <c r="U1328" i="1"/>
  <c r="S1329" i="1"/>
  <c r="T1329" i="1" s="1"/>
  <c r="U1329" i="1"/>
  <c r="S1330" i="1"/>
  <c r="T1330" i="1" s="1"/>
  <c r="U1330" i="1"/>
  <c r="S1331" i="1"/>
  <c r="T1331" i="1" s="1"/>
  <c r="U1331" i="1"/>
  <c r="S1332" i="1"/>
  <c r="T1332" i="1" s="1"/>
  <c r="U1332" i="1"/>
  <c r="S1333" i="1"/>
  <c r="T1333" i="1" s="1"/>
  <c r="U1333" i="1"/>
  <c r="S1334" i="1"/>
  <c r="T1334" i="1" s="1"/>
  <c r="U1334" i="1"/>
  <c r="S1335" i="1"/>
  <c r="T1335" i="1" s="1"/>
  <c r="U1335" i="1"/>
  <c r="S1336" i="1"/>
  <c r="T1336" i="1" s="1"/>
  <c r="U1336" i="1"/>
  <c r="S1337" i="1"/>
  <c r="T1337" i="1" s="1"/>
  <c r="U1337" i="1"/>
  <c r="S1338" i="1"/>
  <c r="T1338" i="1" s="1"/>
  <c r="U1338" i="1"/>
  <c r="S1339" i="1"/>
  <c r="T1339" i="1" s="1"/>
  <c r="U1339" i="1"/>
  <c r="S1340" i="1"/>
  <c r="T1340" i="1" s="1"/>
  <c r="U1340" i="1"/>
  <c r="S1341" i="1"/>
  <c r="T1341" i="1" s="1"/>
  <c r="U1341" i="1"/>
  <c r="S1342" i="1"/>
  <c r="T1342" i="1" s="1"/>
  <c r="U1342" i="1"/>
  <c r="S1343" i="1"/>
  <c r="T1343" i="1" s="1"/>
  <c r="U1343" i="1"/>
  <c r="S1344" i="1"/>
  <c r="T1344" i="1" s="1"/>
  <c r="U1344" i="1"/>
  <c r="S1345" i="1"/>
  <c r="T1345" i="1" s="1"/>
  <c r="U1345" i="1"/>
  <c r="S1346" i="1"/>
  <c r="T1346" i="1" s="1"/>
  <c r="U1346" i="1"/>
  <c r="S1347" i="1"/>
  <c r="T1347" i="1" s="1"/>
  <c r="U1347" i="1"/>
  <c r="S1348" i="1"/>
  <c r="T1348" i="1" s="1"/>
  <c r="U1348" i="1"/>
  <c r="S1349" i="1"/>
  <c r="T1349" i="1" s="1"/>
  <c r="U1349" i="1"/>
  <c r="S1350" i="1"/>
  <c r="T1350" i="1" s="1"/>
  <c r="U1350" i="1"/>
  <c r="S1351" i="1"/>
  <c r="T1351" i="1" s="1"/>
  <c r="U1351" i="1"/>
  <c r="S1352" i="1"/>
  <c r="T1352" i="1" s="1"/>
  <c r="U1352" i="1"/>
  <c r="S1353" i="1"/>
  <c r="T1353" i="1" s="1"/>
  <c r="U1353" i="1"/>
  <c r="S1354" i="1"/>
  <c r="T1354" i="1" s="1"/>
  <c r="U1354" i="1"/>
  <c r="S1355" i="1"/>
  <c r="T1355" i="1" s="1"/>
  <c r="U1355" i="1"/>
  <c r="S1356" i="1"/>
  <c r="T1356" i="1" s="1"/>
  <c r="U1356" i="1"/>
  <c r="S1357" i="1"/>
  <c r="T1357" i="1" s="1"/>
  <c r="U1357" i="1"/>
  <c r="S1358" i="1"/>
  <c r="T1358" i="1" s="1"/>
  <c r="U1358" i="1"/>
  <c r="S1359" i="1"/>
  <c r="T1359" i="1" s="1"/>
  <c r="U1359" i="1"/>
  <c r="S1360" i="1"/>
  <c r="T1360" i="1" s="1"/>
  <c r="U1360" i="1"/>
  <c r="S1361" i="1"/>
  <c r="T1361" i="1" s="1"/>
  <c r="U1361" i="1"/>
  <c r="S1362" i="1"/>
  <c r="T1362" i="1" s="1"/>
  <c r="U1362" i="1"/>
  <c r="S1363" i="1"/>
  <c r="T1363" i="1" s="1"/>
  <c r="U1363" i="1"/>
  <c r="S1364" i="1"/>
  <c r="T1364" i="1" s="1"/>
  <c r="U1364" i="1"/>
  <c r="S1365" i="1"/>
  <c r="T1365" i="1" s="1"/>
  <c r="U1365" i="1"/>
  <c r="S1366" i="1"/>
  <c r="T1366" i="1" s="1"/>
  <c r="U1366" i="1"/>
  <c r="S1367" i="1"/>
  <c r="T1367" i="1" s="1"/>
  <c r="U1367" i="1"/>
  <c r="S1368" i="1"/>
  <c r="T1368" i="1" s="1"/>
  <c r="U1368" i="1"/>
  <c r="S1369" i="1"/>
  <c r="T1369" i="1" s="1"/>
  <c r="U1369" i="1"/>
  <c r="S1370" i="1"/>
  <c r="T1370" i="1" s="1"/>
  <c r="U1370" i="1"/>
  <c r="S1371" i="1"/>
  <c r="T1371" i="1" s="1"/>
  <c r="U1371" i="1"/>
  <c r="S1372" i="1"/>
  <c r="T1372" i="1" s="1"/>
  <c r="U1372" i="1"/>
  <c r="S1373" i="1"/>
  <c r="T1373" i="1" s="1"/>
  <c r="U1373" i="1"/>
  <c r="S1374" i="1"/>
  <c r="T1374" i="1" s="1"/>
  <c r="U1374" i="1"/>
  <c r="S1375" i="1"/>
  <c r="T1375" i="1" s="1"/>
  <c r="U1375" i="1"/>
  <c r="S1376" i="1"/>
  <c r="T1376" i="1" s="1"/>
  <c r="U1376" i="1"/>
  <c r="S1377" i="1"/>
  <c r="T1377" i="1" s="1"/>
  <c r="U1377" i="1"/>
  <c r="S1378" i="1"/>
  <c r="T1378" i="1" s="1"/>
  <c r="U1378" i="1"/>
  <c r="S1379" i="1"/>
  <c r="T1379" i="1" s="1"/>
  <c r="U1379" i="1"/>
  <c r="S1380" i="1"/>
  <c r="T1380" i="1" s="1"/>
  <c r="U1380" i="1"/>
  <c r="S1381" i="1"/>
  <c r="T1381" i="1" s="1"/>
  <c r="U1381" i="1"/>
  <c r="S1382" i="1"/>
  <c r="T1382" i="1" s="1"/>
  <c r="U1382" i="1"/>
  <c r="S1383" i="1"/>
  <c r="T1383" i="1" s="1"/>
  <c r="U1383" i="1"/>
  <c r="S1384" i="1"/>
  <c r="T1384" i="1" s="1"/>
  <c r="U1384" i="1"/>
  <c r="S1385" i="1"/>
  <c r="T1385" i="1" s="1"/>
  <c r="U1385" i="1"/>
  <c r="S1386" i="1"/>
  <c r="T1386" i="1" s="1"/>
  <c r="U1386" i="1"/>
  <c r="S1387" i="1"/>
  <c r="T1387" i="1" s="1"/>
  <c r="U1387" i="1"/>
  <c r="S1388" i="1"/>
  <c r="T1388" i="1" s="1"/>
  <c r="U1388" i="1"/>
  <c r="S1389" i="1"/>
  <c r="T1389" i="1" s="1"/>
  <c r="U1389" i="1"/>
  <c r="S1390" i="1"/>
  <c r="T1390" i="1" s="1"/>
  <c r="U1390" i="1"/>
  <c r="S1391" i="1"/>
  <c r="T1391" i="1" s="1"/>
  <c r="U1391" i="1"/>
  <c r="S1392" i="1"/>
  <c r="T1392" i="1" s="1"/>
  <c r="U1392" i="1"/>
  <c r="S1393" i="1"/>
  <c r="T1393" i="1" s="1"/>
  <c r="U1393" i="1"/>
  <c r="S1394" i="1"/>
  <c r="T1394" i="1" s="1"/>
  <c r="U1394" i="1"/>
  <c r="S1395" i="1"/>
  <c r="T1395" i="1" s="1"/>
  <c r="U1395" i="1"/>
  <c r="S1396" i="1"/>
  <c r="T1396" i="1" s="1"/>
  <c r="U1396" i="1"/>
  <c r="S1397" i="1"/>
  <c r="T1397" i="1" s="1"/>
  <c r="U1397" i="1"/>
  <c r="S1398" i="1"/>
  <c r="T1398" i="1" s="1"/>
  <c r="U1398" i="1"/>
  <c r="S1399" i="1"/>
  <c r="T1399" i="1" s="1"/>
  <c r="U1399" i="1"/>
  <c r="S1400" i="1"/>
  <c r="T1400" i="1" s="1"/>
  <c r="U1400" i="1"/>
  <c r="S1401" i="1"/>
  <c r="T1401" i="1" s="1"/>
  <c r="U1401" i="1"/>
  <c r="S1402" i="1"/>
  <c r="T1402" i="1" s="1"/>
  <c r="U1402" i="1"/>
  <c r="S1403" i="1"/>
  <c r="T1403" i="1" s="1"/>
  <c r="U1403" i="1"/>
  <c r="S1404" i="1"/>
  <c r="T1404" i="1" s="1"/>
  <c r="U1404" i="1"/>
  <c r="S1405" i="1"/>
  <c r="T1405" i="1" s="1"/>
  <c r="U1405" i="1"/>
  <c r="S1406" i="1"/>
  <c r="T1406" i="1" s="1"/>
  <c r="U1406" i="1"/>
  <c r="S1407" i="1"/>
  <c r="T1407" i="1" s="1"/>
  <c r="U1407" i="1"/>
  <c r="S1408" i="1"/>
  <c r="T1408" i="1" s="1"/>
  <c r="U1408" i="1"/>
  <c r="S1409" i="1"/>
  <c r="T1409" i="1" s="1"/>
  <c r="U1409" i="1"/>
  <c r="S1410" i="1"/>
  <c r="T1410" i="1" s="1"/>
  <c r="U1410" i="1"/>
  <c r="S1411" i="1"/>
  <c r="T1411" i="1" s="1"/>
  <c r="U1411" i="1"/>
  <c r="S1412" i="1"/>
  <c r="T1412" i="1" s="1"/>
  <c r="U1412" i="1"/>
  <c r="S1413" i="1"/>
  <c r="T1413" i="1" s="1"/>
  <c r="U1413" i="1"/>
  <c r="S1414" i="1"/>
  <c r="T1414" i="1" s="1"/>
  <c r="U1414" i="1"/>
  <c r="S1415" i="1"/>
  <c r="T1415" i="1" s="1"/>
  <c r="U1415" i="1"/>
  <c r="S1416" i="1"/>
  <c r="T1416" i="1" s="1"/>
  <c r="U1416" i="1"/>
  <c r="S1417" i="1"/>
  <c r="T1417" i="1" s="1"/>
  <c r="U1417" i="1"/>
  <c r="S1418" i="1"/>
  <c r="T1418" i="1" s="1"/>
  <c r="U1418" i="1"/>
  <c r="S1419" i="1"/>
  <c r="T1419" i="1" s="1"/>
  <c r="U1419" i="1"/>
  <c r="S1420" i="1"/>
  <c r="T1420" i="1" s="1"/>
  <c r="U1420" i="1"/>
  <c r="S1421" i="1"/>
  <c r="T1421" i="1" s="1"/>
  <c r="U1421" i="1"/>
  <c r="S1422" i="1"/>
  <c r="T1422" i="1" s="1"/>
  <c r="U1422" i="1"/>
  <c r="S1423" i="1"/>
  <c r="T1423" i="1" s="1"/>
  <c r="U1423" i="1"/>
  <c r="S1424" i="1"/>
  <c r="T1424" i="1" s="1"/>
  <c r="U1424" i="1"/>
  <c r="S1425" i="1"/>
  <c r="T1425" i="1" s="1"/>
  <c r="U1425" i="1"/>
  <c r="S1426" i="1"/>
  <c r="T1426" i="1" s="1"/>
  <c r="U1426" i="1"/>
  <c r="S1427" i="1"/>
  <c r="T1427" i="1" s="1"/>
  <c r="U1427" i="1"/>
  <c r="S1428" i="1"/>
  <c r="T1428" i="1" s="1"/>
  <c r="U1428" i="1"/>
  <c r="S1429" i="1"/>
  <c r="T1429" i="1" s="1"/>
  <c r="U1429" i="1"/>
  <c r="S1430" i="1"/>
  <c r="T1430" i="1" s="1"/>
  <c r="U1430" i="1"/>
  <c r="S1431" i="1"/>
  <c r="T1431" i="1" s="1"/>
  <c r="U1431" i="1"/>
  <c r="S1432" i="1"/>
  <c r="T1432" i="1" s="1"/>
  <c r="U1432" i="1"/>
  <c r="S1433" i="1"/>
  <c r="T1433" i="1" s="1"/>
  <c r="U1433" i="1"/>
  <c r="S1434" i="1"/>
  <c r="T1434" i="1" s="1"/>
  <c r="U1434" i="1"/>
  <c r="S1435" i="1"/>
  <c r="T1435" i="1" s="1"/>
  <c r="U1435" i="1"/>
  <c r="S1436" i="1"/>
  <c r="T1436" i="1" s="1"/>
  <c r="U1436" i="1"/>
  <c r="S1437" i="1"/>
  <c r="T1437" i="1" s="1"/>
  <c r="U1437" i="1"/>
  <c r="S1438" i="1"/>
  <c r="T1438" i="1" s="1"/>
  <c r="U1438" i="1"/>
  <c r="S1439" i="1"/>
  <c r="T1439" i="1" s="1"/>
  <c r="U1439" i="1"/>
  <c r="S1440" i="1"/>
  <c r="T1440" i="1" s="1"/>
  <c r="U1440" i="1"/>
  <c r="S1441" i="1"/>
  <c r="T1441" i="1" s="1"/>
  <c r="U1441" i="1"/>
  <c r="S1442" i="1"/>
  <c r="T1442" i="1" s="1"/>
  <c r="U1442" i="1"/>
  <c r="S1443" i="1"/>
  <c r="T1443" i="1" s="1"/>
  <c r="U1443" i="1"/>
  <c r="S1444" i="1"/>
  <c r="T1444" i="1" s="1"/>
  <c r="U1444" i="1"/>
  <c r="S1445" i="1"/>
  <c r="T1445" i="1" s="1"/>
  <c r="U1445" i="1"/>
  <c r="S1446" i="1"/>
  <c r="T1446" i="1" s="1"/>
  <c r="U1446" i="1"/>
  <c r="S1447" i="1"/>
  <c r="T1447" i="1" s="1"/>
  <c r="U1447" i="1"/>
  <c r="S1448" i="1"/>
  <c r="T1448" i="1" s="1"/>
  <c r="U1448" i="1"/>
  <c r="S1449" i="1"/>
  <c r="T1449" i="1" s="1"/>
  <c r="U1449" i="1"/>
  <c r="S1450" i="1"/>
  <c r="T1450" i="1" s="1"/>
  <c r="U1450" i="1"/>
  <c r="S1451" i="1"/>
  <c r="T1451" i="1" s="1"/>
  <c r="U1451" i="1"/>
  <c r="S1452" i="1"/>
  <c r="T1452" i="1" s="1"/>
  <c r="U1452" i="1"/>
  <c r="S1453" i="1"/>
  <c r="T1453" i="1" s="1"/>
  <c r="U1453" i="1"/>
  <c r="S1454" i="1"/>
  <c r="T1454" i="1" s="1"/>
  <c r="U1454" i="1"/>
  <c r="S1455" i="1"/>
  <c r="T1455" i="1" s="1"/>
  <c r="U1455" i="1"/>
  <c r="S1456" i="1"/>
  <c r="T1456" i="1" s="1"/>
  <c r="U1456" i="1"/>
  <c r="S1457" i="1"/>
  <c r="T1457" i="1" s="1"/>
  <c r="U1457" i="1"/>
  <c r="S1458" i="1"/>
  <c r="T1458" i="1" s="1"/>
  <c r="U1458" i="1"/>
  <c r="S1459" i="1"/>
  <c r="T1459" i="1" s="1"/>
  <c r="U1459" i="1"/>
  <c r="S1460" i="1"/>
  <c r="T1460" i="1" s="1"/>
  <c r="U1460" i="1"/>
  <c r="S1461" i="1"/>
  <c r="T1461" i="1" s="1"/>
  <c r="U1461" i="1"/>
  <c r="S1462" i="1"/>
  <c r="T1462" i="1" s="1"/>
  <c r="U1462" i="1"/>
  <c r="S1463" i="1"/>
  <c r="T1463" i="1" s="1"/>
  <c r="U1463" i="1"/>
  <c r="S1464" i="1"/>
  <c r="T1464" i="1" s="1"/>
  <c r="U1464" i="1"/>
  <c r="S1465" i="1"/>
  <c r="T1465" i="1" s="1"/>
  <c r="U1465" i="1"/>
  <c r="S1466" i="1"/>
  <c r="T1466" i="1" s="1"/>
  <c r="U1466" i="1"/>
  <c r="S1467" i="1"/>
  <c r="T1467" i="1" s="1"/>
  <c r="U1467" i="1"/>
  <c r="S1468" i="1"/>
  <c r="T1468" i="1" s="1"/>
  <c r="U1468" i="1"/>
  <c r="S1469" i="1"/>
  <c r="T1469" i="1" s="1"/>
  <c r="U1469" i="1"/>
  <c r="S1470" i="1"/>
  <c r="T1470" i="1" s="1"/>
  <c r="U1470" i="1"/>
  <c r="S1471" i="1"/>
  <c r="T1471" i="1" s="1"/>
  <c r="U1471" i="1"/>
  <c r="S1472" i="1"/>
  <c r="T1472" i="1" s="1"/>
  <c r="U1472" i="1"/>
  <c r="S1473" i="1"/>
  <c r="T1473" i="1" s="1"/>
  <c r="U1473" i="1"/>
  <c r="S1474" i="1"/>
  <c r="T1474" i="1" s="1"/>
  <c r="U1474" i="1"/>
  <c r="S1475" i="1"/>
  <c r="T1475" i="1" s="1"/>
  <c r="U1475" i="1"/>
  <c r="S1476" i="1"/>
  <c r="T1476" i="1" s="1"/>
  <c r="U1476" i="1"/>
  <c r="S1477" i="1"/>
  <c r="T1477" i="1" s="1"/>
  <c r="U1477" i="1"/>
  <c r="S1478" i="1"/>
  <c r="T1478" i="1" s="1"/>
  <c r="U1478" i="1"/>
  <c r="S1479" i="1"/>
  <c r="T1479" i="1" s="1"/>
  <c r="U1479" i="1"/>
  <c r="S1480" i="1"/>
  <c r="T1480" i="1" s="1"/>
  <c r="U1480" i="1"/>
  <c r="S1481" i="1"/>
  <c r="T1481" i="1" s="1"/>
  <c r="U1481" i="1"/>
  <c r="S1482" i="1"/>
  <c r="T1482" i="1" s="1"/>
  <c r="U1482" i="1"/>
  <c r="S1483" i="1"/>
  <c r="T1483" i="1" s="1"/>
  <c r="U1483" i="1"/>
  <c r="S1484" i="1"/>
  <c r="T1484" i="1" s="1"/>
  <c r="U1484" i="1"/>
  <c r="S1485" i="1"/>
  <c r="T1485" i="1" s="1"/>
  <c r="U1485" i="1"/>
  <c r="S1486" i="1"/>
  <c r="T1486" i="1" s="1"/>
  <c r="U1486" i="1"/>
  <c r="S1487" i="1"/>
  <c r="T1487" i="1" s="1"/>
  <c r="U1487" i="1"/>
  <c r="S1488" i="1"/>
  <c r="T1488" i="1" s="1"/>
  <c r="U1488" i="1"/>
  <c r="S1489" i="1"/>
  <c r="T1489" i="1" s="1"/>
  <c r="U1489" i="1"/>
  <c r="S1490" i="1"/>
  <c r="T1490" i="1" s="1"/>
  <c r="U1490" i="1"/>
  <c r="S1491" i="1"/>
  <c r="T1491" i="1" s="1"/>
  <c r="U1491" i="1"/>
  <c r="S1492" i="1"/>
  <c r="T1492" i="1" s="1"/>
  <c r="U1492" i="1"/>
  <c r="S1493" i="1"/>
  <c r="T1493" i="1" s="1"/>
  <c r="U1493" i="1"/>
  <c r="S1494" i="1"/>
  <c r="T1494" i="1" s="1"/>
  <c r="U1494" i="1"/>
  <c r="S1495" i="1"/>
  <c r="T1495" i="1" s="1"/>
  <c r="U1495" i="1"/>
  <c r="S1496" i="1"/>
  <c r="T1496" i="1" s="1"/>
  <c r="U1496" i="1"/>
  <c r="S1497" i="1"/>
  <c r="T1497" i="1" s="1"/>
  <c r="U1497" i="1"/>
  <c r="S1498" i="1"/>
  <c r="T1498" i="1" s="1"/>
  <c r="U1498" i="1"/>
  <c r="S1499" i="1"/>
  <c r="T1499" i="1" s="1"/>
  <c r="U1499" i="1"/>
  <c r="S1500" i="1"/>
  <c r="T1500" i="1" s="1"/>
  <c r="U1500" i="1"/>
  <c r="S1501" i="1"/>
  <c r="T1501" i="1" s="1"/>
  <c r="U1501" i="1"/>
  <c r="S1502" i="1"/>
  <c r="T1502" i="1" s="1"/>
  <c r="U1502" i="1"/>
  <c r="S1503" i="1"/>
  <c r="T1503" i="1" s="1"/>
  <c r="U1503" i="1"/>
  <c r="S1504" i="1"/>
  <c r="T1504" i="1" s="1"/>
  <c r="U1504" i="1"/>
  <c r="S1505" i="1"/>
  <c r="T1505" i="1" s="1"/>
  <c r="U1505" i="1"/>
  <c r="S1506" i="1"/>
  <c r="T1506" i="1" s="1"/>
  <c r="U1506" i="1"/>
  <c r="S1507" i="1"/>
  <c r="T1507" i="1" s="1"/>
  <c r="U1507" i="1"/>
  <c r="S1508" i="1"/>
  <c r="T1508" i="1" s="1"/>
  <c r="U1508" i="1"/>
  <c r="S1509" i="1"/>
  <c r="T1509" i="1" s="1"/>
  <c r="U1509" i="1"/>
  <c r="S1510" i="1"/>
  <c r="T1510" i="1" s="1"/>
  <c r="U1510" i="1"/>
  <c r="S1511" i="1"/>
  <c r="T1511" i="1" s="1"/>
  <c r="U1511" i="1"/>
  <c r="S1512" i="1"/>
  <c r="T1512" i="1" s="1"/>
  <c r="U1512" i="1"/>
  <c r="S1513" i="1"/>
  <c r="T1513" i="1" s="1"/>
  <c r="U1513" i="1"/>
  <c r="S1514" i="1"/>
  <c r="T1514" i="1" s="1"/>
  <c r="U1514" i="1"/>
  <c r="S1515" i="1"/>
  <c r="T1515" i="1" s="1"/>
  <c r="U1515" i="1"/>
  <c r="S1516" i="1"/>
  <c r="T1516" i="1" s="1"/>
  <c r="U1516" i="1"/>
  <c r="S1517" i="1"/>
  <c r="T1517" i="1" s="1"/>
  <c r="U1517" i="1"/>
  <c r="S1518" i="1"/>
  <c r="T1518" i="1" s="1"/>
  <c r="U1518" i="1"/>
  <c r="S1519" i="1"/>
  <c r="T1519" i="1" s="1"/>
  <c r="U1519" i="1"/>
  <c r="S1520" i="1"/>
  <c r="T1520" i="1" s="1"/>
  <c r="U1520" i="1"/>
  <c r="S1521" i="1"/>
  <c r="T1521" i="1" s="1"/>
  <c r="U1521" i="1"/>
  <c r="S1522" i="1"/>
  <c r="T1522" i="1" s="1"/>
  <c r="U1522" i="1"/>
  <c r="S1523" i="1"/>
  <c r="T1523" i="1" s="1"/>
  <c r="U1523" i="1"/>
  <c r="S1524" i="1"/>
  <c r="T1524" i="1" s="1"/>
  <c r="U1524" i="1"/>
  <c r="S1525" i="1"/>
  <c r="T1525" i="1" s="1"/>
  <c r="U1525" i="1"/>
  <c r="S1526" i="1"/>
  <c r="T1526" i="1" s="1"/>
  <c r="U1526" i="1"/>
  <c r="S1527" i="1"/>
  <c r="T1527" i="1" s="1"/>
  <c r="U1527" i="1"/>
  <c r="S1528" i="1"/>
  <c r="T1528" i="1" s="1"/>
  <c r="U1528" i="1"/>
  <c r="S1529" i="1"/>
  <c r="T1529" i="1" s="1"/>
  <c r="U1529" i="1"/>
  <c r="S1530" i="1"/>
  <c r="T1530" i="1" s="1"/>
  <c r="U1530" i="1"/>
  <c r="S1531" i="1"/>
  <c r="T1531" i="1" s="1"/>
  <c r="U1531" i="1"/>
  <c r="S1532" i="1"/>
  <c r="T1532" i="1" s="1"/>
  <c r="U1532" i="1"/>
  <c r="S1533" i="1"/>
  <c r="T1533" i="1" s="1"/>
  <c r="U1533" i="1"/>
  <c r="S1534" i="1"/>
  <c r="T1534" i="1" s="1"/>
  <c r="U1534" i="1"/>
  <c r="S1535" i="1"/>
  <c r="T1535" i="1" s="1"/>
  <c r="U1535" i="1"/>
  <c r="S1536" i="1"/>
  <c r="T1536" i="1" s="1"/>
  <c r="U1536" i="1"/>
  <c r="S1537" i="1"/>
  <c r="T1537" i="1" s="1"/>
  <c r="U1537" i="1"/>
  <c r="S1538" i="1"/>
  <c r="T1538" i="1" s="1"/>
  <c r="U1538" i="1"/>
  <c r="S1539" i="1"/>
  <c r="T1539" i="1" s="1"/>
  <c r="U1539" i="1"/>
  <c r="S1540" i="1"/>
  <c r="T1540" i="1" s="1"/>
  <c r="U1540" i="1"/>
  <c r="S1541" i="1"/>
  <c r="T1541" i="1" s="1"/>
  <c r="U1541" i="1"/>
  <c r="S1542" i="1"/>
  <c r="T1542" i="1" s="1"/>
  <c r="U1542" i="1"/>
  <c r="S1543" i="1"/>
  <c r="T1543" i="1" s="1"/>
  <c r="U1543" i="1"/>
  <c r="S1544" i="1"/>
  <c r="T1544" i="1" s="1"/>
  <c r="U1544" i="1"/>
  <c r="S1545" i="1"/>
  <c r="T1545" i="1" s="1"/>
  <c r="U1545" i="1"/>
  <c r="S1546" i="1"/>
  <c r="T1546" i="1" s="1"/>
  <c r="U1546" i="1"/>
  <c r="S1547" i="1"/>
  <c r="T1547" i="1" s="1"/>
  <c r="U1547" i="1"/>
  <c r="S1548" i="1"/>
  <c r="T1548" i="1" s="1"/>
  <c r="U1548" i="1"/>
  <c r="S1549" i="1"/>
  <c r="T1549" i="1" s="1"/>
  <c r="U1549" i="1"/>
  <c r="S1550" i="1"/>
  <c r="T1550" i="1" s="1"/>
  <c r="U1550" i="1"/>
  <c r="S1551" i="1"/>
  <c r="T1551" i="1" s="1"/>
  <c r="U1551" i="1"/>
  <c r="S1552" i="1"/>
  <c r="T1552" i="1" s="1"/>
  <c r="U1552" i="1"/>
  <c r="S1553" i="1"/>
  <c r="T1553" i="1" s="1"/>
  <c r="U1553" i="1"/>
  <c r="S1554" i="1"/>
  <c r="T1554" i="1" s="1"/>
  <c r="U1554" i="1"/>
  <c r="S1555" i="1"/>
  <c r="T1555" i="1" s="1"/>
  <c r="U1555" i="1"/>
  <c r="S1556" i="1"/>
  <c r="T1556" i="1" s="1"/>
  <c r="U1556" i="1"/>
  <c r="S1557" i="1"/>
  <c r="T1557" i="1" s="1"/>
  <c r="U1557" i="1"/>
  <c r="S1558" i="1"/>
  <c r="T1558" i="1" s="1"/>
  <c r="U1558" i="1"/>
  <c r="S1559" i="1"/>
  <c r="T1559" i="1" s="1"/>
  <c r="U1559" i="1"/>
  <c r="S1560" i="1"/>
  <c r="T1560" i="1" s="1"/>
  <c r="U1560" i="1"/>
  <c r="S1561" i="1"/>
  <c r="T1561" i="1" s="1"/>
  <c r="U1561" i="1"/>
  <c r="S1562" i="1"/>
  <c r="T1562" i="1" s="1"/>
  <c r="U1562" i="1"/>
  <c r="S1563" i="1"/>
  <c r="T1563" i="1" s="1"/>
  <c r="U1563" i="1"/>
  <c r="S1564" i="1"/>
  <c r="T1564" i="1" s="1"/>
  <c r="U1564" i="1"/>
  <c r="S1565" i="1"/>
  <c r="T1565" i="1" s="1"/>
  <c r="U1565" i="1"/>
  <c r="S1566" i="1"/>
  <c r="T1566" i="1" s="1"/>
  <c r="U1566" i="1"/>
  <c r="S1567" i="1"/>
  <c r="T1567" i="1" s="1"/>
  <c r="U1567" i="1"/>
  <c r="S1568" i="1"/>
  <c r="T1568" i="1" s="1"/>
  <c r="U1568" i="1"/>
  <c r="S1569" i="1"/>
  <c r="T1569" i="1" s="1"/>
  <c r="U1569" i="1"/>
  <c r="S1570" i="1"/>
  <c r="T1570" i="1" s="1"/>
  <c r="U1570" i="1"/>
  <c r="S1571" i="1"/>
  <c r="T1571" i="1" s="1"/>
  <c r="U1571" i="1"/>
  <c r="S1572" i="1"/>
  <c r="T1572" i="1" s="1"/>
  <c r="U1572" i="1"/>
  <c r="S1573" i="1"/>
  <c r="T1573" i="1" s="1"/>
  <c r="U1573" i="1"/>
  <c r="S1574" i="1"/>
  <c r="T1574" i="1" s="1"/>
  <c r="U1574" i="1"/>
  <c r="S1575" i="1"/>
  <c r="T1575" i="1" s="1"/>
  <c r="U1575" i="1"/>
  <c r="S1576" i="1"/>
  <c r="T1576" i="1" s="1"/>
  <c r="U1576" i="1"/>
  <c r="S1577" i="1"/>
  <c r="T1577" i="1" s="1"/>
  <c r="U1577" i="1"/>
  <c r="S1578" i="1"/>
  <c r="T1578" i="1" s="1"/>
  <c r="U1578" i="1"/>
  <c r="S1579" i="1"/>
  <c r="T1579" i="1" s="1"/>
  <c r="U1579" i="1"/>
  <c r="S1580" i="1"/>
  <c r="T1580" i="1" s="1"/>
  <c r="U1580" i="1"/>
  <c r="S1581" i="1"/>
  <c r="T1581" i="1" s="1"/>
  <c r="U1581" i="1"/>
  <c r="S1582" i="1"/>
  <c r="T1582" i="1" s="1"/>
  <c r="U1582" i="1"/>
  <c r="S1583" i="1"/>
  <c r="T1583" i="1" s="1"/>
  <c r="U1583" i="1"/>
  <c r="S1584" i="1"/>
  <c r="T1584" i="1" s="1"/>
  <c r="U1584" i="1"/>
  <c r="S1585" i="1"/>
  <c r="T1585" i="1" s="1"/>
  <c r="U1585" i="1"/>
  <c r="S1586" i="1"/>
  <c r="T1586" i="1" s="1"/>
  <c r="U1586" i="1"/>
  <c r="S1587" i="1"/>
  <c r="T1587" i="1" s="1"/>
  <c r="U1587" i="1"/>
  <c r="S1588" i="1"/>
  <c r="T1588" i="1" s="1"/>
  <c r="U1588" i="1"/>
  <c r="S1589" i="1"/>
  <c r="T1589" i="1" s="1"/>
  <c r="U1589" i="1"/>
  <c r="S1590" i="1"/>
  <c r="T1590" i="1" s="1"/>
  <c r="U1590" i="1"/>
  <c r="S1591" i="1"/>
  <c r="T1591" i="1" s="1"/>
  <c r="U1591" i="1"/>
  <c r="S1592" i="1"/>
  <c r="T1592" i="1" s="1"/>
  <c r="U1592" i="1"/>
  <c r="S1593" i="1"/>
  <c r="T1593" i="1" s="1"/>
  <c r="U1593" i="1"/>
  <c r="S1594" i="1"/>
  <c r="T1594" i="1" s="1"/>
  <c r="U1594" i="1"/>
  <c r="S1595" i="1"/>
  <c r="T1595" i="1" s="1"/>
  <c r="U1595" i="1"/>
  <c r="S1596" i="1"/>
  <c r="T1596" i="1" s="1"/>
  <c r="U1596" i="1"/>
  <c r="S1597" i="1"/>
  <c r="T1597" i="1" s="1"/>
  <c r="U1597" i="1"/>
  <c r="S1598" i="1"/>
  <c r="T1598" i="1" s="1"/>
  <c r="U1598" i="1"/>
  <c r="S1599" i="1"/>
  <c r="T1599" i="1" s="1"/>
  <c r="U1599" i="1"/>
  <c r="S1600" i="1"/>
  <c r="T1600" i="1" s="1"/>
  <c r="U1600" i="1"/>
  <c r="S1601" i="1"/>
  <c r="T1601" i="1" s="1"/>
  <c r="U1601" i="1"/>
  <c r="S1602" i="1"/>
  <c r="T1602" i="1" s="1"/>
  <c r="U1602" i="1"/>
  <c r="S1603" i="1"/>
  <c r="T1603" i="1" s="1"/>
  <c r="U1603" i="1"/>
  <c r="S1604" i="1"/>
  <c r="T1604" i="1" s="1"/>
  <c r="U1604" i="1"/>
  <c r="S1605" i="1"/>
  <c r="T1605" i="1" s="1"/>
  <c r="U1605" i="1"/>
  <c r="S1606" i="1"/>
  <c r="T1606" i="1" s="1"/>
  <c r="U1606" i="1"/>
  <c r="S1607" i="1"/>
  <c r="T1607" i="1" s="1"/>
  <c r="U1607" i="1"/>
  <c r="S1608" i="1"/>
  <c r="T1608" i="1" s="1"/>
  <c r="U1608" i="1"/>
  <c r="S1609" i="1"/>
  <c r="T1609" i="1" s="1"/>
  <c r="U1609" i="1"/>
  <c r="S1610" i="1"/>
  <c r="T1610" i="1" s="1"/>
  <c r="U1610" i="1"/>
  <c r="S1611" i="1"/>
  <c r="T1611" i="1" s="1"/>
  <c r="U1611" i="1"/>
  <c r="S1612" i="1"/>
  <c r="T1612" i="1" s="1"/>
  <c r="U1612" i="1"/>
  <c r="S1613" i="1"/>
  <c r="T1613" i="1" s="1"/>
  <c r="U1613" i="1"/>
  <c r="S1614" i="1"/>
  <c r="T1614" i="1" s="1"/>
  <c r="U1614" i="1"/>
  <c r="S1615" i="1"/>
  <c r="T1615" i="1" s="1"/>
  <c r="U1615" i="1"/>
  <c r="S1616" i="1"/>
  <c r="T1616" i="1" s="1"/>
  <c r="U1616" i="1"/>
  <c r="S1617" i="1"/>
  <c r="T1617" i="1" s="1"/>
  <c r="U1617" i="1"/>
  <c r="S1618" i="1"/>
  <c r="T1618" i="1" s="1"/>
  <c r="U1618" i="1"/>
  <c r="S1619" i="1"/>
  <c r="T1619" i="1" s="1"/>
  <c r="U1619" i="1"/>
  <c r="S1620" i="1"/>
  <c r="T1620" i="1" s="1"/>
  <c r="U1620" i="1"/>
  <c r="S1621" i="1"/>
  <c r="T1621" i="1" s="1"/>
  <c r="U1621" i="1"/>
  <c r="S1622" i="1"/>
  <c r="T1622" i="1" s="1"/>
  <c r="U1622" i="1"/>
  <c r="S1623" i="1"/>
  <c r="T1623" i="1" s="1"/>
  <c r="U1623" i="1"/>
  <c r="S1624" i="1"/>
  <c r="T1624" i="1" s="1"/>
  <c r="U1624" i="1"/>
  <c r="S1625" i="1"/>
  <c r="T1625" i="1" s="1"/>
  <c r="U1625" i="1"/>
  <c r="S1626" i="1"/>
  <c r="T1626" i="1" s="1"/>
  <c r="U1626" i="1"/>
  <c r="S1627" i="1"/>
  <c r="T1627" i="1" s="1"/>
  <c r="U1627" i="1"/>
  <c r="S1628" i="1"/>
  <c r="T1628" i="1" s="1"/>
  <c r="U1628" i="1"/>
  <c r="S1629" i="1"/>
  <c r="T1629" i="1" s="1"/>
  <c r="U1629" i="1"/>
  <c r="S1630" i="1"/>
  <c r="T1630" i="1" s="1"/>
  <c r="U1630" i="1"/>
  <c r="S1631" i="1"/>
  <c r="T1631" i="1" s="1"/>
  <c r="U1631" i="1"/>
  <c r="S1632" i="1"/>
  <c r="T1632" i="1" s="1"/>
  <c r="U1632" i="1"/>
  <c r="S1633" i="1"/>
  <c r="T1633" i="1" s="1"/>
  <c r="U1633" i="1"/>
  <c r="S1634" i="1"/>
  <c r="T1634" i="1" s="1"/>
  <c r="U1634" i="1"/>
  <c r="S1635" i="1"/>
  <c r="T1635" i="1" s="1"/>
  <c r="U1635" i="1"/>
  <c r="S1636" i="1"/>
  <c r="T1636" i="1" s="1"/>
  <c r="U1636" i="1"/>
  <c r="S1637" i="1"/>
  <c r="T1637" i="1" s="1"/>
  <c r="U1637" i="1"/>
  <c r="S1638" i="1"/>
  <c r="T1638" i="1" s="1"/>
  <c r="U1638" i="1"/>
  <c r="S1639" i="1"/>
  <c r="T1639" i="1" s="1"/>
  <c r="U1639" i="1"/>
  <c r="S1640" i="1"/>
  <c r="T1640" i="1" s="1"/>
  <c r="U1640" i="1"/>
  <c r="S1641" i="1"/>
  <c r="T1641" i="1" s="1"/>
  <c r="U1641" i="1"/>
  <c r="S1642" i="1"/>
  <c r="T1642" i="1" s="1"/>
  <c r="U1642" i="1"/>
  <c r="S1643" i="1"/>
  <c r="T1643" i="1" s="1"/>
  <c r="U1643" i="1"/>
  <c r="S1644" i="1"/>
  <c r="T1644" i="1" s="1"/>
  <c r="U1644" i="1"/>
  <c r="S1645" i="1"/>
  <c r="T1645" i="1" s="1"/>
  <c r="U1645" i="1"/>
  <c r="S1646" i="1"/>
  <c r="T1646" i="1" s="1"/>
  <c r="U1646" i="1"/>
  <c r="S1647" i="1"/>
  <c r="T1647" i="1" s="1"/>
  <c r="U1647" i="1"/>
  <c r="S1648" i="1"/>
  <c r="T1648" i="1" s="1"/>
  <c r="U1648" i="1"/>
  <c r="S1649" i="1"/>
  <c r="T1649" i="1" s="1"/>
  <c r="U1649" i="1"/>
  <c r="S1650" i="1"/>
  <c r="T1650" i="1" s="1"/>
  <c r="U1650" i="1"/>
  <c r="S1651" i="1"/>
  <c r="T1651" i="1" s="1"/>
  <c r="U1651" i="1"/>
  <c r="S1652" i="1"/>
  <c r="T1652" i="1" s="1"/>
  <c r="U1652" i="1"/>
  <c r="S1653" i="1"/>
  <c r="T1653" i="1" s="1"/>
  <c r="U1653" i="1"/>
  <c r="S1654" i="1"/>
  <c r="T1654" i="1" s="1"/>
  <c r="U1654" i="1"/>
  <c r="S1655" i="1"/>
  <c r="T1655" i="1" s="1"/>
  <c r="U1655" i="1"/>
  <c r="S1656" i="1"/>
  <c r="T1656" i="1" s="1"/>
  <c r="U1656" i="1"/>
  <c r="S1657" i="1"/>
  <c r="T1657" i="1" s="1"/>
  <c r="U1657" i="1"/>
  <c r="S1658" i="1"/>
  <c r="T1658" i="1" s="1"/>
  <c r="U1658" i="1"/>
  <c r="S1659" i="1"/>
  <c r="T1659" i="1" s="1"/>
  <c r="U1659" i="1"/>
  <c r="S1660" i="1"/>
  <c r="T1660" i="1" s="1"/>
  <c r="U1660" i="1"/>
  <c r="S1661" i="1"/>
  <c r="T1661" i="1" s="1"/>
  <c r="U1661" i="1"/>
  <c r="S1662" i="1"/>
  <c r="T1662" i="1" s="1"/>
  <c r="U1662" i="1"/>
  <c r="S1663" i="1"/>
  <c r="T1663" i="1" s="1"/>
  <c r="U1663" i="1"/>
  <c r="S1664" i="1"/>
  <c r="T1664" i="1" s="1"/>
  <c r="U1664" i="1"/>
  <c r="S1665" i="1"/>
  <c r="T1665" i="1" s="1"/>
  <c r="U1665" i="1"/>
  <c r="S1666" i="1"/>
  <c r="T1666" i="1" s="1"/>
  <c r="U1666" i="1"/>
  <c r="S1667" i="1"/>
  <c r="T1667" i="1" s="1"/>
  <c r="U1667" i="1"/>
  <c r="S1668" i="1"/>
  <c r="T1668" i="1" s="1"/>
  <c r="U1668" i="1"/>
  <c r="S1669" i="1"/>
  <c r="T1669" i="1" s="1"/>
  <c r="U1669" i="1"/>
  <c r="S1670" i="1"/>
  <c r="T1670" i="1" s="1"/>
  <c r="U1670" i="1"/>
  <c r="S1671" i="1"/>
  <c r="T1671" i="1" s="1"/>
  <c r="U1671" i="1"/>
  <c r="S1672" i="1"/>
  <c r="T1672" i="1" s="1"/>
  <c r="U1672" i="1"/>
  <c r="S1673" i="1"/>
  <c r="T1673" i="1" s="1"/>
  <c r="U1673" i="1"/>
  <c r="S1674" i="1"/>
  <c r="T1674" i="1" s="1"/>
  <c r="U1674" i="1"/>
  <c r="S1675" i="1"/>
  <c r="T1675" i="1" s="1"/>
  <c r="U1675" i="1"/>
  <c r="S1676" i="1"/>
  <c r="T1676" i="1" s="1"/>
  <c r="U1676" i="1"/>
  <c r="S1677" i="1"/>
  <c r="T1677" i="1" s="1"/>
  <c r="U1677" i="1"/>
  <c r="S1678" i="1"/>
  <c r="T1678" i="1" s="1"/>
  <c r="U1678" i="1"/>
  <c r="S1679" i="1"/>
  <c r="T1679" i="1" s="1"/>
  <c r="U1679" i="1"/>
  <c r="S1680" i="1"/>
  <c r="T1680" i="1" s="1"/>
  <c r="U1680" i="1"/>
  <c r="S1681" i="1"/>
  <c r="T1681" i="1" s="1"/>
  <c r="U1681" i="1"/>
  <c r="S1682" i="1"/>
  <c r="T1682" i="1" s="1"/>
  <c r="U1682" i="1"/>
  <c r="S1683" i="1"/>
  <c r="T1683" i="1" s="1"/>
  <c r="U1683" i="1"/>
  <c r="S1684" i="1"/>
  <c r="T1684" i="1" s="1"/>
  <c r="U1684" i="1"/>
  <c r="S1685" i="1"/>
  <c r="T1685" i="1" s="1"/>
  <c r="U1685" i="1"/>
  <c r="S1686" i="1"/>
  <c r="T1686" i="1" s="1"/>
  <c r="U1686" i="1"/>
  <c r="S1687" i="1"/>
  <c r="T1687" i="1" s="1"/>
  <c r="U1687" i="1"/>
  <c r="S1688" i="1"/>
  <c r="T1688" i="1" s="1"/>
  <c r="U1688" i="1"/>
  <c r="S1689" i="1"/>
  <c r="T1689" i="1" s="1"/>
  <c r="U1689" i="1"/>
  <c r="S1690" i="1"/>
  <c r="T1690" i="1" s="1"/>
  <c r="U1690" i="1"/>
  <c r="S1691" i="1"/>
  <c r="T1691" i="1" s="1"/>
  <c r="U1691" i="1"/>
  <c r="S1692" i="1"/>
  <c r="T1692" i="1" s="1"/>
  <c r="U1692" i="1"/>
  <c r="S1693" i="1"/>
  <c r="T1693" i="1" s="1"/>
  <c r="U1693" i="1"/>
  <c r="S1694" i="1"/>
  <c r="T1694" i="1" s="1"/>
  <c r="U1694" i="1"/>
  <c r="S1695" i="1"/>
  <c r="T1695" i="1" s="1"/>
  <c r="U1695" i="1"/>
  <c r="S1696" i="1"/>
  <c r="T1696" i="1" s="1"/>
  <c r="U1696" i="1"/>
  <c r="S1697" i="1"/>
  <c r="T1697" i="1" s="1"/>
  <c r="U1697" i="1"/>
  <c r="S1698" i="1"/>
  <c r="T1698" i="1" s="1"/>
  <c r="U1698" i="1"/>
  <c r="S1699" i="1"/>
  <c r="T1699" i="1" s="1"/>
  <c r="U1699" i="1"/>
  <c r="S1700" i="1"/>
  <c r="T1700" i="1" s="1"/>
  <c r="U1700" i="1"/>
  <c r="S1701" i="1"/>
  <c r="T1701" i="1" s="1"/>
  <c r="U1701" i="1"/>
  <c r="S1702" i="1"/>
  <c r="T1702" i="1" s="1"/>
  <c r="U1702" i="1"/>
  <c r="S1703" i="1"/>
  <c r="T1703" i="1" s="1"/>
  <c r="U1703" i="1"/>
  <c r="S1704" i="1"/>
  <c r="T1704" i="1" s="1"/>
  <c r="U1704" i="1"/>
  <c r="S1705" i="1"/>
  <c r="T1705" i="1" s="1"/>
  <c r="U1705" i="1"/>
  <c r="S1706" i="1"/>
  <c r="T1706" i="1" s="1"/>
  <c r="U1706" i="1"/>
  <c r="S1707" i="1"/>
  <c r="T1707" i="1" s="1"/>
  <c r="U1707" i="1"/>
  <c r="S1708" i="1"/>
  <c r="T1708" i="1" s="1"/>
  <c r="U1708" i="1"/>
  <c r="S1709" i="1"/>
  <c r="T1709" i="1" s="1"/>
  <c r="U1709" i="1"/>
  <c r="S1710" i="1"/>
  <c r="T1710" i="1" s="1"/>
  <c r="U1710" i="1"/>
  <c r="S1711" i="1"/>
  <c r="T1711" i="1" s="1"/>
  <c r="U1711" i="1"/>
  <c r="S1712" i="1"/>
  <c r="T1712" i="1" s="1"/>
  <c r="U1712" i="1"/>
  <c r="S1713" i="1"/>
  <c r="T1713" i="1" s="1"/>
  <c r="U1713" i="1"/>
  <c r="S1714" i="1"/>
  <c r="T1714" i="1" s="1"/>
  <c r="U1714" i="1"/>
  <c r="S1715" i="1"/>
  <c r="T1715" i="1" s="1"/>
  <c r="U1715" i="1"/>
  <c r="S1716" i="1"/>
  <c r="T1716" i="1" s="1"/>
  <c r="U1716" i="1"/>
  <c r="S1717" i="1"/>
  <c r="T1717" i="1" s="1"/>
  <c r="U1717" i="1"/>
  <c r="S1718" i="1"/>
  <c r="T1718" i="1" s="1"/>
  <c r="U1718" i="1"/>
  <c r="S1719" i="1"/>
  <c r="T1719" i="1" s="1"/>
  <c r="U1719" i="1"/>
  <c r="S1720" i="1"/>
  <c r="T1720" i="1" s="1"/>
  <c r="U1720" i="1"/>
  <c r="S1721" i="1"/>
  <c r="T1721" i="1" s="1"/>
  <c r="U1721" i="1"/>
  <c r="S1722" i="1"/>
  <c r="T1722" i="1" s="1"/>
  <c r="U1722" i="1"/>
  <c r="S1723" i="1"/>
  <c r="T1723" i="1" s="1"/>
  <c r="U1723" i="1"/>
  <c r="S1724" i="1"/>
  <c r="T1724" i="1" s="1"/>
  <c r="U1724" i="1"/>
  <c r="S1725" i="1"/>
  <c r="T1725" i="1" s="1"/>
  <c r="U1725" i="1"/>
  <c r="S1726" i="1"/>
  <c r="T1726" i="1" s="1"/>
  <c r="U1726" i="1"/>
  <c r="S1727" i="1"/>
  <c r="T1727" i="1" s="1"/>
  <c r="U1727" i="1"/>
  <c r="S1728" i="1"/>
  <c r="T1728" i="1" s="1"/>
  <c r="U1728" i="1"/>
  <c r="S1729" i="1"/>
  <c r="T1729" i="1" s="1"/>
  <c r="U1729" i="1"/>
  <c r="S1730" i="1"/>
  <c r="T1730" i="1" s="1"/>
  <c r="U1730" i="1"/>
  <c r="S1731" i="1"/>
  <c r="T1731" i="1" s="1"/>
  <c r="U1731" i="1"/>
  <c r="S1732" i="1"/>
  <c r="T1732" i="1" s="1"/>
  <c r="U1732" i="1"/>
  <c r="S1733" i="1"/>
  <c r="T1733" i="1" s="1"/>
  <c r="U1733" i="1"/>
  <c r="S1734" i="1"/>
  <c r="T1734" i="1" s="1"/>
  <c r="U1734" i="1"/>
  <c r="S1735" i="1"/>
  <c r="T1735" i="1" s="1"/>
  <c r="U1735" i="1"/>
  <c r="S1736" i="1"/>
  <c r="T1736" i="1" s="1"/>
  <c r="U1736" i="1"/>
  <c r="S1737" i="1"/>
  <c r="T1737" i="1" s="1"/>
  <c r="U1737" i="1"/>
  <c r="S1738" i="1"/>
  <c r="T1738" i="1" s="1"/>
  <c r="U1738" i="1"/>
  <c r="S1739" i="1"/>
  <c r="T1739" i="1" s="1"/>
  <c r="U1739" i="1"/>
  <c r="S1740" i="1"/>
  <c r="T1740" i="1" s="1"/>
  <c r="U1740" i="1"/>
  <c r="S1741" i="1"/>
  <c r="T1741" i="1" s="1"/>
  <c r="U1741" i="1"/>
  <c r="S1742" i="1"/>
  <c r="T1742" i="1" s="1"/>
  <c r="U1742" i="1"/>
  <c r="S1743" i="1"/>
  <c r="T1743" i="1" s="1"/>
  <c r="U1743" i="1"/>
  <c r="S1744" i="1"/>
  <c r="T1744" i="1" s="1"/>
  <c r="U1744" i="1"/>
  <c r="S1745" i="1"/>
  <c r="T1745" i="1" s="1"/>
  <c r="U1745" i="1"/>
  <c r="S1746" i="1"/>
  <c r="T1746" i="1" s="1"/>
  <c r="U1746" i="1"/>
  <c r="S1747" i="1"/>
  <c r="T1747" i="1" s="1"/>
  <c r="U1747" i="1"/>
  <c r="S1748" i="1"/>
  <c r="T1748" i="1" s="1"/>
  <c r="U1748" i="1"/>
  <c r="S1749" i="1"/>
  <c r="T1749" i="1" s="1"/>
  <c r="U1749" i="1"/>
  <c r="S1750" i="1"/>
  <c r="T1750" i="1" s="1"/>
  <c r="U1750" i="1"/>
  <c r="S1751" i="1"/>
  <c r="T1751" i="1" s="1"/>
  <c r="U1751" i="1"/>
  <c r="S1752" i="1"/>
  <c r="T1752" i="1" s="1"/>
  <c r="U1752" i="1"/>
  <c r="S1753" i="1"/>
  <c r="T1753" i="1" s="1"/>
  <c r="U1753" i="1"/>
  <c r="S1754" i="1"/>
  <c r="T1754" i="1" s="1"/>
  <c r="U1754" i="1"/>
  <c r="S1755" i="1"/>
  <c r="T1755" i="1" s="1"/>
  <c r="U1755" i="1"/>
  <c r="S1756" i="1"/>
  <c r="T1756" i="1" s="1"/>
  <c r="U1756" i="1"/>
  <c r="S1757" i="1"/>
  <c r="T1757" i="1" s="1"/>
  <c r="U1757" i="1"/>
  <c r="S1758" i="1"/>
  <c r="T1758" i="1" s="1"/>
  <c r="U1758" i="1"/>
  <c r="S1759" i="1"/>
  <c r="T1759" i="1" s="1"/>
  <c r="U1759" i="1"/>
  <c r="S1760" i="1"/>
  <c r="T1760" i="1" s="1"/>
  <c r="U1760" i="1"/>
  <c r="S1761" i="1"/>
  <c r="T1761" i="1" s="1"/>
  <c r="U1761" i="1"/>
  <c r="S1762" i="1"/>
  <c r="T1762" i="1" s="1"/>
  <c r="U1762" i="1"/>
  <c r="S1763" i="1"/>
  <c r="T1763" i="1" s="1"/>
  <c r="U1763" i="1"/>
  <c r="S1764" i="1"/>
  <c r="T1764" i="1" s="1"/>
  <c r="U1764" i="1"/>
  <c r="S1765" i="1"/>
  <c r="T1765" i="1" s="1"/>
  <c r="U1765" i="1"/>
  <c r="S1766" i="1"/>
  <c r="T1766" i="1" s="1"/>
  <c r="U1766" i="1"/>
  <c r="S1767" i="1"/>
  <c r="T1767" i="1" s="1"/>
  <c r="U1767" i="1"/>
  <c r="S1768" i="1"/>
  <c r="T1768" i="1" s="1"/>
  <c r="U1768" i="1"/>
  <c r="S1769" i="1"/>
  <c r="T1769" i="1" s="1"/>
  <c r="U1769" i="1"/>
  <c r="S1770" i="1"/>
  <c r="T1770" i="1" s="1"/>
  <c r="U1770" i="1"/>
  <c r="S1771" i="1"/>
  <c r="T1771" i="1" s="1"/>
  <c r="U1771" i="1"/>
  <c r="S1772" i="1"/>
  <c r="T1772" i="1" s="1"/>
  <c r="U1772" i="1"/>
  <c r="S1773" i="1"/>
  <c r="T1773" i="1" s="1"/>
  <c r="U1773" i="1"/>
  <c r="S1774" i="1"/>
  <c r="T1774" i="1" s="1"/>
  <c r="U1774" i="1"/>
  <c r="S1775" i="1"/>
  <c r="T1775" i="1" s="1"/>
  <c r="U1775" i="1"/>
  <c r="S1776" i="1"/>
  <c r="T1776" i="1" s="1"/>
  <c r="U1776" i="1"/>
  <c r="S1777" i="1"/>
  <c r="T1777" i="1" s="1"/>
  <c r="U1777" i="1"/>
  <c r="S1778" i="1"/>
  <c r="T1778" i="1" s="1"/>
  <c r="U1778" i="1"/>
  <c r="S1779" i="1"/>
  <c r="T1779" i="1" s="1"/>
  <c r="U1779" i="1"/>
  <c r="S1780" i="1"/>
  <c r="T1780" i="1" s="1"/>
  <c r="U1780" i="1"/>
  <c r="S1781" i="1"/>
  <c r="T1781" i="1" s="1"/>
  <c r="U1781" i="1"/>
  <c r="S1782" i="1"/>
  <c r="T1782" i="1" s="1"/>
  <c r="U1782" i="1"/>
  <c r="S1783" i="1"/>
  <c r="T1783" i="1" s="1"/>
  <c r="U1783" i="1"/>
  <c r="S1784" i="1"/>
  <c r="T1784" i="1" s="1"/>
  <c r="U1784" i="1"/>
  <c r="S1785" i="1"/>
  <c r="T1785" i="1" s="1"/>
  <c r="U1785" i="1"/>
  <c r="S1786" i="1"/>
  <c r="T1786" i="1" s="1"/>
  <c r="U1786" i="1"/>
  <c r="S1787" i="1"/>
  <c r="T1787" i="1" s="1"/>
  <c r="U1787" i="1"/>
  <c r="S1788" i="1"/>
  <c r="T1788" i="1" s="1"/>
  <c r="U1788" i="1"/>
  <c r="S1789" i="1"/>
  <c r="T1789" i="1" s="1"/>
  <c r="U1789" i="1"/>
  <c r="S1790" i="1"/>
  <c r="T1790" i="1" s="1"/>
  <c r="U1790" i="1"/>
  <c r="S1791" i="1"/>
  <c r="T1791" i="1" s="1"/>
  <c r="U1791" i="1"/>
  <c r="S1792" i="1"/>
  <c r="T1792" i="1" s="1"/>
  <c r="U1792" i="1"/>
  <c r="S1793" i="1"/>
  <c r="T1793" i="1" s="1"/>
  <c r="U1793" i="1"/>
  <c r="S1794" i="1"/>
  <c r="T1794" i="1" s="1"/>
  <c r="U1794" i="1"/>
  <c r="S1795" i="1"/>
  <c r="T1795" i="1" s="1"/>
  <c r="U1795" i="1"/>
  <c r="S1796" i="1"/>
  <c r="T1796" i="1" s="1"/>
  <c r="U1796" i="1"/>
  <c r="S1797" i="1"/>
  <c r="T1797" i="1" s="1"/>
  <c r="U1797" i="1"/>
  <c r="S1798" i="1"/>
  <c r="T1798" i="1" s="1"/>
  <c r="U1798" i="1"/>
  <c r="S1799" i="1"/>
  <c r="T1799" i="1" s="1"/>
  <c r="U1799" i="1"/>
  <c r="S1800" i="1"/>
  <c r="T1800" i="1" s="1"/>
  <c r="U1800" i="1"/>
  <c r="S1801" i="1"/>
  <c r="T1801" i="1" s="1"/>
  <c r="U1801" i="1"/>
  <c r="S1802" i="1"/>
  <c r="T1802" i="1" s="1"/>
  <c r="U1802" i="1"/>
  <c r="S1803" i="1"/>
  <c r="T1803" i="1" s="1"/>
  <c r="U1803" i="1"/>
  <c r="S1804" i="1"/>
  <c r="T1804" i="1" s="1"/>
  <c r="U1804" i="1"/>
  <c r="S1805" i="1"/>
  <c r="T1805" i="1" s="1"/>
  <c r="U1805" i="1"/>
  <c r="S1806" i="1"/>
  <c r="T1806" i="1" s="1"/>
  <c r="U1806" i="1"/>
  <c r="S1807" i="1"/>
  <c r="T1807" i="1" s="1"/>
  <c r="U1807" i="1"/>
  <c r="S1808" i="1"/>
  <c r="T1808" i="1" s="1"/>
  <c r="U1808" i="1"/>
  <c r="S1809" i="1"/>
  <c r="T1809" i="1" s="1"/>
  <c r="U1809" i="1"/>
  <c r="S1810" i="1"/>
  <c r="T1810" i="1" s="1"/>
  <c r="U1810" i="1"/>
  <c r="S1811" i="1"/>
  <c r="T1811" i="1" s="1"/>
  <c r="U1811" i="1"/>
  <c r="S1812" i="1"/>
  <c r="T1812" i="1" s="1"/>
  <c r="U1812" i="1"/>
  <c r="S1813" i="1"/>
  <c r="T1813" i="1" s="1"/>
  <c r="U1813" i="1"/>
  <c r="S1814" i="1"/>
  <c r="T1814" i="1" s="1"/>
  <c r="U1814" i="1"/>
  <c r="S1815" i="1"/>
  <c r="T1815" i="1" s="1"/>
  <c r="U1815" i="1"/>
  <c r="S1816" i="1"/>
  <c r="T1816" i="1" s="1"/>
  <c r="U1816" i="1"/>
  <c r="S1817" i="1"/>
  <c r="T1817" i="1" s="1"/>
  <c r="U1817" i="1"/>
  <c r="S1818" i="1"/>
  <c r="T1818" i="1" s="1"/>
  <c r="U1818" i="1"/>
  <c r="S1819" i="1"/>
  <c r="T1819" i="1" s="1"/>
  <c r="U1819" i="1"/>
  <c r="S1820" i="1"/>
  <c r="T1820" i="1" s="1"/>
  <c r="U1820" i="1"/>
  <c r="S1821" i="1"/>
  <c r="T1821" i="1" s="1"/>
  <c r="U1821" i="1"/>
  <c r="S1822" i="1"/>
  <c r="T1822" i="1" s="1"/>
  <c r="U1822" i="1"/>
  <c r="S1823" i="1"/>
  <c r="T1823" i="1" s="1"/>
  <c r="U1823" i="1"/>
  <c r="S1824" i="1"/>
  <c r="T1824" i="1" s="1"/>
  <c r="U1824" i="1"/>
  <c r="S1825" i="1"/>
  <c r="T1825" i="1" s="1"/>
  <c r="U1825" i="1"/>
  <c r="S1826" i="1"/>
  <c r="T1826" i="1" s="1"/>
  <c r="U1826" i="1"/>
  <c r="S1827" i="1"/>
  <c r="T1827" i="1" s="1"/>
  <c r="U1827" i="1"/>
  <c r="S1828" i="1"/>
  <c r="T1828" i="1" s="1"/>
  <c r="U1828" i="1"/>
  <c r="S1829" i="1"/>
  <c r="T1829" i="1" s="1"/>
  <c r="U1829" i="1"/>
  <c r="S1830" i="1"/>
  <c r="T1830" i="1" s="1"/>
  <c r="U1830" i="1"/>
  <c r="S1831" i="1"/>
  <c r="T1831" i="1" s="1"/>
  <c r="U1831" i="1"/>
  <c r="S1832" i="1"/>
  <c r="T1832" i="1" s="1"/>
  <c r="U1832" i="1"/>
  <c r="S1833" i="1"/>
  <c r="T1833" i="1" s="1"/>
  <c r="U1833" i="1"/>
  <c r="S1834" i="1"/>
  <c r="T1834" i="1" s="1"/>
  <c r="U1834" i="1"/>
  <c r="S1835" i="1"/>
  <c r="T1835" i="1" s="1"/>
  <c r="U1835" i="1"/>
  <c r="S1836" i="1"/>
  <c r="T1836" i="1" s="1"/>
  <c r="U1836" i="1"/>
  <c r="S1837" i="1"/>
  <c r="T1837" i="1" s="1"/>
  <c r="U1837" i="1"/>
  <c r="S1838" i="1"/>
  <c r="T1838" i="1" s="1"/>
  <c r="U1838" i="1"/>
  <c r="S1839" i="1"/>
  <c r="T1839" i="1" s="1"/>
  <c r="U1839" i="1"/>
  <c r="S1840" i="1"/>
  <c r="T1840" i="1" s="1"/>
  <c r="U1840" i="1"/>
  <c r="S1841" i="1"/>
  <c r="T1841" i="1" s="1"/>
  <c r="U1841" i="1"/>
  <c r="S1842" i="1"/>
  <c r="T1842" i="1" s="1"/>
  <c r="U1842" i="1"/>
  <c r="S1843" i="1"/>
  <c r="T1843" i="1" s="1"/>
  <c r="U1843" i="1"/>
  <c r="S1844" i="1"/>
  <c r="T1844" i="1" s="1"/>
  <c r="U1844" i="1"/>
  <c r="S1845" i="1"/>
  <c r="T1845" i="1" s="1"/>
  <c r="U1845" i="1"/>
  <c r="S1846" i="1"/>
  <c r="T1846" i="1" s="1"/>
  <c r="U1846" i="1"/>
  <c r="S1847" i="1"/>
  <c r="T1847" i="1" s="1"/>
  <c r="U1847" i="1"/>
  <c r="S1848" i="1"/>
  <c r="T1848" i="1" s="1"/>
  <c r="U1848" i="1"/>
  <c r="S1849" i="1"/>
  <c r="T1849" i="1" s="1"/>
  <c r="U1849" i="1"/>
  <c r="S1850" i="1"/>
  <c r="T1850" i="1" s="1"/>
  <c r="U1850" i="1"/>
  <c r="S1851" i="1"/>
  <c r="T1851" i="1" s="1"/>
  <c r="U1851" i="1"/>
  <c r="S1852" i="1"/>
  <c r="T1852" i="1" s="1"/>
  <c r="U1852" i="1"/>
  <c r="S1853" i="1"/>
  <c r="T1853" i="1" s="1"/>
  <c r="U1853" i="1"/>
  <c r="S1854" i="1"/>
  <c r="T1854" i="1" s="1"/>
  <c r="U1854" i="1"/>
  <c r="S1855" i="1"/>
  <c r="T1855" i="1" s="1"/>
  <c r="U1855" i="1"/>
  <c r="S1856" i="1"/>
  <c r="T1856" i="1" s="1"/>
  <c r="U1856" i="1"/>
  <c r="S1857" i="1"/>
  <c r="T1857" i="1" s="1"/>
  <c r="U1857" i="1"/>
  <c r="S1858" i="1"/>
  <c r="T1858" i="1" s="1"/>
  <c r="U1858" i="1"/>
  <c r="S1859" i="1"/>
  <c r="T1859" i="1" s="1"/>
  <c r="U1859" i="1"/>
  <c r="S1860" i="1"/>
  <c r="T1860" i="1" s="1"/>
  <c r="U1860" i="1"/>
  <c r="S1861" i="1"/>
  <c r="T1861" i="1" s="1"/>
  <c r="U1861" i="1"/>
  <c r="S1862" i="1"/>
  <c r="T1862" i="1" s="1"/>
  <c r="U1862" i="1"/>
  <c r="S1863" i="1"/>
  <c r="T1863" i="1" s="1"/>
  <c r="U1863" i="1"/>
  <c r="S1864" i="1"/>
  <c r="T1864" i="1" s="1"/>
  <c r="U1864" i="1"/>
  <c r="S1865" i="1"/>
  <c r="T1865" i="1" s="1"/>
  <c r="U1865" i="1"/>
  <c r="S1866" i="1"/>
  <c r="T1866" i="1" s="1"/>
  <c r="U1866" i="1"/>
  <c r="S1867" i="1"/>
  <c r="T1867" i="1" s="1"/>
  <c r="U1867" i="1"/>
  <c r="S1868" i="1"/>
  <c r="T1868" i="1" s="1"/>
  <c r="U1868" i="1"/>
  <c r="S1869" i="1"/>
  <c r="T1869" i="1" s="1"/>
  <c r="U1869" i="1"/>
  <c r="S1870" i="1"/>
  <c r="T1870" i="1" s="1"/>
  <c r="U1870" i="1"/>
  <c r="S1871" i="1"/>
  <c r="T1871" i="1" s="1"/>
  <c r="U1871" i="1"/>
  <c r="S1872" i="1"/>
  <c r="T1872" i="1" s="1"/>
  <c r="U1872" i="1"/>
  <c r="S1873" i="1"/>
  <c r="T1873" i="1" s="1"/>
  <c r="U1873" i="1"/>
  <c r="S1874" i="1"/>
  <c r="T1874" i="1" s="1"/>
  <c r="U1874" i="1"/>
  <c r="S1875" i="1"/>
  <c r="T1875" i="1" s="1"/>
  <c r="U1875" i="1"/>
  <c r="S1876" i="1"/>
  <c r="T1876" i="1" s="1"/>
  <c r="U1876" i="1"/>
  <c r="S1877" i="1"/>
  <c r="T1877" i="1" s="1"/>
  <c r="U1877" i="1"/>
  <c r="S1878" i="1"/>
  <c r="T1878" i="1" s="1"/>
  <c r="U1878" i="1"/>
  <c r="S1879" i="1"/>
  <c r="T1879" i="1" s="1"/>
  <c r="U1879" i="1"/>
  <c r="S1880" i="1"/>
  <c r="T1880" i="1" s="1"/>
  <c r="U1880" i="1"/>
  <c r="S1881" i="1"/>
  <c r="T1881" i="1" s="1"/>
  <c r="U1881" i="1"/>
  <c r="S1882" i="1"/>
  <c r="T1882" i="1" s="1"/>
  <c r="U1882" i="1"/>
  <c r="S1883" i="1"/>
  <c r="T1883" i="1" s="1"/>
  <c r="U1883" i="1"/>
  <c r="S1884" i="1"/>
  <c r="T1884" i="1" s="1"/>
  <c r="U1884" i="1"/>
  <c r="S1885" i="1"/>
  <c r="T1885" i="1" s="1"/>
  <c r="U1885" i="1"/>
  <c r="S1886" i="1"/>
  <c r="T1886" i="1" s="1"/>
  <c r="U1886" i="1"/>
  <c r="S1887" i="1"/>
  <c r="T1887" i="1" s="1"/>
  <c r="U1887" i="1"/>
  <c r="S1888" i="1"/>
  <c r="T1888" i="1" s="1"/>
  <c r="U1888" i="1"/>
  <c r="S1889" i="1"/>
  <c r="T1889" i="1" s="1"/>
  <c r="U1889" i="1"/>
  <c r="S1890" i="1"/>
  <c r="T1890" i="1" s="1"/>
  <c r="U1890" i="1"/>
  <c r="S1891" i="1"/>
  <c r="T1891" i="1" s="1"/>
  <c r="U1891" i="1"/>
  <c r="S1892" i="1"/>
  <c r="T1892" i="1" s="1"/>
  <c r="U1892" i="1"/>
  <c r="S1893" i="1"/>
  <c r="T1893" i="1" s="1"/>
  <c r="U1893" i="1"/>
  <c r="S1894" i="1"/>
  <c r="T1894" i="1" s="1"/>
  <c r="U1894" i="1"/>
  <c r="S1895" i="1"/>
  <c r="T1895" i="1" s="1"/>
  <c r="U1895" i="1"/>
  <c r="S1896" i="1"/>
  <c r="T1896" i="1" s="1"/>
  <c r="U1896" i="1"/>
  <c r="S1897" i="1"/>
  <c r="T1897" i="1" s="1"/>
  <c r="U1897" i="1"/>
  <c r="S1898" i="1"/>
  <c r="T1898" i="1" s="1"/>
  <c r="U1898" i="1"/>
  <c r="S1899" i="1"/>
  <c r="T1899" i="1" s="1"/>
  <c r="U1899" i="1"/>
  <c r="S1900" i="1"/>
  <c r="T1900" i="1" s="1"/>
  <c r="U1900" i="1"/>
  <c r="S1901" i="1"/>
  <c r="T1901" i="1" s="1"/>
  <c r="U1901" i="1"/>
  <c r="S1902" i="1"/>
  <c r="T1902" i="1" s="1"/>
  <c r="U1902" i="1"/>
  <c r="S1903" i="1"/>
  <c r="T1903" i="1" s="1"/>
  <c r="U1903" i="1"/>
  <c r="S1904" i="1"/>
  <c r="T1904" i="1" s="1"/>
  <c r="U1904" i="1"/>
  <c r="S1905" i="1"/>
  <c r="T1905" i="1" s="1"/>
  <c r="U1905" i="1"/>
  <c r="S1906" i="1"/>
  <c r="T1906" i="1" s="1"/>
  <c r="U1906" i="1"/>
  <c r="S1907" i="1"/>
  <c r="T1907" i="1" s="1"/>
  <c r="U1907" i="1"/>
  <c r="S1908" i="1"/>
  <c r="T1908" i="1" s="1"/>
  <c r="U1908" i="1"/>
  <c r="S1909" i="1"/>
  <c r="T1909" i="1" s="1"/>
  <c r="U1909" i="1"/>
  <c r="S1910" i="1"/>
  <c r="T1910" i="1" s="1"/>
  <c r="U1910" i="1"/>
  <c r="S1911" i="1"/>
  <c r="T1911" i="1" s="1"/>
  <c r="U1911" i="1"/>
  <c r="S1912" i="1"/>
  <c r="T1912" i="1" s="1"/>
  <c r="U1912" i="1"/>
  <c r="S1913" i="1"/>
  <c r="T1913" i="1" s="1"/>
  <c r="U1913" i="1"/>
  <c r="S1914" i="1"/>
  <c r="T1914" i="1" s="1"/>
  <c r="U1914" i="1"/>
  <c r="S1915" i="1"/>
  <c r="T1915" i="1" s="1"/>
  <c r="U1915" i="1"/>
  <c r="S1916" i="1"/>
  <c r="T1916" i="1" s="1"/>
  <c r="U1916" i="1"/>
  <c r="S1917" i="1"/>
  <c r="T1917" i="1" s="1"/>
  <c r="U1917" i="1"/>
  <c r="S1918" i="1"/>
  <c r="T1918" i="1" s="1"/>
  <c r="U1918" i="1"/>
  <c r="S1919" i="1"/>
  <c r="T1919" i="1" s="1"/>
  <c r="U1919" i="1"/>
  <c r="S1920" i="1"/>
  <c r="T1920" i="1" s="1"/>
  <c r="U1920" i="1"/>
  <c r="S1921" i="1"/>
  <c r="T1921" i="1" s="1"/>
  <c r="U1921" i="1"/>
  <c r="S1922" i="1"/>
  <c r="T1922" i="1" s="1"/>
  <c r="U1922" i="1"/>
  <c r="S1923" i="1"/>
  <c r="T1923" i="1" s="1"/>
  <c r="U1923" i="1"/>
  <c r="S1924" i="1"/>
  <c r="T1924" i="1" s="1"/>
  <c r="U1924" i="1"/>
  <c r="S1925" i="1"/>
  <c r="T1925" i="1" s="1"/>
  <c r="U1925" i="1"/>
  <c r="S1926" i="1"/>
  <c r="T1926" i="1" s="1"/>
  <c r="U1926" i="1"/>
  <c r="S1927" i="1"/>
  <c r="T1927" i="1" s="1"/>
  <c r="U1927" i="1"/>
  <c r="S1928" i="1"/>
  <c r="T1928" i="1" s="1"/>
  <c r="U1928" i="1"/>
  <c r="S1929" i="1"/>
  <c r="T1929" i="1" s="1"/>
  <c r="U1929" i="1"/>
  <c r="S1930" i="1"/>
  <c r="T1930" i="1" s="1"/>
  <c r="U1930" i="1"/>
  <c r="S1931" i="1"/>
  <c r="T1931" i="1" s="1"/>
  <c r="U1931" i="1"/>
  <c r="S1932" i="1"/>
  <c r="T1932" i="1" s="1"/>
  <c r="U1932" i="1"/>
  <c r="S1933" i="1"/>
  <c r="T1933" i="1" s="1"/>
  <c r="U1933" i="1"/>
  <c r="S1934" i="1"/>
  <c r="T1934" i="1" s="1"/>
  <c r="U1934" i="1"/>
  <c r="S1935" i="1"/>
  <c r="T1935" i="1" s="1"/>
  <c r="U1935" i="1"/>
  <c r="S1936" i="1"/>
  <c r="T1936" i="1" s="1"/>
  <c r="U1936" i="1"/>
  <c r="S1937" i="1"/>
  <c r="T1937" i="1" s="1"/>
  <c r="U1937" i="1"/>
  <c r="S1938" i="1"/>
  <c r="T1938" i="1" s="1"/>
  <c r="U1938" i="1"/>
  <c r="S1939" i="1"/>
  <c r="T1939" i="1" s="1"/>
  <c r="U1939" i="1"/>
  <c r="S1940" i="1"/>
  <c r="T1940" i="1" s="1"/>
  <c r="U1940" i="1"/>
  <c r="S1941" i="1"/>
  <c r="T1941" i="1" s="1"/>
  <c r="U1941" i="1"/>
  <c r="S1942" i="1"/>
  <c r="T1942" i="1" s="1"/>
  <c r="U1942" i="1"/>
  <c r="S1943" i="1"/>
  <c r="T1943" i="1" s="1"/>
  <c r="U1943" i="1"/>
  <c r="S1944" i="1"/>
  <c r="T1944" i="1" s="1"/>
  <c r="U1944" i="1"/>
  <c r="S1945" i="1"/>
  <c r="T1945" i="1" s="1"/>
  <c r="U1945" i="1"/>
  <c r="S1946" i="1"/>
  <c r="T1946" i="1" s="1"/>
  <c r="U1946" i="1"/>
  <c r="S1947" i="1"/>
  <c r="T1947" i="1" s="1"/>
  <c r="U1947" i="1"/>
  <c r="S1948" i="1"/>
  <c r="T1948" i="1" s="1"/>
  <c r="U1948" i="1"/>
  <c r="S1949" i="1"/>
  <c r="T1949" i="1" s="1"/>
  <c r="U1949" i="1"/>
  <c r="S1950" i="1"/>
  <c r="T1950" i="1" s="1"/>
  <c r="U1950" i="1"/>
  <c r="S1951" i="1"/>
  <c r="T1951" i="1" s="1"/>
  <c r="U1951" i="1"/>
  <c r="S1952" i="1"/>
  <c r="T1952" i="1" s="1"/>
  <c r="U1952" i="1"/>
  <c r="S1953" i="1"/>
  <c r="T1953" i="1" s="1"/>
  <c r="U1953" i="1"/>
  <c r="S1954" i="1"/>
  <c r="T1954" i="1" s="1"/>
  <c r="U1954" i="1"/>
  <c r="S1955" i="1"/>
  <c r="T1955" i="1" s="1"/>
  <c r="U1955" i="1"/>
  <c r="S1956" i="1"/>
  <c r="T1956" i="1" s="1"/>
  <c r="U1956" i="1"/>
  <c r="S1957" i="1"/>
  <c r="T1957" i="1" s="1"/>
  <c r="U1957" i="1"/>
  <c r="S1958" i="1"/>
  <c r="T1958" i="1" s="1"/>
  <c r="U1958" i="1"/>
  <c r="S1959" i="1"/>
  <c r="T1959" i="1" s="1"/>
  <c r="U1959" i="1"/>
  <c r="S1960" i="1"/>
  <c r="T1960" i="1" s="1"/>
  <c r="U1960" i="1"/>
  <c r="S1961" i="1"/>
  <c r="T1961" i="1" s="1"/>
  <c r="U1961" i="1"/>
  <c r="S1962" i="1"/>
  <c r="T1962" i="1" s="1"/>
  <c r="U1962" i="1"/>
  <c r="S1963" i="1"/>
  <c r="T1963" i="1" s="1"/>
  <c r="U1963" i="1"/>
  <c r="S1964" i="1"/>
  <c r="T1964" i="1" s="1"/>
  <c r="U1964" i="1"/>
  <c r="S1965" i="1"/>
  <c r="T1965" i="1" s="1"/>
  <c r="U1965" i="1"/>
  <c r="S1966" i="1"/>
  <c r="T1966" i="1" s="1"/>
  <c r="U1966" i="1"/>
  <c r="S1967" i="1"/>
  <c r="T1967" i="1" s="1"/>
  <c r="U1967" i="1"/>
  <c r="S1968" i="1"/>
  <c r="T1968" i="1" s="1"/>
  <c r="U1968" i="1"/>
  <c r="S1969" i="1"/>
  <c r="T1969" i="1" s="1"/>
  <c r="U1969" i="1"/>
  <c r="S1970" i="1"/>
  <c r="T1970" i="1" s="1"/>
  <c r="U1970" i="1"/>
  <c r="S1971" i="1"/>
  <c r="T1971" i="1" s="1"/>
  <c r="U1971" i="1"/>
  <c r="S1972" i="1"/>
  <c r="T1972" i="1" s="1"/>
  <c r="U1972" i="1"/>
  <c r="S1973" i="1"/>
  <c r="T1973" i="1" s="1"/>
  <c r="U1973" i="1"/>
  <c r="S1974" i="1"/>
  <c r="T1974" i="1" s="1"/>
  <c r="U1974" i="1"/>
  <c r="S1975" i="1"/>
  <c r="T1975" i="1" s="1"/>
  <c r="U1975" i="1"/>
  <c r="S1976" i="1"/>
  <c r="T1976" i="1" s="1"/>
  <c r="U1976" i="1"/>
  <c r="S1977" i="1"/>
  <c r="T1977" i="1" s="1"/>
  <c r="U1977" i="1"/>
  <c r="S1978" i="1"/>
  <c r="T1978" i="1" s="1"/>
  <c r="U1978" i="1"/>
  <c r="S1979" i="1"/>
  <c r="T1979" i="1" s="1"/>
  <c r="U1979" i="1"/>
  <c r="S1980" i="1"/>
  <c r="T1980" i="1" s="1"/>
  <c r="U1980" i="1"/>
  <c r="S1981" i="1"/>
  <c r="T1981" i="1" s="1"/>
  <c r="U1981" i="1"/>
  <c r="S1982" i="1"/>
  <c r="T1982" i="1" s="1"/>
  <c r="U1982" i="1"/>
  <c r="S1983" i="1"/>
  <c r="T1983" i="1" s="1"/>
  <c r="U1983" i="1"/>
  <c r="S1984" i="1"/>
  <c r="T1984" i="1" s="1"/>
  <c r="U1984" i="1"/>
  <c r="S1985" i="1"/>
  <c r="T1985" i="1" s="1"/>
  <c r="U1985" i="1"/>
  <c r="S1986" i="1"/>
  <c r="T1986" i="1" s="1"/>
  <c r="U1986" i="1"/>
  <c r="S1987" i="1"/>
  <c r="T1987" i="1" s="1"/>
  <c r="U1987" i="1"/>
  <c r="S1988" i="1"/>
  <c r="T1988" i="1" s="1"/>
  <c r="U1988" i="1"/>
  <c r="S1989" i="1"/>
  <c r="T1989" i="1" s="1"/>
  <c r="U1989" i="1"/>
  <c r="S1990" i="1"/>
  <c r="T1990" i="1" s="1"/>
  <c r="U1990" i="1"/>
  <c r="S1991" i="1"/>
  <c r="T1991" i="1" s="1"/>
  <c r="U1991" i="1"/>
  <c r="S1992" i="1"/>
  <c r="T1992" i="1" s="1"/>
  <c r="U1992" i="1"/>
  <c r="S1993" i="1"/>
  <c r="T1993" i="1" s="1"/>
  <c r="U1993" i="1"/>
  <c r="S1994" i="1"/>
  <c r="T1994" i="1" s="1"/>
  <c r="U1994" i="1"/>
  <c r="S1995" i="1"/>
  <c r="T1995" i="1" s="1"/>
  <c r="U1995" i="1"/>
  <c r="S1996" i="1"/>
  <c r="T1996" i="1" s="1"/>
  <c r="U1996" i="1"/>
  <c r="S1997" i="1"/>
  <c r="T1997" i="1" s="1"/>
  <c r="U1997" i="1"/>
  <c r="S1998" i="1"/>
  <c r="T1998" i="1" s="1"/>
  <c r="U1998" i="1"/>
  <c r="S1999" i="1"/>
  <c r="T1999" i="1" s="1"/>
  <c r="U1999" i="1"/>
  <c r="S2000" i="1"/>
  <c r="T2000" i="1" s="1"/>
  <c r="U2000" i="1"/>
  <c r="S2001" i="1"/>
  <c r="T2001" i="1" s="1"/>
  <c r="U2001" i="1"/>
  <c r="S2002" i="1"/>
  <c r="T2002" i="1" s="1"/>
  <c r="U2002" i="1"/>
  <c r="S2003" i="1"/>
  <c r="T2003" i="1" s="1"/>
  <c r="U2003" i="1"/>
  <c r="S2004" i="1"/>
  <c r="T2004" i="1" s="1"/>
  <c r="U2004" i="1"/>
  <c r="S2005" i="1"/>
  <c r="T2005" i="1" s="1"/>
  <c r="U2005" i="1"/>
  <c r="S2006" i="1"/>
  <c r="T2006" i="1" s="1"/>
  <c r="U2006" i="1"/>
  <c r="S2007" i="1"/>
  <c r="T2007" i="1" s="1"/>
  <c r="U2007" i="1"/>
  <c r="S2008" i="1"/>
  <c r="T2008" i="1" s="1"/>
  <c r="U2008" i="1"/>
  <c r="S2009" i="1"/>
  <c r="T2009" i="1" s="1"/>
  <c r="U2009" i="1"/>
  <c r="S2010" i="1"/>
  <c r="T2010" i="1" s="1"/>
  <c r="U2010" i="1"/>
  <c r="S2011" i="1"/>
  <c r="T2011" i="1" s="1"/>
  <c r="U2011" i="1"/>
  <c r="S2012" i="1"/>
  <c r="T2012" i="1" s="1"/>
  <c r="U2012" i="1"/>
  <c r="S2013" i="1"/>
  <c r="T2013" i="1" s="1"/>
  <c r="U2013" i="1"/>
  <c r="S2014" i="1"/>
  <c r="T2014" i="1" s="1"/>
  <c r="U2014" i="1"/>
  <c r="S2015" i="1"/>
  <c r="T2015" i="1" s="1"/>
  <c r="U2015" i="1"/>
  <c r="S2016" i="1"/>
  <c r="T2016" i="1" s="1"/>
  <c r="U2016" i="1"/>
  <c r="S2017" i="1"/>
  <c r="T2017" i="1" s="1"/>
  <c r="U2017" i="1"/>
  <c r="S2018" i="1"/>
  <c r="T2018" i="1" s="1"/>
  <c r="U2018" i="1"/>
  <c r="S2019" i="1"/>
  <c r="T2019" i="1" s="1"/>
  <c r="U2019" i="1"/>
  <c r="S2020" i="1"/>
  <c r="T2020" i="1" s="1"/>
  <c r="U2020" i="1"/>
  <c r="S2021" i="1"/>
  <c r="T2021" i="1" s="1"/>
  <c r="U2021" i="1"/>
  <c r="S2022" i="1"/>
  <c r="T2022" i="1" s="1"/>
  <c r="U2022" i="1"/>
  <c r="S2023" i="1"/>
  <c r="T2023" i="1" s="1"/>
  <c r="U2023" i="1"/>
  <c r="S2024" i="1"/>
  <c r="T2024" i="1" s="1"/>
  <c r="U2024" i="1"/>
  <c r="S2025" i="1"/>
  <c r="T2025" i="1" s="1"/>
  <c r="U2025" i="1"/>
  <c r="S2026" i="1"/>
  <c r="T2026" i="1" s="1"/>
  <c r="U2026" i="1"/>
  <c r="S2027" i="1"/>
  <c r="T2027" i="1" s="1"/>
  <c r="U2027" i="1"/>
  <c r="S2028" i="1"/>
  <c r="T2028" i="1" s="1"/>
  <c r="U2028" i="1"/>
  <c r="S2029" i="1"/>
  <c r="T2029" i="1" s="1"/>
  <c r="U2029" i="1"/>
  <c r="S2030" i="1"/>
  <c r="T2030" i="1" s="1"/>
  <c r="U2030" i="1"/>
  <c r="S2031" i="1"/>
  <c r="T2031" i="1" s="1"/>
  <c r="U2031" i="1"/>
  <c r="S2032" i="1"/>
  <c r="T2032" i="1" s="1"/>
  <c r="U2032" i="1"/>
  <c r="S2033" i="1"/>
  <c r="T2033" i="1" s="1"/>
  <c r="U2033" i="1"/>
  <c r="S2034" i="1"/>
  <c r="T2034" i="1" s="1"/>
  <c r="U2034" i="1"/>
  <c r="S2035" i="1"/>
  <c r="T2035" i="1" s="1"/>
  <c r="U2035" i="1"/>
  <c r="S2036" i="1"/>
  <c r="T2036" i="1" s="1"/>
  <c r="U2036" i="1"/>
  <c r="S2037" i="1"/>
  <c r="T2037" i="1" s="1"/>
  <c r="U2037" i="1"/>
  <c r="S2038" i="1"/>
  <c r="T2038" i="1" s="1"/>
  <c r="U2038" i="1"/>
  <c r="S2039" i="1"/>
  <c r="T2039" i="1" s="1"/>
  <c r="U2039" i="1"/>
  <c r="S2040" i="1"/>
  <c r="T2040" i="1" s="1"/>
  <c r="U2040" i="1"/>
  <c r="S2041" i="1"/>
  <c r="T2041" i="1" s="1"/>
  <c r="U2041" i="1"/>
  <c r="S2042" i="1"/>
  <c r="T2042" i="1" s="1"/>
  <c r="U2042" i="1"/>
  <c r="S2043" i="1"/>
  <c r="T2043" i="1" s="1"/>
  <c r="U2043" i="1"/>
  <c r="S2044" i="1"/>
  <c r="T2044" i="1" s="1"/>
  <c r="U2044" i="1"/>
  <c r="S2045" i="1"/>
  <c r="T2045" i="1" s="1"/>
  <c r="U2045" i="1"/>
  <c r="S2046" i="1"/>
  <c r="T2046" i="1" s="1"/>
  <c r="U2046" i="1"/>
  <c r="S2047" i="1"/>
  <c r="T2047" i="1" s="1"/>
  <c r="U2047" i="1"/>
  <c r="S2048" i="1"/>
  <c r="T2048" i="1" s="1"/>
  <c r="U2048" i="1"/>
  <c r="S2049" i="1"/>
  <c r="T2049" i="1" s="1"/>
  <c r="U2049" i="1"/>
  <c r="S2050" i="1"/>
  <c r="T2050" i="1" s="1"/>
  <c r="U2050" i="1"/>
  <c r="S2051" i="1"/>
  <c r="T2051" i="1" s="1"/>
  <c r="U2051" i="1"/>
  <c r="S2052" i="1"/>
  <c r="T2052" i="1" s="1"/>
  <c r="U2052" i="1"/>
  <c r="S2053" i="1"/>
  <c r="T2053" i="1" s="1"/>
  <c r="U2053" i="1"/>
  <c r="S2054" i="1"/>
  <c r="T2054" i="1" s="1"/>
  <c r="U2054" i="1"/>
  <c r="S2055" i="1"/>
  <c r="T2055" i="1" s="1"/>
  <c r="U2055" i="1"/>
  <c r="S2056" i="1"/>
  <c r="T2056" i="1" s="1"/>
  <c r="U2056" i="1"/>
  <c r="S2057" i="1"/>
  <c r="T2057" i="1" s="1"/>
  <c r="U2057" i="1"/>
  <c r="S2058" i="1"/>
  <c r="T2058" i="1" s="1"/>
  <c r="U2058" i="1"/>
  <c r="S2059" i="1"/>
  <c r="T2059" i="1" s="1"/>
  <c r="U2059" i="1"/>
  <c r="S2060" i="1"/>
  <c r="T2060" i="1" s="1"/>
  <c r="U2060" i="1"/>
  <c r="S2061" i="1"/>
  <c r="T2061" i="1" s="1"/>
  <c r="U2061" i="1"/>
  <c r="S2062" i="1"/>
  <c r="T2062" i="1" s="1"/>
  <c r="U2062" i="1"/>
  <c r="S2063" i="1"/>
  <c r="T2063" i="1" s="1"/>
  <c r="U2063" i="1"/>
  <c r="S2064" i="1"/>
  <c r="T2064" i="1" s="1"/>
  <c r="U2064" i="1"/>
  <c r="S2065" i="1"/>
  <c r="T2065" i="1" s="1"/>
  <c r="U2065" i="1"/>
  <c r="S2066" i="1"/>
  <c r="T2066" i="1" s="1"/>
  <c r="U2066" i="1"/>
  <c r="S2067" i="1"/>
  <c r="T2067" i="1" s="1"/>
  <c r="U2067" i="1"/>
  <c r="S2068" i="1"/>
  <c r="T2068" i="1" s="1"/>
  <c r="U2068" i="1"/>
  <c r="S2069" i="1"/>
  <c r="T2069" i="1" s="1"/>
  <c r="U2069" i="1"/>
  <c r="S2070" i="1"/>
  <c r="T2070" i="1" s="1"/>
  <c r="U2070" i="1"/>
  <c r="S2071" i="1"/>
  <c r="T2071" i="1" s="1"/>
  <c r="U2071" i="1"/>
  <c r="S2072" i="1"/>
  <c r="T2072" i="1" s="1"/>
  <c r="U2072" i="1"/>
  <c r="S2073" i="1"/>
  <c r="T2073" i="1" s="1"/>
  <c r="U2073" i="1"/>
  <c r="S2074" i="1"/>
  <c r="T2074" i="1" s="1"/>
  <c r="U2074" i="1"/>
  <c r="S2075" i="1"/>
  <c r="T2075" i="1" s="1"/>
  <c r="U2075" i="1"/>
  <c r="S2076" i="1"/>
  <c r="T2076" i="1" s="1"/>
  <c r="U2076" i="1"/>
  <c r="S2077" i="1"/>
  <c r="T2077" i="1" s="1"/>
  <c r="U2077" i="1"/>
  <c r="S2078" i="1"/>
  <c r="T2078" i="1" s="1"/>
  <c r="U2078" i="1"/>
  <c r="S2079" i="1"/>
  <c r="T2079" i="1" s="1"/>
  <c r="U2079" i="1"/>
  <c r="S2080" i="1"/>
  <c r="T2080" i="1" s="1"/>
  <c r="U2080" i="1"/>
  <c r="S2081" i="1"/>
  <c r="T2081" i="1" s="1"/>
  <c r="U2081" i="1"/>
  <c r="S2082" i="1"/>
  <c r="T2082" i="1" s="1"/>
  <c r="U2082" i="1"/>
  <c r="S2083" i="1"/>
  <c r="T2083" i="1" s="1"/>
  <c r="U2083" i="1"/>
  <c r="S2084" i="1"/>
  <c r="T2084" i="1" s="1"/>
  <c r="U2084" i="1"/>
  <c r="S2085" i="1"/>
  <c r="T2085" i="1" s="1"/>
  <c r="U2085" i="1"/>
  <c r="S2086" i="1"/>
  <c r="T2086" i="1" s="1"/>
  <c r="U2086" i="1"/>
  <c r="S2087" i="1"/>
  <c r="T2087" i="1" s="1"/>
  <c r="U2087" i="1"/>
  <c r="S2088" i="1"/>
  <c r="T2088" i="1" s="1"/>
  <c r="U2088" i="1"/>
  <c r="S2089" i="1"/>
  <c r="T2089" i="1" s="1"/>
  <c r="U2089" i="1"/>
  <c r="S2090" i="1"/>
  <c r="T2090" i="1" s="1"/>
  <c r="U2090" i="1"/>
  <c r="S2091" i="1"/>
  <c r="T2091" i="1" s="1"/>
  <c r="U2091" i="1"/>
  <c r="S2092" i="1"/>
  <c r="T2092" i="1" s="1"/>
  <c r="U2092" i="1"/>
  <c r="S2093" i="1"/>
  <c r="T2093" i="1" s="1"/>
  <c r="U2093" i="1"/>
  <c r="S2094" i="1"/>
  <c r="T2094" i="1" s="1"/>
  <c r="U2094" i="1"/>
  <c r="S2095" i="1"/>
  <c r="T2095" i="1" s="1"/>
  <c r="U2095" i="1"/>
  <c r="S2096" i="1"/>
  <c r="T2096" i="1" s="1"/>
  <c r="U2096" i="1"/>
  <c r="S2097" i="1"/>
  <c r="T2097" i="1" s="1"/>
  <c r="U2097" i="1"/>
  <c r="S2098" i="1"/>
  <c r="T2098" i="1" s="1"/>
  <c r="U2098" i="1"/>
  <c r="S2099" i="1"/>
  <c r="T2099" i="1" s="1"/>
  <c r="U2099" i="1"/>
  <c r="S2100" i="1"/>
  <c r="T2100" i="1" s="1"/>
  <c r="U2100" i="1"/>
  <c r="S2101" i="1"/>
  <c r="T2101" i="1" s="1"/>
  <c r="U2101" i="1"/>
  <c r="S2102" i="1"/>
  <c r="T2102" i="1" s="1"/>
  <c r="U2102" i="1"/>
  <c r="S2103" i="1"/>
  <c r="T2103" i="1" s="1"/>
  <c r="U2103" i="1"/>
  <c r="S2104" i="1"/>
  <c r="T2104" i="1" s="1"/>
  <c r="U2104" i="1"/>
  <c r="S2105" i="1"/>
  <c r="T2105" i="1" s="1"/>
  <c r="U2105" i="1"/>
  <c r="S2106" i="1"/>
  <c r="T2106" i="1" s="1"/>
  <c r="U2106" i="1"/>
  <c r="S2107" i="1"/>
  <c r="T2107" i="1" s="1"/>
  <c r="U2107" i="1"/>
  <c r="S2108" i="1"/>
  <c r="T2108" i="1" s="1"/>
  <c r="U2108" i="1"/>
  <c r="S2109" i="1"/>
  <c r="T2109" i="1" s="1"/>
  <c r="U2109" i="1"/>
  <c r="S2110" i="1"/>
  <c r="T2110" i="1" s="1"/>
  <c r="U2110" i="1"/>
  <c r="S2111" i="1"/>
  <c r="T2111" i="1" s="1"/>
  <c r="U2111" i="1"/>
  <c r="S2112" i="1"/>
  <c r="T2112" i="1" s="1"/>
  <c r="U2112" i="1"/>
  <c r="S2113" i="1"/>
  <c r="T2113" i="1" s="1"/>
  <c r="U2113" i="1"/>
  <c r="S2114" i="1"/>
  <c r="T2114" i="1" s="1"/>
  <c r="U2114" i="1"/>
  <c r="S2115" i="1"/>
  <c r="T2115" i="1" s="1"/>
  <c r="U2115" i="1"/>
  <c r="S2116" i="1"/>
  <c r="T2116" i="1" s="1"/>
  <c r="U2116" i="1"/>
  <c r="S2117" i="1"/>
  <c r="T2117" i="1" s="1"/>
  <c r="U2117" i="1"/>
  <c r="S2118" i="1"/>
  <c r="T2118" i="1" s="1"/>
  <c r="U2118" i="1"/>
  <c r="S2119" i="1"/>
  <c r="T2119" i="1" s="1"/>
  <c r="U2119" i="1"/>
  <c r="S2120" i="1"/>
  <c r="T2120" i="1" s="1"/>
  <c r="U2120" i="1"/>
  <c r="S2121" i="1"/>
  <c r="T2121" i="1" s="1"/>
  <c r="U2121" i="1"/>
  <c r="S2122" i="1"/>
  <c r="T2122" i="1" s="1"/>
  <c r="U2122" i="1"/>
  <c r="S2123" i="1"/>
  <c r="T2123" i="1" s="1"/>
  <c r="U2123" i="1"/>
  <c r="S2124" i="1"/>
  <c r="T2124" i="1" s="1"/>
  <c r="U2124" i="1"/>
  <c r="S2125" i="1"/>
  <c r="T2125" i="1" s="1"/>
  <c r="U2125" i="1"/>
  <c r="S2126" i="1"/>
  <c r="T2126" i="1" s="1"/>
  <c r="U2126" i="1"/>
  <c r="S2127" i="1"/>
  <c r="T2127" i="1" s="1"/>
  <c r="U2127" i="1"/>
  <c r="S2128" i="1"/>
  <c r="T2128" i="1" s="1"/>
  <c r="U2128" i="1"/>
  <c r="S2129" i="1"/>
  <c r="T2129" i="1" s="1"/>
  <c r="U2129" i="1"/>
  <c r="S2130" i="1"/>
  <c r="T2130" i="1" s="1"/>
  <c r="U2130" i="1"/>
  <c r="S2131" i="1"/>
  <c r="T2131" i="1" s="1"/>
  <c r="U2131" i="1"/>
  <c r="S2132" i="1"/>
  <c r="T2132" i="1" s="1"/>
  <c r="U2132" i="1"/>
  <c r="S2133" i="1"/>
  <c r="T2133" i="1" s="1"/>
  <c r="U2133" i="1"/>
  <c r="S2134" i="1"/>
  <c r="T2134" i="1" s="1"/>
  <c r="U2134" i="1"/>
  <c r="S2135" i="1"/>
  <c r="T2135" i="1" s="1"/>
  <c r="U2135" i="1"/>
  <c r="S2136" i="1"/>
  <c r="T2136" i="1" s="1"/>
  <c r="U2136" i="1"/>
  <c r="S2137" i="1"/>
  <c r="T2137" i="1" s="1"/>
  <c r="U2137" i="1"/>
  <c r="S2138" i="1"/>
  <c r="T2138" i="1" s="1"/>
  <c r="U2138" i="1"/>
  <c r="S2139" i="1"/>
  <c r="T2139" i="1" s="1"/>
  <c r="U2139" i="1"/>
  <c r="S2140" i="1"/>
  <c r="T2140" i="1" s="1"/>
  <c r="U2140" i="1"/>
  <c r="S2141" i="1"/>
  <c r="T2141" i="1" s="1"/>
  <c r="U2141" i="1"/>
  <c r="S2142" i="1"/>
  <c r="T2142" i="1" s="1"/>
  <c r="U2142" i="1"/>
  <c r="S2143" i="1"/>
  <c r="T2143" i="1" s="1"/>
  <c r="U2143" i="1"/>
  <c r="S2144" i="1"/>
  <c r="T2144" i="1" s="1"/>
  <c r="U2144" i="1"/>
  <c r="S2145" i="1"/>
  <c r="T2145" i="1" s="1"/>
  <c r="U2145" i="1"/>
  <c r="S2146" i="1"/>
  <c r="T2146" i="1" s="1"/>
  <c r="U2146" i="1"/>
  <c r="S2147" i="1"/>
  <c r="T2147" i="1" s="1"/>
  <c r="U2147" i="1"/>
  <c r="S2148" i="1"/>
  <c r="T2148" i="1" s="1"/>
  <c r="U2148" i="1"/>
  <c r="S2149" i="1"/>
  <c r="T2149" i="1" s="1"/>
  <c r="U2149" i="1"/>
  <c r="S2150" i="1"/>
  <c r="T2150" i="1" s="1"/>
  <c r="U2150" i="1"/>
  <c r="S2151" i="1"/>
  <c r="T2151" i="1" s="1"/>
  <c r="U2151" i="1"/>
  <c r="S2152" i="1"/>
  <c r="T2152" i="1" s="1"/>
  <c r="U2152" i="1"/>
  <c r="S2153" i="1"/>
  <c r="T2153" i="1" s="1"/>
  <c r="U2153" i="1"/>
  <c r="S2154" i="1"/>
  <c r="T2154" i="1" s="1"/>
  <c r="U2154" i="1"/>
  <c r="S2155" i="1"/>
  <c r="T2155" i="1" s="1"/>
  <c r="U2155" i="1"/>
  <c r="S2156" i="1"/>
  <c r="T2156" i="1" s="1"/>
  <c r="U2156" i="1"/>
  <c r="S2157" i="1"/>
  <c r="T2157" i="1" s="1"/>
  <c r="U2157" i="1"/>
  <c r="S2158" i="1"/>
  <c r="T2158" i="1" s="1"/>
  <c r="U2158" i="1"/>
  <c r="S2159" i="1"/>
  <c r="T2159" i="1" s="1"/>
  <c r="U2159" i="1"/>
  <c r="S2160" i="1"/>
  <c r="T2160" i="1" s="1"/>
  <c r="U2160" i="1"/>
  <c r="S2161" i="1"/>
  <c r="T2161" i="1" s="1"/>
  <c r="U2161" i="1"/>
  <c r="S2162" i="1"/>
  <c r="T2162" i="1" s="1"/>
  <c r="U2162" i="1"/>
  <c r="S2163" i="1"/>
  <c r="T2163" i="1" s="1"/>
  <c r="U2163" i="1"/>
  <c r="S2164" i="1"/>
  <c r="T2164" i="1" s="1"/>
  <c r="U2164" i="1"/>
  <c r="S2165" i="1"/>
  <c r="T2165" i="1" s="1"/>
  <c r="U2165" i="1"/>
  <c r="S2166" i="1"/>
  <c r="T2166" i="1" s="1"/>
  <c r="U2166" i="1"/>
  <c r="S2167" i="1"/>
  <c r="T2167" i="1" s="1"/>
  <c r="U2167" i="1"/>
  <c r="S2168" i="1"/>
  <c r="T2168" i="1" s="1"/>
  <c r="U2168" i="1"/>
  <c r="S2169" i="1"/>
  <c r="T2169" i="1" s="1"/>
  <c r="U2169" i="1"/>
  <c r="S2170" i="1"/>
  <c r="T2170" i="1" s="1"/>
  <c r="U2170" i="1"/>
  <c r="S2171" i="1"/>
  <c r="T2171" i="1" s="1"/>
  <c r="U2171" i="1"/>
  <c r="S2172" i="1"/>
  <c r="T2172" i="1" s="1"/>
  <c r="U2172" i="1"/>
  <c r="S2173" i="1"/>
  <c r="T2173" i="1" s="1"/>
  <c r="U2173" i="1"/>
  <c r="S2174" i="1"/>
  <c r="T2174" i="1" s="1"/>
  <c r="U2174" i="1"/>
  <c r="S2175" i="1"/>
  <c r="T2175" i="1" s="1"/>
  <c r="U2175" i="1"/>
  <c r="S2176" i="1"/>
  <c r="T2176" i="1" s="1"/>
  <c r="U2176" i="1"/>
  <c r="S2177" i="1"/>
  <c r="T2177" i="1" s="1"/>
  <c r="U2177" i="1"/>
  <c r="S2178" i="1"/>
  <c r="T2178" i="1" s="1"/>
  <c r="U2178" i="1"/>
  <c r="S2179" i="1"/>
  <c r="T2179" i="1" s="1"/>
  <c r="U2179" i="1"/>
  <c r="S2180" i="1"/>
  <c r="T2180" i="1" s="1"/>
  <c r="U2180" i="1"/>
  <c r="S2181" i="1"/>
  <c r="T2181" i="1" s="1"/>
  <c r="U2181" i="1"/>
  <c r="S2182" i="1"/>
  <c r="T2182" i="1" s="1"/>
  <c r="U2182" i="1"/>
  <c r="S2183" i="1"/>
  <c r="T2183" i="1" s="1"/>
  <c r="U2183" i="1"/>
  <c r="S2184" i="1"/>
  <c r="T2184" i="1" s="1"/>
  <c r="U2184" i="1"/>
  <c r="S2185" i="1"/>
  <c r="T2185" i="1" s="1"/>
  <c r="U2185" i="1"/>
  <c r="S2186" i="1"/>
  <c r="T2186" i="1" s="1"/>
  <c r="U2186" i="1"/>
  <c r="S2187" i="1"/>
  <c r="T2187" i="1" s="1"/>
  <c r="U2187" i="1"/>
  <c r="S2188" i="1"/>
  <c r="T2188" i="1" s="1"/>
  <c r="U2188" i="1"/>
  <c r="S2189" i="1"/>
  <c r="T2189" i="1" s="1"/>
  <c r="U2189" i="1"/>
  <c r="S2190" i="1"/>
  <c r="T2190" i="1" s="1"/>
  <c r="U2190" i="1"/>
  <c r="S2191" i="1"/>
  <c r="T2191" i="1" s="1"/>
  <c r="U2191" i="1"/>
  <c r="S2192" i="1"/>
  <c r="T2192" i="1" s="1"/>
  <c r="U2192" i="1"/>
  <c r="S2193" i="1"/>
  <c r="T2193" i="1" s="1"/>
  <c r="U2193" i="1"/>
  <c r="S2194" i="1"/>
  <c r="T2194" i="1" s="1"/>
  <c r="U2194" i="1"/>
  <c r="S2195" i="1"/>
  <c r="T2195" i="1" s="1"/>
  <c r="U2195" i="1"/>
  <c r="S2196" i="1"/>
  <c r="T2196" i="1" s="1"/>
  <c r="U2196" i="1"/>
  <c r="S2197" i="1"/>
  <c r="T2197" i="1" s="1"/>
  <c r="U2197" i="1"/>
  <c r="S2198" i="1"/>
  <c r="T2198" i="1" s="1"/>
  <c r="U2198" i="1"/>
  <c r="S2199" i="1"/>
  <c r="T2199" i="1" s="1"/>
  <c r="U2199" i="1"/>
  <c r="S2200" i="1"/>
  <c r="T2200" i="1" s="1"/>
  <c r="U2200" i="1"/>
  <c r="S2201" i="1"/>
  <c r="T2201" i="1" s="1"/>
  <c r="U2201" i="1"/>
  <c r="S2202" i="1"/>
  <c r="T2202" i="1" s="1"/>
  <c r="U2202" i="1"/>
  <c r="S2203" i="1"/>
  <c r="T2203" i="1" s="1"/>
  <c r="U2203" i="1"/>
  <c r="S2204" i="1"/>
  <c r="T2204" i="1" s="1"/>
  <c r="U2204" i="1"/>
  <c r="S2205" i="1"/>
  <c r="T2205" i="1" s="1"/>
  <c r="U2205" i="1"/>
  <c r="S2206" i="1"/>
  <c r="T2206" i="1" s="1"/>
  <c r="U2206" i="1"/>
  <c r="S2207" i="1"/>
  <c r="T2207" i="1" s="1"/>
  <c r="U2207" i="1"/>
  <c r="S2208" i="1"/>
  <c r="T2208" i="1" s="1"/>
  <c r="U2208" i="1"/>
  <c r="S2209" i="1"/>
  <c r="T2209" i="1" s="1"/>
  <c r="U2209" i="1"/>
  <c r="S2210" i="1"/>
  <c r="T2210" i="1" s="1"/>
  <c r="U2210" i="1"/>
  <c r="S2211" i="1"/>
  <c r="T2211" i="1" s="1"/>
  <c r="U2211" i="1"/>
  <c r="S2212" i="1"/>
  <c r="T2212" i="1" s="1"/>
  <c r="U2212" i="1"/>
  <c r="S2213" i="1"/>
  <c r="T2213" i="1" s="1"/>
  <c r="U2213" i="1"/>
  <c r="S2214" i="1"/>
  <c r="T2214" i="1" s="1"/>
  <c r="U2214" i="1"/>
  <c r="S2215" i="1"/>
  <c r="T2215" i="1" s="1"/>
  <c r="U2215" i="1"/>
  <c r="S2216" i="1"/>
  <c r="T2216" i="1" s="1"/>
  <c r="U2216" i="1"/>
  <c r="S2217" i="1"/>
  <c r="T2217" i="1" s="1"/>
  <c r="U2217" i="1"/>
  <c r="S2218" i="1"/>
  <c r="T2218" i="1" s="1"/>
  <c r="U2218" i="1"/>
  <c r="S2219" i="1"/>
  <c r="T2219" i="1" s="1"/>
  <c r="U2219" i="1"/>
  <c r="S2220" i="1"/>
  <c r="T2220" i="1" s="1"/>
  <c r="U2220" i="1"/>
  <c r="S2221" i="1"/>
  <c r="T2221" i="1" s="1"/>
  <c r="U2221" i="1"/>
  <c r="S2222" i="1"/>
  <c r="T2222" i="1" s="1"/>
  <c r="U2222" i="1"/>
  <c r="S2223" i="1"/>
  <c r="T2223" i="1" s="1"/>
  <c r="U2223" i="1"/>
  <c r="S2224" i="1"/>
  <c r="T2224" i="1" s="1"/>
  <c r="U2224" i="1"/>
  <c r="S2225" i="1"/>
  <c r="T2225" i="1" s="1"/>
  <c r="U2225" i="1"/>
  <c r="S2226" i="1"/>
  <c r="T2226" i="1" s="1"/>
  <c r="U2226" i="1"/>
  <c r="S2227" i="1"/>
  <c r="T2227" i="1" s="1"/>
  <c r="U2227" i="1"/>
  <c r="S2228" i="1"/>
  <c r="T2228" i="1" s="1"/>
  <c r="U2228" i="1"/>
  <c r="S2229" i="1"/>
  <c r="T2229" i="1" s="1"/>
  <c r="U2229" i="1"/>
  <c r="S2230" i="1"/>
  <c r="T2230" i="1" s="1"/>
  <c r="U2230" i="1"/>
  <c r="S2231" i="1"/>
  <c r="T2231" i="1" s="1"/>
  <c r="U2231" i="1"/>
  <c r="S2232" i="1"/>
  <c r="T2232" i="1" s="1"/>
  <c r="U2232" i="1"/>
  <c r="S2233" i="1"/>
  <c r="T2233" i="1" s="1"/>
  <c r="U2233" i="1"/>
  <c r="S2234" i="1"/>
  <c r="T2234" i="1" s="1"/>
  <c r="U2234" i="1"/>
  <c r="S2235" i="1"/>
  <c r="T2235" i="1" s="1"/>
  <c r="U2235" i="1"/>
  <c r="S2236" i="1"/>
  <c r="T2236" i="1" s="1"/>
  <c r="U2236" i="1"/>
  <c r="S2237" i="1"/>
  <c r="T2237" i="1" s="1"/>
  <c r="U2237" i="1"/>
  <c r="S2238" i="1"/>
  <c r="T2238" i="1" s="1"/>
  <c r="U2238" i="1"/>
  <c r="S2239" i="1"/>
  <c r="T2239" i="1" s="1"/>
  <c r="U2239" i="1"/>
  <c r="S2240" i="1"/>
  <c r="T2240" i="1" s="1"/>
  <c r="U2240" i="1"/>
  <c r="S2241" i="1"/>
  <c r="T2241" i="1" s="1"/>
  <c r="U2241" i="1"/>
  <c r="S2242" i="1"/>
  <c r="T2242" i="1" s="1"/>
  <c r="U2242" i="1"/>
  <c r="S2243" i="1"/>
  <c r="T2243" i="1" s="1"/>
  <c r="U2243" i="1"/>
  <c r="S2244" i="1"/>
  <c r="T2244" i="1" s="1"/>
  <c r="U2244" i="1"/>
  <c r="S2245" i="1"/>
  <c r="T2245" i="1" s="1"/>
  <c r="U2245" i="1"/>
  <c r="S2246" i="1"/>
  <c r="T2246" i="1" s="1"/>
  <c r="U2246" i="1"/>
  <c r="S2247" i="1"/>
  <c r="T2247" i="1" s="1"/>
  <c r="U2247" i="1"/>
  <c r="S2248" i="1"/>
  <c r="T2248" i="1" s="1"/>
  <c r="U2248" i="1"/>
  <c r="S2249" i="1"/>
  <c r="T2249" i="1" s="1"/>
  <c r="U2249" i="1"/>
  <c r="S2250" i="1"/>
  <c r="T2250" i="1" s="1"/>
  <c r="U2250" i="1"/>
  <c r="S2251" i="1"/>
  <c r="T2251" i="1" s="1"/>
  <c r="U2251" i="1"/>
  <c r="S2252" i="1"/>
  <c r="T2252" i="1" s="1"/>
  <c r="U2252" i="1"/>
  <c r="S2253" i="1"/>
  <c r="T2253" i="1" s="1"/>
  <c r="U2253" i="1"/>
  <c r="S2254" i="1"/>
  <c r="T2254" i="1" s="1"/>
  <c r="U2254" i="1"/>
  <c r="S2255" i="1"/>
  <c r="T2255" i="1" s="1"/>
  <c r="U2255" i="1"/>
  <c r="S2256" i="1"/>
  <c r="T2256" i="1" s="1"/>
  <c r="U2256" i="1"/>
  <c r="S2257" i="1"/>
  <c r="T2257" i="1" s="1"/>
  <c r="U2257" i="1"/>
  <c r="S2258" i="1"/>
  <c r="T2258" i="1" s="1"/>
  <c r="U2258" i="1"/>
  <c r="S2259" i="1"/>
  <c r="T2259" i="1" s="1"/>
  <c r="U2259" i="1"/>
  <c r="S2260" i="1"/>
  <c r="T2260" i="1" s="1"/>
  <c r="U2260" i="1"/>
  <c r="S2261" i="1"/>
  <c r="T2261" i="1" s="1"/>
  <c r="U2261" i="1"/>
  <c r="S2262" i="1"/>
  <c r="T2262" i="1" s="1"/>
  <c r="U2262" i="1"/>
  <c r="S2263" i="1"/>
  <c r="T2263" i="1" s="1"/>
  <c r="U2263" i="1"/>
  <c r="S2264" i="1"/>
  <c r="T2264" i="1" s="1"/>
  <c r="U2264" i="1"/>
  <c r="S2265" i="1"/>
  <c r="T2265" i="1" s="1"/>
  <c r="U2265" i="1"/>
  <c r="S2266" i="1"/>
  <c r="T2266" i="1" s="1"/>
  <c r="U2266" i="1"/>
  <c r="S2267" i="1"/>
  <c r="T2267" i="1" s="1"/>
  <c r="U2267" i="1"/>
  <c r="S2268" i="1"/>
  <c r="T2268" i="1" s="1"/>
  <c r="U2268" i="1"/>
  <c r="S2269" i="1"/>
  <c r="T2269" i="1" s="1"/>
  <c r="U2269" i="1"/>
  <c r="S2270" i="1"/>
  <c r="T2270" i="1" s="1"/>
  <c r="U2270" i="1"/>
  <c r="S2271" i="1"/>
  <c r="T2271" i="1" s="1"/>
  <c r="U2271" i="1"/>
  <c r="S2272" i="1"/>
  <c r="T2272" i="1" s="1"/>
  <c r="U2272" i="1"/>
  <c r="S2273" i="1"/>
  <c r="T2273" i="1" s="1"/>
  <c r="U2273" i="1"/>
  <c r="S2274" i="1"/>
  <c r="T2274" i="1" s="1"/>
  <c r="U2274" i="1"/>
  <c r="S2275" i="1"/>
  <c r="T2275" i="1" s="1"/>
  <c r="U2275" i="1"/>
  <c r="S2276" i="1"/>
  <c r="T2276" i="1" s="1"/>
  <c r="U2276" i="1"/>
  <c r="S2277" i="1"/>
  <c r="T2277" i="1" s="1"/>
  <c r="U2277" i="1"/>
  <c r="S2278" i="1"/>
  <c r="T2278" i="1" s="1"/>
  <c r="U2278" i="1"/>
  <c r="S2279" i="1"/>
  <c r="T2279" i="1" s="1"/>
  <c r="U2279" i="1"/>
  <c r="S2280" i="1"/>
  <c r="T2280" i="1" s="1"/>
  <c r="U2280" i="1"/>
  <c r="S2281" i="1"/>
  <c r="T2281" i="1" s="1"/>
  <c r="U2281" i="1"/>
  <c r="S2282" i="1"/>
  <c r="T2282" i="1" s="1"/>
  <c r="U2282" i="1"/>
  <c r="S2283" i="1"/>
  <c r="T2283" i="1" s="1"/>
  <c r="U2283" i="1"/>
  <c r="S2284" i="1"/>
  <c r="T2284" i="1" s="1"/>
  <c r="U2284" i="1"/>
  <c r="S2285" i="1"/>
  <c r="T2285" i="1" s="1"/>
  <c r="U2285" i="1"/>
  <c r="S2286" i="1"/>
  <c r="T2286" i="1" s="1"/>
  <c r="U2286" i="1"/>
  <c r="S2287" i="1"/>
  <c r="T2287" i="1" s="1"/>
  <c r="U2287" i="1"/>
  <c r="S2288" i="1"/>
  <c r="T2288" i="1" s="1"/>
  <c r="U2288" i="1"/>
  <c r="S2289" i="1"/>
  <c r="T2289" i="1" s="1"/>
  <c r="U2289" i="1"/>
  <c r="S2290" i="1"/>
  <c r="T2290" i="1" s="1"/>
  <c r="U2290" i="1"/>
  <c r="S2291" i="1"/>
  <c r="T2291" i="1" s="1"/>
  <c r="U2291" i="1"/>
  <c r="S2292" i="1"/>
  <c r="T2292" i="1" s="1"/>
  <c r="U2292" i="1"/>
  <c r="S2293" i="1"/>
  <c r="T2293" i="1" s="1"/>
  <c r="U2293" i="1"/>
  <c r="S2294" i="1"/>
  <c r="T2294" i="1" s="1"/>
  <c r="U2294" i="1"/>
  <c r="S2295" i="1"/>
  <c r="T2295" i="1" s="1"/>
  <c r="U2295" i="1"/>
  <c r="S2296" i="1"/>
  <c r="T2296" i="1" s="1"/>
  <c r="U2296" i="1"/>
  <c r="S2297" i="1"/>
  <c r="T2297" i="1" s="1"/>
  <c r="U2297" i="1"/>
  <c r="S2298" i="1"/>
  <c r="T2298" i="1" s="1"/>
  <c r="U2298" i="1"/>
  <c r="S2299" i="1"/>
  <c r="T2299" i="1" s="1"/>
  <c r="U2299" i="1"/>
  <c r="S2300" i="1"/>
  <c r="T2300" i="1" s="1"/>
  <c r="U2300" i="1"/>
  <c r="S2301" i="1"/>
  <c r="T2301" i="1" s="1"/>
  <c r="U2301" i="1"/>
  <c r="S2302" i="1"/>
  <c r="T2302" i="1" s="1"/>
  <c r="U2302" i="1"/>
  <c r="S2303" i="1"/>
  <c r="T2303" i="1" s="1"/>
  <c r="U2303" i="1"/>
  <c r="S2304" i="1"/>
  <c r="T2304" i="1" s="1"/>
  <c r="U2304" i="1"/>
  <c r="S2305" i="1"/>
  <c r="T2305" i="1" s="1"/>
  <c r="U2305" i="1"/>
  <c r="S2306" i="1"/>
  <c r="T2306" i="1" s="1"/>
  <c r="U2306" i="1"/>
  <c r="S2307" i="1"/>
  <c r="T2307" i="1" s="1"/>
  <c r="U2307" i="1"/>
  <c r="S2308" i="1"/>
  <c r="T2308" i="1" s="1"/>
  <c r="U2308" i="1"/>
  <c r="S2309" i="1"/>
  <c r="T2309" i="1" s="1"/>
  <c r="U2309" i="1"/>
  <c r="S2310" i="1"/>
  <c r="T2310" i="1" s="1"/>
  <c r="U2310" i="1"/>
  <c r="S2311" i="1"/>
  <c r="T2311" i="1" s="1"/>
  <c r="U2311" i="1"/>
  <c r="S2312" i="1"/>
  <c r="T2312" i="1" s="1"/>
  <c r="U2312" i="1"/>
  <c r="S2313" i="1"/>
  <c r="T2313" i="1" s="1"/>
  <c r="U2313" i="1"/>
  <c r="S2314" i="1"/>
  <c r="T2314" i="1" s="1"/>
  <c r="U2314" i="1"/>
  <c r="S2315" i="1"/>
  <c r="T2315" i="1" s="1"/>
  <c r="U2315" i="1"/>
  <c r="S2316" i="1"/>
  <c r="T2316" i="1" s="1"/>
  <c r="U2316" i="1"/>
  <c r="S2317" i="1"/>
  <c r="T2317" i="1" s="1"/>
  <c r="U2317" i="1"/>
  <c r="S2318" i="1"/>
  <c r="T2318" i="1" s="1"/>
  <c r="U2318" i="1"/>
  <c r="S2319" i="1"/>
  <c r="T2319" i="1" s="1"/>
  <c r="U2319" i="1"/>
  <c r="S2320" i="1"/>
  <c r="T2320" i="1" s="1"/>
  <c r="U2320" i="1"/>
  <c r="S2321" i="1"/>
  <c r="T2321" i="1" s="1"/>
  <c r="U2321" i="1"/>
  <c r="S2322" i="1"/>
  <c r="T2322" i="1" s="1"/>
  <c r="U2322" i="1"/>
  <c r="S2323" i="1"/>
  <c r="T2323" i="1" s="1"/>
  <c r="U2323" i="1"/>
  <c r="S2324" i="1"/>
  <c r="T2324" i="1" s="1"/>
  <c r="U2324" i="1"/>
  <c r="S2325" i="1"/>
  <c r="T2325" i="1" s="1"/>
  <c r="U2325" i="1"/>
  <c r="S2326" i="1"/>
  <c r="T2326" i="1" s="1"/>
  <c r="U2326" i="1"/>
  <c r="S2327" i="1"/>
  <c r="T2327" i="1" s="1"/>
  <c r="U2327" i="1"/>
  <c r="S2328" i="1"/>
  <c r="T2328" i="1" s="1"/>
  <c r="U2328" i="1"/>
  <c r="S2329" i="1"/>
  <c r="T2329" i="1" s="1"/>
  <c r="U2329" i="1"/>
  <c r="S2330" i="1"/>
  <c r="T2330" i="1" s="1"/>
  <c r="U2330" i="1"/>
  <c r="S2331" i="1"/>
  <c r="T2331" i="1" s="1"/>
  <c r="U2331" i="1"/>
  <c r="S2332" i="1"/>
  <c r="T2332" i="1" s="1"/>
  <c r="U2332" i="1"/>
  <c r="S2333" i="1"/>
  <c r="T2333" i="1" s="1"/>
  <c r="U2333" i="1"/>
  <c r="S2334" i="1"/>
  <c r="T2334" i="1" s="1"/>
  <c r="U2334" i="1"/>
  <c r="S2335" i="1"/>
  <c r="T2335" i="1" s="1"/>
  <c r="U2335" i="1"/>
  <c r="S2336" i="1"/>
  <c r="T2336" i="1" s="1"/>
  <c r="U2336" i="1"/>
  <c r="S2337" i="1"/>
  <c r="T2337" i="1" s="1"/>
  <c r="U2337" i="1"/>
  <c r="S2338" i="1"/>
  <c r="T2338" i="1" s="1"/>
  <c r="U2338" i="1"/>
  <c r="S2339" i="1"/>
  <c r="T2339" i="1" s="1"/>
  <c r="U2339" i="1"/>
  <c r="S2340" i="1"/>
  <c r="T2340" i="1" s="1"/>
  <c r="U2340" i="1"/>
  <c r="S2341" i="1"/>
  <c r="T2341" i="1" s="1"/>
  <c r="U2341" i="1"/>
  <c r="S2342" i="1"/>
  <c r="T2342" i="1" s="1"/>
  <c r="U2342" i="1"/>
  <c r="S2343" i="1"/>
  <c r="T2343" i="1" s="1"/>
  <c r="U2343" i="1"/>
  <c r="S2344" i="1"/>
  <c r="T2344" i="1" s="1"/>
  <c r="U2344" i="1"/>
  <c r="S2345" i="1"/>
  <c r="T2345" i="1" s="1"/>
  <c r="U2345" i="1"/>
  <c r="S2346" i="1"/>
  <c r="T2346" i="1" s="1"/>
  <c r="U2346" i="1"/>
  <c r="S2347" i="1"/>
  <c r="T2347" i="1" s="1"/>
  <c r="U2347" i="1"/>
  <c r="S2348" i="1"/>
  <c r="T2348" i="1" s="1"/>
  <c r="U2348" i="1"/>
  <c r="S2349" i="1"/>
  <c r="T2349" i="1" s="1"/>
  <c r="U2349" i="1"/>
  <c r="S2350" i="1"/>
  <c r="T2350" i="1" s="1"/>
  <c r="U2350" i="1"/>
  <c r="S2351" i="1"/>
  <c r="T2351" i="1" s="1"/>
  <c r="U2351" i="1"/>
  <c r="S2352" i="1"/>
  <c r="T2352" i="1" s="1"/>
  <c r="U2352" i="1"/>
  <c r="S2353" i="1"/>
  <c r="T2353" i="1" s="1"/>
  <c r="U2353" i="1"/>
  <c r="S2354" i="1"/>
  <c r="T2354" i="1" s="1"/>
  <c r="U2354" i="1"/>
  <c r="S2355" i="1"/>
  <c r="T2355" i="1" s="1"/>
  <c r="U2355" i="1"/>
  <c r="S2356" i="1"/>
  <c r="T2356" i="1" s="1"/>
  <c r="U2356" i="1"/>
  <c r="S2357" i="1"/>
  <c r="T2357" i="1" s="1"/>
  <c r="U2357" i="1"/>
  <c r="S2358" i="1"/>
  <c r="T2358" i="1" s="1"/>
  <c r="U2358" i="1"/>
  <c r="S2359" i="1"/>
  <c r="T2359" i="1" s="1"/>
  <c r="U2359" i="1"/>
  <c r="S2360" i="1"/>
  <c r="T2360" i="1" s="1"/>
  <c r="U2360" i="1"/>
  <c r="S2361" i="1"/>
  <c r="T2361" i="1" s="1"/>
  <c r="U2361" i="1"/>
  <c r="S2362" i="1"/>
  <c r="T2362" i="1" s="1"/>
  <c r="U2362" i="1"/>
  <c r="S2363" i="1"/>
  <c r="T2363" i="1" s="1"/>
  <c r="U2363" i="1"/>
  <c r="S2364" i="1"/>
  <c r="T2364" i="1" s="1"/>
  <c r="U2364" i="1"/>
  <c r="S2365" i="1"/>
  <c r="T2365" i="1" s="1"/>
  <c r="U2365" i="1"/>
  <c r="S2366" i="1"/>
  <c r="T2366" i="1" s="1"/>
  <c r="U2366" i="1"/>
  <c r="S2367" i="1"/>
  <c r="T2367" i="1" s="1"/>
  <c r="U2367" i="1"/>
  <c r="S2368" i="1"/>
  <c r="T2368" i="1" s="1"/>
  <c r="U2368" i="1"/>
  <c r="S2369" i="1"/>
  <c r="T2369" i="1" s="1"/>
  <c r="U2369" i="1"/>
  <c r="S2370" i="1"/>
  <c r="T2370" i="1" s="1"/>
  <c r="U2370" i="1"/>
  <c r="S2371" i="1"/>
  <c r="T2371" i="1" s="1"/>
  <c r="U2371" i="1"/>
  <c r="S2372" i="1"/>
  <c r="T2372" i="1" s="1"/>
  <c r="U2372" i="1"/>
  <c r="S2373" i="1"/>
  <c r="T2373" i="1" s="1"/>
  <c r="U2373" i="1"/>
  <c r="S2374" i="1"/>
  <c r="T2374" i="1" s="1"/>
  <c r="U2374" i="1"/>
  <c r="S2375" i="1"/>
  <c r="T2375" i="1" s="1"/>
  <c r="U2375" i="1"/>
  <c r="S2376" i="1"/>
  <c r="T2376" i="1" s="1"/>
  <c r="U2376" i="1"/>
  <c r="S2377" i="1"/>
  <c r="T2377" i="1" s="1"/>
  <c r="U2377" i="1"/>
  <c r="S2378" i="1"/>
  <c r="T2378" i="1" s="1"/>
  <c r="U2378" i="1"/>
  <c r="S2379" i="1"/>
  <c r="T2379" i="1" s="1"/>
  <c r="U2379" i="1"/>
  <c r="S2380" i="1"/>
  <c r="T2380" i="1" s="1"/>
  <c r="U2380" i="1"/>
  <c r="S2381" i="1"/>
  <c r="T2381" i="1" s="1"/>
  <c r="U2381" i="1"/>
  <c r="S2382" i="1"/>
  <c r="T2382" i="1" s="1"/>
  <c r="U2382" i="1"/>
  <c r="S2383" i="1"/>
  <c r="T2383" i="1" s="1"/>
  <c r="U2383" i="1"/>
  <c r="S2384" i="1"/>
  <c r="T2384" i="1" s="1"/>
  <c r="U2384" i="1"/>
  <c r="S2385" i="1"/>
  <c r="T2385" i="1" s="1"/>
  <c r="U2385" i="1"/>
  <c r="S2386" i="1"/>
  <c r="T2386" i="1" s="1"/>
  <c r="U2386" i="1"/>
  <c r="S2387" i="1"/>
  <c r="T2387" i="1" s="1"/>
  <c r="U2387" i="1"/>
  <c r="S2388" i="1"/>
  <c r="T2388" i="1" s="1"/>
  <c r="U2388" i="1"/>
  <c r="S2389" i="1"/>
  <c r="T2389" i="1" s="1"/>
  <c r="U2389" i="1"/>
  <c r="S2390" i="1"/>
  <c r="T2390" i="1" s="1"/>
  <c r="U2390" i="1"/>
  <c r="S2391" i="1"/>
  <c r="T2391" i="1" s="1"/>
  <c r="U2391" i="1"/>
  <c r="S2392" i="1"/>
  <c r="T2392" i="1" s="1"/>
  <c r="U2392" i="1"/>
  <c r="S2393" i="1"/>
  <c r="T2393" i="1" s="1"/>
  <c r="U2393" i="1"/>
  <c r="S2394" i="1"/>
  <c r="T2394" i="1" s="1"/>
  <c r="U2394" i="1"/>
  <c r="S2395" i="1"/>
  <c r="T2395" i="1" s="1"/>
  <c r="U2395" i="1"/>
  <c r="S2396" i="1"/>
  <c r="T2396" i="1" s="1"/>
  <c r="U2396" i="1"/>
  <c r="S2397" i="1"/>
  <c r="T2397" i="1" s="1"/>
  <c r="U2397" i="1"/>
  <c r="S2398" i="1"/>
  <c r="T2398" i="1" s="1"/>
  <c r="U2398" i="1"/>
  <c r="S2399" i="1"/>
  <c r="T2399" i="1" s="1"/>
  <c r="U2399" i="1"/>
  <c r="S2400" i="1"/>
  <c r="T2400" i="1" s="1"/>
  <c r="U2400" i="1"/>
  <c r="S2401" i="1"/>
  <c r="T2401" i="1" s="1"/>
  <c r="U2401" i="1"/>
  <c r="S2402" i="1"/>
  <c r="T2402" i="1" s="1"/>
  <c r="U2402" i="1"/>
  <c r="S2403" i="1"/>
  <c r="T2403" i="1" s="1"/>
  <c r="U2403" i="1"/>
  <c r="S2404" i="1"/>
  <c r="T2404" i="1" s="1"/>
  <c r="U2404" i="1"/>
  <c r="S2405" i="1"/>
  <c r="T2405" i="1" s="1"/>
  <c r="U2405" i="1"/>
  <c r="S2406" i="1"/>
  <c r="T2406" i="1" s="1"/>
  <c r="U2406" i="1"/>
  <c r="S2407" i="1"/>
  <c r="T2407" i="1" s="1"/>
  <c r="U2407" i="1"/>
  <c r="S2408" i="1"/>
  <c r="T2408" i="1" s="1"/>
  <c r="U2408" i="1"/>
  <c r="S2409" i="1"/>
  <c r="T2409" i="1" s="1"/>
  <c r="U2409" i="1"/>
  <c r="S2410" i="1"/>
  <c r="T2410" i="1" s="1"/>
  <c r="U2410" i="1"/>
  <c r="S2411" i="1"/>
  <c r="T2411" i="1" s="1"/>
  <c r="U2411" i="1"/>
  <c r="S2412" i="1"/>
  <c r="T2412" i="1" s="1"/>
  <c r="U2412" i="1"/>
  <c r="S2413" i="1"/>
  <c r="T2413" i="1" s="1"/>
  <c r="U2413" i="1"/>
  <c r="S2414" i="1"/>
  <c r="T2414" i="1" s="1"/>
  <c r="U2414" i="1"/>
  <c r="S2415" i="1"/>
  <c r="T2415" i="1" s="1"/>
  <c r="U2415" i="1"/>
  <c r="S2416" i="1"/>
  <c r="T2416" i="1" s="1"/>
  <c r="U2416" i="1"/>
  <c r="S2417" i="1"/>
  <c r="T2417" i="1" s="1"/>
  <c r="U2417" i="1"/>
  <c r="S2418" i="1"/>
  <c r="T2418" i="1" s="1"/>
  <c r="U2418" i="1"/>
  <c r="S2419" i="1"/>
  <c r="T2419" i="1" s="1"/>
  <c r="U2419" i="1"/>
  <c r="S2420" i="1"/>
  <c r="T2420" i="1" s="1"/>
  <c r="U2420" i="1"/>
  <c r="S2421" i="1"/>
  <c r="T2421" i="1" s="1"/>
  <c r="U2421" i="1"/>
  <c r="S2422" i="1"/>
  <c r="T2422" i="1" s="1"/>
  <c r="U2422" i="1"/>
  <c r="S2423" i="1"/>
  <c r="T2423" i="1" s="1"/>
  <c r="U2423" i="1"/>
  <c r="S2424" i="1"/>
  <c r="T2424" i="1" s="1"/>
  <c r="U2424" i="1"/>
  <c r="S2425" i="1"/>
  <c r="T2425" i="1" s="1"/>
  <c r="U2425" i="1"/>
  <c r="S2426" i="1"/>
  <c r="T2426" i="1" s="1"/>
  <c r="U2426" i="1"/>
  <c r="S2427" i="1"/>
  <c r="T2427" i="1" s="1"/>
  <c r="U2427" i="1"/>
  <c r="S2428" i="1"/>
  <c r="T2428" i="1" s="1"/>
  <c r="U2428" i="1"/>
  <c r="S2429" i="1"/>
  <c r="T2429" i="1" s="1"/>
  <c r="U2429" i="1"/>
  <c r="S2430" i="1"/>
  <c r="T2430" i="1" s="1"/>
  <c r="U2430" i="1"/>
  <c r="S2431" i="1"/>
  <c r="T2431" i="1" s="1"/>
  <c r="U2431" i="1"/>
  <c r="S2432" i="1"/>
  <c r="T2432" i="1" s="1"/>
  <c r="U2432" i="1"/>
  <c r="S2433" i="1"/>
  <c r="T2433" i="1" s="1"/>
  <c r="U2433" i="1"/>
  <c r="S2434" i="1"/>
  <c r="T2434" i="1" s="1"/>
  <c r="U2434" i="1"/>
  <c r="S2435" i="1"/>
  <c r="T2435" i="1" s="1"/>
  <c r="U2435" i="1"/>
  <c r="S2436" i="1"/>
  <c r="T2436" i="1" s="1"/>
  <c r="U2436" i="1"/>
  <c r="S2437" i="1"/>
  <c r="T2437" i="1" s="1"/>
  <c r="U2437" i="1"/>
  <c r="S2438" i="1"/>
  <c r="T2438" i="1" s="1"/>
  <c r="U2438" i="1"/>
  <c r="S2439" i="1"/>
  <c r="T2439" i="1" s="1"/>
  <c r="U2439" i="1"/>
  <c r="S2440" i="1"/>
  <c r="T2440" i="1" s="1"/>
  <c r="U2440" i="1"/>
  <c r="S2441" i="1"/>
  <c r="T2441" i="1" s="1"/>
  <c r="U2441" i="1"/>
  <c r="S2442" i="1"/>
  <c r="T2442" i="1" s="1"/>
  <c r="U2442" i="1"/>
  <c r="S2443" i="1"/>
  <c r="T2443" i="1" s="1"/>
  <c r="U2443" i="1"/>
  <c r="S2444" i="1"/>
  <c r="T2444" i="1" s="1"/>
  <c r="U2444" i="1"/>
  <c r="S2445" i="1"/>
  <c r="T2445" i="1" s="1"/>
  <c r="U2445" i="1"/>
  <c r="S2446" i="1"/>
  <c r="T2446" i="1" s="1"/>
  <c r="U2446" i="1"/>
  <c r="S2447" i="1"/>
  <c r="T2447" i="1" s="1"/>
  <c r="U2447" i="1"/>
  <c r="S2448" i="1"/>
  <c r="T2448" i="1" s="1"/>
  <c r="U2448" i="1"/>
  <c r="S2449" i="1"/>
  <c r="T2449" i="1" s="1"/>
  <c r="U2449" i="1"/>
  <c r="S2450" i="1"/>
  <c r="T2450" i="1" s="1"/>
  <c r="U2450" i="1"/>
  <c r="S2451" i="1"/>
  <c r="T2451" i="1" s="1"/>
  <c r="U2451" i="1"/>
  <c r="S2452" i="1"/>
  <c r="T2452" i="1" s="1"/>
  <c r="U2452" i="1"/>
  <c r="S2453" i="1"/>
  <c r="T2453" i="1" s="1"/>
  <c r="U2453" i="1"/>
  <c r="S2454" i="1"/>
  <c r="T2454" i="1" s="1"/>
  <c r="U2454" i="1"/>
  <c r="S2455" i="1"/>
  <c r="T2455" i="1" s="1"/>
  <c r="U2455" i="1"/>
  <c r="S2456" i="1"/>
  <c r="T2456" i="1" s="1"/>
  <c r="U2456" i="1"/>
  <c r="S2457" i="1"/>
  <c r="T2457" i="1" s="1"/>
  <c r="U2457" i="1"/>
  <c r="S2458" i="1"/>
  <c r="T2458" i="1" s="1"/>
  <c r="U2458" i="1"/>
  <c r="S2459" i="1"/>
  <c r="T2459" i="1" s="1"/>
  <c r="U2459" i="1"/>
  <c r="S2460" i="1"/>
  <c r="T2460" i="1" s="1"/>
  <c r="U2460" i="1"/>
  <c r="S2461" i="1"/>
  <c r="T2461" i="1" s="1"/>
  <c r="U2461" i="1"/>
  <c r="S2462" i="1"/>
  <c r="T2462" i="1" s="1"/>
  <c r="U2462" i="1"/>
  <c r="S2463" i="1"/>
  <c r="T2463" i="1" s="1"/>
  <c r="U2463" i="1"/>
  <c r="S2464" i="1"/>
  <c r="T2464" i="1" s="1"/>
  <c r="U2464" i="1"/>
  <c r="S2465" i="1"/>
  <c r="T2465" i="1" s="1"/>
  <c r="U2465" i="1"/>
  <c r="S2466" i="1"/>
  <c r="T2466" i="1" s="1"/>
  <c r="U2466" i="1"/>
  <c r="S2467" i="1"/>
  <c r="T2467" i="1" s="1"/>
  <c r="U2467" i="1"/>
  <c r="S2468" i="1"/>
  <c r="T2468" i="1" s="1"/>
  <c r="U2468" i="1"/>
  <c r="S2469" i="1"/>
  <c r="T2469" i="1" s="1"/>
  <c r="U2469" i="1"/>
  <c r="S2470" i="1"/>
  <c r="T2470" i="1" s="1"/>
  <c r="U2470" i="1"/>
  <c r="S2471" i="1"/>
  <c r="T2471" i="1" s="1"/>
  <c r="U2471" i="1"/>
  <c r="S2472" i="1"/>
  <c r="T2472" i="1" s="1"/>
  <c r="U2472" i="1"/>
  <c r="S2473" i="1"/>
  <c r="T2473" i="1" s="1"/>
  <c r="U2473" i="1"/>
  <c r="S2474" i="1"/>
  <c r="T2474" i="1" s="1"/>
  <c r="U2474" i="1"/>
  <c r="S2475" i="1"/>
  <c r="T2475" i="1" s="1"/>
  <c r="U2475" i="1"/>
  <c r="S2476" i="1"/>
  <c r="T2476" i="1" s="1"/>
  <c r="U2476" i="1"/>
  <c r="S2477" i="1"/>
  <c r="T2477" i="1" s="1"/>
  <c r="U2477" i="1"/>
  <c r="S2478" i="1"/>
  <c r="T2478" i="1" s="1"/>
  <c r="U2478" i="1"/>
  <c r="S2479" i="1"/>
  <c r="T2479" i="1" s="1"/>
  <c r="U2479" i="1"/>
  <c r="S2480" i="1"/>
  <c r="T2480" i="1" s="1"/>
  <c r="U2480" i="1"/>
  <c r="S2481" i="1"/>
  <c r="T2481" i="1" s="1"/>
  <c r="U2481" i="1"/>
  <c r="S2482" i="1"/>
  <c r="T2482" i="1" s="1"/>
  <c r="U2482" i="1"/>
  <c r="S2483" i="1"/>
  <c r="T2483" i="1" s="1"/>
  <c r="U2483" i="1"/>
  <c r="S2484" i="1"/>
  <c r="T2484" i="1" s="1"/>
  <c r="U2484" i="1"/>
  <c r="S2485" i="1"/>
  <c r="T2485" i="1" s="1"/>
  <c r="U2485" i="1"/>
  <c r="S2486" i="1"/>
  <c r="T2486" i="1" s="1"/>
  <c r="U2486" i="1"/>
  <c r="S2487" i="1"/>
  <c r="T2487" i="1" s="1"/>
  <c r="U2487" i="1"/>
  <c r="S2488" i="1"/>
  <c r="T2488" i="1" s="1"/>
  <c r="U2488" i="1"/>
  <c r="S2489" i="1"/>
  <c r="T2489" i="1" s="1"/>
  <c r="U2489" i="1"/>
  <c r="S2490" i="1"/>
  <c r="T2490" i="1" s="1"/>
  <c r="U2490" i="1"/>
  <c r="S2491" i="1"/>
  <c r="T2491" i="1" s="1"/>
  <c r="U2491" i="1"/>
  <c r="S2492" i="1"/>
  <c r="T2492" i="1" s="1"/>
  <c r="U2492" i="1"/>
  <c r="S2493" i="1"/>
  <c r="T2493" i="1" s="1"/>
  <c r="U2493" i="1"/>
  <c r="S2494" i="1"/>
  <c r="T2494" i="1" s="1"/>
  <c r="U2494" i="1"/>
  <c r="S2495" i="1"/>
  <c r="T2495" i="1" s="1"/>
  <c r="U2495" i="1"/>
  <c r="S2496" i="1"/>
  <c r="T2496" i="1" s="1"/>
  <c r="U2496" i="1"/>
  <c r="S2497" i="1"/>
  <c r="T2497" i="1" s="1"/>
  <c r="U2497" i="1"/>
  <c r="S2498" i="1"/>
  <c r="T2498" i="1" s="1"/>
  <c r="U2498" i="1"/>
  <c r="S2499" i="1"/>
  <c r="T2499" i="1" s="1"/>
  <c r="U2499" i="1"/>
  <c r="S2500" i="1"/>
  <c r="T2500" i="1" s="1"/>
  <c r="U2500" i="1"/>
  <c r="S2501" i="1"/>
  <c r="T2501" i="1" s="1"/>
  <c r="U2501" i="1"/>
  <c r="S2502" i="1"/>
  <c r="T2502" i="1" s="1"/>
  <c r="U2502" i="1"/>
  <c r="S2503" i="1"/>
  <c r="T2503" i="1" s="1"/>
  <c r="U2503" i="1"/>
  <c r="S2504" i="1"/>
  <c r="T2504" i="1" s="1"/>
  <c r="U2504" i="1"/>
  <c r="S2505" i="1"/>
  <c r="T2505" i="1" s="1"/>
  <c r="U2505" i="1"/>
  <c r="S2506" i="1"/>
  <c r="T2506" i="1" s="1"/>
  <c r="U2506" i="1"/>
  <c r="S2507" i="1"/>
  <c r="T2507" i="1" s="1"/>
  <c r="U2507" i="1"/>
  <c r="S2508" i="1"/>
  <c r="T2508" i="1" s="1"/>
  <c r="U2508" i="1"/>
  <c r="S2509" i="1"/>
  <c r="T2509" i="1" s="1"/>
  <c r="U2509" i="1"/>
  <c r="S2510" i="1"/>
  <c r="T2510" i="1" s="1"/>
  <c r="U2510" i="1"/>
  <c r="S2511" i="1"/>
  <c r="T2511" i="1" s="1"/>
  <c r="U2511" i="1"/>
  <c r="S2512" i="1"/>
  <c r="T2512" i="1" s="1"/>
  <c r="U2512" i="1"/>
  <c r="S2513" i="1"/>
  <c r="T2513" i="1" s="1"/>
  <c r="U2513" i="1"/>
  <c r="S2514" i="1"/>
  <c r="T2514" i="1" s="1"/>
  <c r="U2514" i="1"/>
  <c r="S2515" i="1"/>
  <c r="T2515" i="1" s="1"/>
  <c r="U2515" i="1"/>
  <c r="S2516" i="1"/>
  <c r="T2516" i="1" s="1"/>
  <c r="U2516" i="1"/>
  <c r="S2517" i="1"/>
  <c r="T2517" i="1" s="1"/>
  <c r="U2517" i="1"/>
  <c r="S2518" i="1"/>
  <c r="T2518" i="1" s="1"/>
  <c r="U2518" i="1"/>
  <c r="S2519" i="1"/>
  <c r="T2519" i="1" s="1"/>
  <c r="U2519" i="1"/>
  <c r="S2520" i="1"/>
  <c r="T2520" i="1" s="1"/>
  <c r="U2520" i="1"/>
  <c r="S2521" i="1"/>
  <c r="T2521" i="1" s="1"/>
  <c r="U2521" i="1"/>
  <c r="S2522" i="1"/>
  <c r="T2522" i="1" s="1"/>
  <c r="U2522" i="1"/>
  <c r="S2523" i="1"/>
  <c r="T2523" i="1" s="1"/>
  <c r="U2523" i="1"/>
  <c r="S2524" i="1"/>
  <c r="T2524" i="1" s="1"/>
  <c r="U2524" i="1"/>
  <c r="S2525" i="1"/>
  <c r="T2525" i="1" s="1"/>
  <c r="U2525" i="1"/>
  <c r="S2526" i="1"/>
  <c r="T2526" i="1" s="1"/>
  <c r="U2526" i="1"/>
  <c r="S2527" i="1"/>
  <c r="T2527" i="1" s="1"/>
  <c r="U2527" i="1"/>
  <c r="S2528" i="1"/>
  <c r="T2528" i="1" s="1"/>
  <c r="U2528" i="1"/>
  <c r="S2529" i="1"/>
  <c r="T2529" i="1" s="1"/>
  <c r="U2529" i="1"/>
  <c r="S2530" i="1"/>
  <c r="T2530" i="1" s="1"/>
  <c r="U2530" i="1"/>
  <c r="S2531" i="1"/>
  <c r="T2531" i="1" s="1"/>
  <c r="U2531" i="1"/>
  <c r="S2532" i="1"/>
  <c r="T2532" i="1" s="1"/>
  <c r="U2532" i="1"/>
  <c r="S2533" i="1"/>
  <c r="T2533" i="1" s="1"/>
  <c r="U2533" i="1"/>
  <c r="S2534" i="1"/>
  <c r="T2534" i="1" s="1"/>
  <c r="U2534" i="1"/>
  <c r="S2535" i="1"/>
  <c r="T2535" i="1" s="1"/>
  <c r="U2535" i="1"/>
  <c r="S2536" i="1"/>
  <c r="T2536" i="1" s="1"/>
  <c r="U2536" i="1"/>
  <c r="S2537" i="1"/>
  <c r="T2537" i="1" s="1"/>
  <c r="U2537" i="1"/>
  <c r="S2538" i="1"/>
  <c r="T2538" i="1" s="1"/>
  <c r="U2538" i="1"/>
  <c r="S2539" i="1"/>
  <c r="T2539" i="1" s="1"/>
  <c r="U2539" i="1"/>
  <c r="S2540" i="1"/>
  <c r="T2540" i="1" s="1"/>
  <c r="U2540" i="1"/>
  <c r="S2541" i="1"/>
  <c r="T2541" i="1" s="1"/>
  <c r="U2541" i="1"/>
  <c r="S2542" i="1"/>
  <c r="T2542" i="1" s="1"/>
  <c r="U2542" i="1"/>
  <c r="S2543" i="1"/>
  <c r="T2543" i="1" s="1"/>
  <c r="U2543" i="1"/>
  <c r="S2544" i="1"/>
  <c r="T2544" i="1" s="1"/>
  <c r="U2544" i="1"/>
  <c r="S2545" i="1"/>
  <c r="T2545" i="1" s="1"/>
  <c r="U2545" i="1"/>
  <c r="S2546" i="1"/>
  <c r="T2546" i="1" s="1"/>
  <c r="U2546" i="1"/>
  <c r="S2547" i="1"/>
  <c r="T2547" i="1" s="1"/>
  <c r="U2547" i="1"/>
  <c r="S2548" i="1"/>
  <c r="T2548" i="1" s="1"/>
  <c r="U2548" i="1"/>
  <c r="S2549" i="1"/>
  <c r="T2549" i="1" s="1"/>
  <c r="U2549" i="1"/>
  <c r="S2550" i="1"/>
  <c r="T2550" i="1" s="1"/>
  <c r="U2550" i="1"/>
  <c r="S2551" i="1"/>
  <c r="T2551" i="1" s="1"/>
  <c r="U2551" i="1"/>
  <c r="S2552" i="1"/>
  <c r="T2552" i="1" s="1"/>
  <c r="U2552" i="1"/>
  <c r="S2553" i="1"/>
  <c r="T2553" i="1" s="1"/>
  <c r="U2553" i="1"/>
  <c r="S2554" i="1"/>
  <c r="T2554" i="1" s="1"/>
  <c r="U2554" i="1"/>
  <c r="S2555" i="1"/>
  <c r="T2555" i="1" s="1"/>
  <c r="U2555" i="1"/>
  <c r="S2556" i="1"/>
  <c r="T2556" i="1" s="1"/>
  <c r="U2556" i="1"/>
  <c r="S2557" i="1"/>
  <c r="T2557" i="1" s="1"/>
  <c r="U2557" i="1"/>
  <c r="S2558" i="1"/>
  <c r="T2558" i="1" s="1"/>
  <c r="U2558" i="1"/>
  <c r="S2559" i="1"/>
  <c r="T2559" i="1" s="1"/>
  <c r="U2559" i="1"/>
  <c r="S2560" i="1"/>
  <c r="T2560" i="1" s="1"/>
  <c r="U2560" i="1"/>
  <c r="S2561" i="1"/>
  <c r="T2561" i="1" s="1"/>
  <c r="U2561" i="1"/>
  <c r="S2562" i="1"/>
  <c r="T2562" i="1" s="1"/>
  <c r="U2562" i="1"/>
  <c r="S2563" i="1"/>
  <c r="T2563" i="1" s="1"/>
  <c r="U2563" i="1"/>
  <c r="S2564" i="1"/>
  <c r="T2564" i="1" s="1"/>
  <c r="U2564" i="1"/>
  <c r="S2565" i="1"/>
  <c r="T2565" i="1" s="1"/>
  <c r="U2565" i="1"/>
  <c r="S2566" i="1"/>
  <c r="T2566" i="1" s="1"/>
  <c r="U2566" i="1"/>
  <c r="S2567" i="1"/>
  <c r="T2567" i="1" s="1"/>
  <c r="U2567" i="1"/>
  <c r="S2568" i="1"/>
  <c r="T2568" i="1" s="1"/>
  <c r="U2568" i="1"/>
  <c r="S2569" i="1"/>
  <c r="T2569" i="1" s="1"/>
  <c r="U2569" i="1"/>
  <c r="S2570" i="1"/>
  <c r="T2570" i="1" s="1"/>
  <c r="U2570" i="1"/>
  <c r="S2571" i="1"/>
  <c r="T2571" i="1" s="1"/>
  <c r="U2571" i="1"/>
  <c r="S2572" i="1"/>
  <c r="T2572" i="1" s="1"/>
  <c r="U2572" i="1"/>
  <c r="S2573" i="1"/>
  <c r="T2573" i="1" s="1"/>
  <c r="U2573" i="1"/>
  <c r="S2574" i="1"/>
  <c r="T2574" i="1" s="1"/>
  <c r="U2574" i="1"/>
  <c r="S2575" i="1"/>
  <c r="T2575" i="1" s="1"/>
  <c r="U2575" i="1"/>
  <c r="S2576" i="1"/>
  <c r="T2576" i="1" s="1"/>
  <c r="U2576" i="1"/>
  <c r="S2577" i="1"/>
  <c r="T2577" i="1" s="1"/>
  <c r="U2577" i="1"/>
  <c r="S2578" i="1"/>
  <c r="T2578" i="1" s="1"/>
  <c r="U2578" i="1"/>
  <c r="S2579" i="1"/>
  <c r="T2579" i="1" s="1"/>
  <c r="U2579" i="1"/>
  <c r="S2580" i="1"/>
  <c r="T2580" i="1" s="1"/>
  <c r="U2580" i="1"/>
  <c r="S2581" i="1"/>
  <c r="T2581" i="1" s="1"/>
  <c r="U2581" i="1"/>
  <c r="S2582" i="1"/>
  <c r="T2582" i="1" s="1"/>
  <c r="U2582" i="1"/>
  <c r="S2583" i="1"/>
  <c r="T2583" i="1" s="1"/>
  <c r="U2583" i="1"/>
  <c r="S2584" i="1"/>
  <c r="T2584" i="1" s="1"/>
  <c r="U2584" i="1"/>
  <c r="S2585" i="1"/>
  <c r="T2585" i="1" s="1"/>
  <c r="U2585" i="1"/>
  <c r="S2586" i="1"/>
  <c r="T2586" i="1" s="1"/>
  <c r="U2586" i="1"/>
  <c r="S2587" i="1"/>
  <c r="T2587" i="1" s="1"/>
  <c r="U2587" i="1"/>
  <c r="S2588" i="1"/>
  <c r="T2588" i="1" s="1"/>
  <c r="U2588" i="1"/>
  <c r="S2589" i="1"/>
  <c r="T2589" i="1" s="1"/>
  <c r="U2589" i="1"/>
  <c r="S2590" i="1"/>
  <c r="T2590" i="1" s="1"/>
  <c r="U2590" i="1"/>
  <c r="S2591" i="1"/>
  <c r="T2591" i="1" s="1"/>
  <c r="U2591" i="1"/>
  <c r="S2592" i="1"/>
  <c r="T2592" i="1" s="1"/>
  <c r="U2592" i="1"/>
  <c r="S2593" i="1"/>
  <c r="T2593" i="1" s="1"/>
  <c r="U2593" i="1"/>
  <c r="S2594" i="1"/>
  <c r="T2594" i="1" s="1"/>
  <c r="U2594" i="1"/>
  <c r="S2595" i="1"/>
  <c r="T2595" i="1" s="1"/>
  <c r="U2595" i="1"/>
  <c r="S2596" i="1"/>
  <c r="T2596" i="1" s="1"/>
  <c r="U2596" i="1"/>
  <c r="S2597" i="1"/>
  <c r="T2597" i="1" s="1"/>
  <c r="U2597" i="1"/>
  <c r="S2598" i="1"/>
  <c r="T2598" i="1" s="1"/>
  <c r="U2598" i="1"/>
  <c r="S2599" i="1"/>
  <c r="T2599" i="1" s="1"/>
  <c r="U2599" i="1"/>
  <c r="S2600" i="1"/>
  <c r="T2600" i="1" s="1"/>
  <c r="U2600" i="1"/>
  <c r="S2601" i="1"/>
  <c r="T2601" i="1" s="1"/>
  <c r="U2601" i="1"/>
  <c r="S2602" i="1"/>
  <c r="T2602" i="1" s="1"/>
  <c r="U2602" i="1"/>
  <c r="S2603" i="1"/>
  <c r="T2603" i="1" s="1"/>
  <c r="U2603" i="1"/>
  <c r="S2604" i="1"/>
  <c r="T2604" i="1" s="1"/>
  <c r="U2604" i="1"/>
  <c r="S2605" i="1"/>
  <c r="T2605" i="1" s="1"/>
  <c r="U2605" i="1"/>
  <c r="S2606" i="1"/>
  <c r="T2606" i="1" s="1"/>
  <c r="U2606" i="1"/>
  <c r="S2607" i="1"/>
  <c r="T2607" i="1" s="1"/>
  <c r="U2607" i="1"/>
  <c r="S2608" i="1"/>
  <c r="T2608" i="1" s="1"/>
  <c r="U2608" i="1"/>
  <c r="S2609" i="1"/>
  <c r="T2609" i="1" s="1"/>
  <c r="U2609" i="1"/>
  <c r="S2610" i="1"/>
  <c r="T2610" i="1" s="1"/>
  <c r="U2610" i="1"/>
  <c r="S2611" i="1"/>
  <c r="T2611" i="1" s="1"/>
  <c r="U2611" i="1"/>
  <c r="S2612" i="1"/>
  <c r="T2612" i="1" s="1"/>
  <c r="U2612" i="1"/>
  <c r="S2613" i="1"/>
  <c r="T2613" i="1" s="1"/>
  <c r="U2613" i="1"/>
  <c r="S2614" i="1"/>
  <c r="T2614" i="1" s="1"/>
  <c r="U2614" i="1"/>
  <c r="S2615" i="1"/>
  <c r="T2615" i="1" s="1"/>
  <c r="U2615" i="1"/>
  <c r="S2616" i="1"/>
  <c r="T2616" i="1" s="1"/>
  <c r="U2616" i="1"/>
  <c r="S2617" i="1"/>
  <c r="T2617" i="1" s="1"/>
  <c r="U2617" i="1"/>
  <c r="S2618" i="1"/>
  <c r="T2618" i="1" s="1"/>
  <c r="U2618" i="1"/>
  <c r="S2619" i="1"/>
  <c r="T2619" i="1" s="1"/>
  <c r="U2619" i="1"/>
  <c r="S2620" i="1"/>
  <c r="T2620" i="1" s="1"/>
  <c r="U2620" i="1"/>
  <c r="S2621" i="1"/>
  <c r="T2621" i="1" s="1"/>
  <c r="U2621" i="1"/>
  <c r="S2622" i="1"/>
  <c r="T2622" i="1" s="1"/>
  <c r="U2622" i="1"/>
  <c r="S2623" i="1"/>
  <c r="T2623" i="1" s="1"/>
  <c r="U2623" i="1"/>
  <c r="S2624" i="1"/>
  <c r="T2624" i="1" s="1"/>
  <c r="U2624" i="1"/>
  <c r="S2625" i="1"/>
  <c r="T2625" i="1" s="1"/>
  <c r="U2625" i="1"/>
  <c r="S2626" i="1"/>
  <c r="T2626" i="1" s="1"/>
  <c r="U2626" i="1"/>
  <c r="S2627" i="1"/>
  <c r="T2627" i="1" s="1"/>
  <c r="U2627" i="1"/>
  <c r="S2628" i="1"/>
  <c r="T2628" i="1" s="1"/>
  <c r="U2628" i="1"/>
  <c r="S2629" i="1"/>
  <c r="T2629" i="1" s="1"/>
  <c r="U2629" i="1"/>
  <c r="S2630" i="1"/>
  <c r="T2630" i="1" s="1"/>
  <c r="U2630" i="1"/>
  <c r="S2631" i="1"/>
  <c r="T2631" i="1" s="1"/>
  <c r="U2631" i="1"/>
  <c r="S2632" i="1"/>
  <c r="T2632" i="1" s="1"/>
  <c r="U2632" i="1"/>
  <c r="S2633" i="1"/>
  <c r="T2633" i="1" s="1"/>
  <c r="U2633" i="1"/>
  <c r="S2634" i="1"/>
  <c r="T2634" i="1" s="1"/>
  <c r="U2634" i="1"/>
  <c r="S2635" i="1"/>
  <c r="T2635" i="1" s="1"/>
  <c r="U2635" i="1"/>
  <c r="S2636" i="1"/>
  <c r="T2636" i="1" s="1"/>
  <c r="U2636" i="1"/>
  <c r="S2637" i="1"/>
  <c r="T2637" i="1" s="1"/>
  <c r="U2637" i="1"/>
  <c r="S2638" i="1"/>
  <c r="T2638" i="1" s="1"/>
  <c r="U2638" i="1"/>
  <c r="S2639" i="1"/>
  <c r="T2639" i="1" s="1"/>
  <c r="U2639" i="1"/>
  <c r="S2640" i="1"/>
  <c r="T2640" i="1" s="1"/>
  <c r="U2640" i="1"/>
  <c r="S2641" i="1"/>
  <c r="T2641" i="1" s="1"/>
  <c r="U2641" i="1"/>
  <c r="S2642" i="1"/>
  <c r="T2642" i="1" s="1"/>
  <c r="U2642" i="1"/>
  <c r="S2643" i="1"/>
  <c r="T2643" i="1" s="1"/>
  <c r="U2643" i="1"/>
  <c r="S2644" i="1"/>
  <c r="T2644" i="1" s="1"/>
  <c r="U2644" i="1"/>
  <c r="S2645" i="1"/>
  <c r="T2645" i="1" s="1"/>
  <c r="U2645" i="1"/>
  <c r="S2646" i="1"/>
  <c r="T2646" i="1" s="1"/>
  <c r="U2646" i="1"/>
  <c r="S2647" i="1"/>
  <c r="T2647" i="1" s="1"/>
  <c r="U2647" i="1"/>
  <c r="S2648" i="1"/>
  <c r="T2648" i="1" s="1"/>
  <c r="U2648" i="1"/>
  <c r="S2649" i="1"/>
  <c r="T2649" i="1" s="1"/>
  <c r="U2649" i="1"/>
  <c r="S2650" i="1"/>
  <c r="T2650" i="1" s="1"/>
  <c r="U2650" i="1"/>
  <c r="S2651" i="1"/>
  <c r="T2651" i="1" s="1"/>
  <c r="U2651" i="1"/>
  <c r="S2652" i="1"/>
  <c r="T2652" i="1" s="1"/>
  <c r="U2652" i="1"/>
  <c r="S2653" i="1"/>
  <c r="T2653" i="1" s="1"/>
  <c r="U2653" i="1"/>
  <c r="S2654" i="1"/>
  <c r="T2654" i="1" s="1"/>
  <c r="U2654" i="1"/>
  <c r="S2655" i="1"/>
  <c r="T2655" i="1" s="1"/>
  <c r="U2655" i="1"/>
  <c r="S2656" i="1"/>
  <c r="T2656" i="1" s="1"/>
  <c r="U2656" i="1"/>
  <c r="S2657" i="1"/>
  <c r="T2657" i="1" s="1"/>
  <c r="U2657" i="1"/>
  <c r="S2658" i="1"/>
  <c r="T2658" i="1" s="1"/>
  <c r="U2658" i="1"/>
  <c r="S2659" i="1"/>
  <c r="T2659" i="1" s="1"/>
  <c r="U2659" i="1"/>
  <c r="S2660" i="1"/>
  <c r="T2660" i="1" s="1"/>
  <c r="U2660" i="1"/>
  <c r="S2661" i="1"/>
  <c r="T2661" i="1" s="1"/>
  <c r="U2661" i="1"/>
  <c r="S2662" i="1"/>
  <c r="T2662" i="1" s="1"/>
  <c r="U2662" i="1"/>
  <c r="S2663" i="1"/>
  <c r="T2663" i="1" s="1"/>
  <c r="U2663" i="1"/>
  <c r="S2664" i="1"/>
  <c r="T2664" i="1" s="1"/>
  <c r="U2664" i="1"/>
  <c r="S2665" i="1"/>
  <c r="T2665" i="1" s="1"/>
  <c r="U2665" i="1"/>
  <c r="S2666" i="1"/>
  <c r="T2666" i="1" s="1"/>
  <c r="U2666" i="1"/>
  <c r="S2667" i="1"/>
  <c r="T2667" i="1" s="1"/>
  <c r="U2667" i="1"/>
  <c r="S2668" i="1"/>
  <c r="T2668" i="1" s="1"/>
  <c r="U2668" i="1"/>
  <c r="S2669" i="1"/>
  <c r="T2669" i="1" s="1"/>
  <c r="U2669" i="1"/>
  <c r="S2670" i="1"/>
  <c r="T2670" i="1" s="1"/>
  <c r="U2670" i="1"/>
  <c r="S2671" i="1"/>
  <c r="T2671" i="1" s="1"/>
  <c r="U2671" i="1"/>
  <c r="S2672" i="1"/>
  <c r="T2672" i="1" s="1"/>
  <c r="U2672" i="1"/>
  <c r="S2673" i="1"/>
  <c r="T2673" i="1" s="1"/>
  <c r="U2673" i="1"/>
  <c r="S2674" i="1"/>
  <c r="T2674" i="1" s="1"/>
  <c r="U2674" i="1"/>
  <c r="S2675" i="1"/>
  <c r="T2675" i="1" s="1"/>
  <c r="U2675" i="1"/>
  <c r="S2676" i="1"/>
  <c r="T2676" i="1" s="1"/>
  <c r="U2676" i="1"/>
  <c r="S2677" i="1"/>
  <c r="T2677" i="1" s="1"/>
  <c r="U2677" i="1"/>
  <c r="S2678" i="1"/>
  <c r="T2678" i="1" s="1"/>
  <c r="U2678" i="1"/>
  <c r="S2679" i="1"/>
  <c r="T2679" i="1" s="1"/>
  <c r="U2679" i="1"/>
  <c r="S2680" i="1"/>
  <c r="T2680" i="1" s="1"/>
  <c r="U2680" i="1"/>
  <c r="S2681" i="1"/>
  <c r="T2681" i="1" s="1"/>
  <c r="U2681" i="1"/>
  <c r="S2682" i="1"/>
  <c r="T2682" i="1" s="1"/>
  <c r="U2682" i="1"/>
  <c r="S2683" i="1"/>
  <c r="T2683" i="1" s="1"/>
  <c r="U2683" i="1"/>
  <c r="S2684" i="1"/>
  <c r="T2684" i="1" s="1"/>
  <c r="U2684" i="1"/>
  <c r="S2685" i="1"/>
  <c r="T2685" i="1" s="1"/>
  <c r="U2685" i="1"/>
  <c r="S2686" i="1"/>
  <c r="T2686" i="1" s="1"/>
  <c r="U2686" i="1"/>
  <c r="S2687" i="1"/>
  <c r="T2687" i="1" s="1"/>
  <c r="U2687" i="1"/>
  <c r="S2688" i="1"/>
  <c r="T2688" i="1" s="1"/>
  <c r="U2688" i="1"/>
  <c r="S2689" i="1"/>
  <c r="T2689" i="1" s="1"/>
  <c r="U2689" i="1"/>
  <c r="S2690" i="1"/>
  <c r="T2690" i="1" s="1"/>
  <c r="U2690" i="1"/>
  <c r="S2691" i="1"/>
  <c r="T2691" i="1" s="1"/>
  <c r="U2691" i="1"/>
  <c r="S2692" i="1"/>
  <c r="T2692" i="1" s="1"/>
  <c r="U2692" i="1"/>
  <c r="S2693" i="1"/>
  <c r="T2693" i="1" s="1"/>
  <c r="U2693" i="1"/>
  <c r="S2694" i="1"/>
  <c r="T2694" i="1" s="1"/>
  <c r="U2694" i="1"/>
  <c r="S2695" i="1"/>
  <c r="T2695" i="1" s="1"/>
  <c r="U2695" i="1"/>
  <c r="S2696" i="1"/>
  <c r="T2696" i="1" s="1"/>
  <c r="U2696" i="1"/>
  <c r="S2697" i="1"/>
  <c r="T2697" i="1" s="1"/>
  <c r="U2697" i="1"/>
  <c r="S2698" i="1"/>
  <c r="T2698" i="1" s="1"/>
  <c r="U2698" i="1"/>
  <c r="S2699" i="1"/>
  <c r="T2699" i="1" s="1"/>
  <c r="U2699" i="1"/>
  <c r="S2700" i="1"/>
  <c r="T2700" i="1" s="1"/>
  <c r="U2700" i="1"/>
  <c r="S2701" i="1"/>
  <c r="T2701" i="1" s="1"/>
  <c r="U2701" i="1"/>
  <c r="S2702" i="1"/>
  <c r="T2702" i="1" s="1"/>
  <c r="U2702" i="1"/>
  <c r="S2703" i="1"/>
  <c r="T2703" i="1" s="1"/>
  <c r="U2703" i="1"/>
  <c r="S2704" i="1"/>
  <c r="T2704" i="1" s="1"/>
  <c r="U2704" i="1"/>
  <c r="S2705" i="1"/>
  <c r="T2705" i="1" s="1"/>
  <c r="U2705" i="1"/>
  <c r="S2706" i="1"/>
  <c r="T2706" i="1" s="1"/>
  <c r="U2706" i="1"/>
  <c r="S2707" i="1"/>
  <c r="T2707" i="1" s="1"/>
  <c r="U2707" i="1"/>
  <c r="S2708" i="1"/>
  <c r="T2708" i="1" s="1"/>
  <c r="U2708" i="1"/>
  <c r="S2709" i="1"/>
  <c r="T2709" i="1" s="1"/>
  <c r="U2709" i="1"/>
  <c r="S2710" i="1"/>
  <c r="T2710" i="1" s="1"/>
  <c r="U2710" i="1"/>
  <c r="S2711" i="1"/>
  <c r="T2711" i="1" s="1"/>
  <c r="U2711" i="1"/>
  <c r="S2712" i="1"/>
  <c r="T2712" i="1" s="1"/>
  <c r="U2712" i="1"/>
  <c r="S2713" i="1"/>
  <c r="T2713" i="1" s="1"/>
  <c r="U2713" i="1"/>
  <c r="S2714" i="1"/>
  <c r="T2714" i="1" s="1"/>
  <c r="U2714" i="1"/>
  <c r="S2715" i="1"/>
  <c r="T2715" i="1" s="1"/>
  <c r="U2715" i="1"/>
  <c r="S2716" i="1"/>
  <c r="T2716" i="1" s="1"/>
  <c r="U2716" i="1"/>
  <c r="S2717" i="1"/>
  <c r="T2717" i="1" s="1"/>
  <c r="U2717" i="1"/>
  <c r="S2718" i="1"/>
  <c r="T2718" i="1" s="1"/>
  <c r="U2718" i="1"/>
  <c r="S2719" i="1"/>
  <c r="T2719" i="1" s="1"/>
  <c r="U2719" i="1"/>
  <c r="S2720" i="1"/>
  <c r="T2720" i="1" s="1"/>
  <c r="U2720" i="1"/>
  <c r="S2721" i="1"/>
  <c r="T2721" i="1" s="1"/>
  <c r="U2721" i="1"/>
  <c r="S2722" i="1"/>
  <c r="T2722" i="1" s="1"/>
  <c r="U2722" i="1"/>
  <c r="S2723" i="1"/>
  <c r="T2723" i="1" s="1"/>
  <c r="U2723" i="1"/>
  <c r="S2724" i="1"/>
  <c r="T2724" i="1" s="1"/>
  <c r="U2724" i="1"/>
  <c r="S2725" i="1"/>
  <c r="T2725" i="1" s="1"/>
  <c r="U2725" i="1"/>
  <c r="S2726" i="1"/>
  <c r="T2726" i="1" s="1"/>
  <c r="U2726" i="1"/>
  <c r="S2727" i="1"/>
  <c r="T2727" i="1" s="1"/>
  <c r="U2727" i="1"/>
  <c r="S2728" i="1"/>
  <c r="T2728" i="1" s="1"/>
  <c r="U2728" i="1"/>
  <c r="S2729" i="1"/>
  <c r="T2729" i="1" s="1"/>
  <c r="U2729" i="1"/>
  <c r="S2730" i="1"/>
  <c r="T2730" i="1" s="1"/>
  <c r="U2730" i="1"/>
  <c r="S2731" i="1"/>
  <c r="T2731" i="1" s="1"/>
  <c r="U2731" i="1"/>
  <c r="S2732" i="1"/>
  <c r="T2732" i="1" s="1"/>
  <c r="U2732" i="1"/>
  <c r="S2733" i="1"/>
  <c r="T2733" i="1" s="1"/>
  <c r="U2733" i="1"/>
  <c r="S2734" i="1"/>
  <c r="T2734" i="1" s="1"/>
  <c r="U2734" i="1"/>
  <c r="S2735" i="1"/>
  <c r="T2735" i="1" s="1"/>
  <c r="U2735" i="1"/>
  <c r="S2736" i="1"/>
  <c r="T2736" i="1" s="1"/>
  <c r="U2736" i="1"/>
  <c r="S2737" i="1"/>
  <c r="T2737" i="1" s="1"/>
  <c r="U2737" i="1"/>
  <c r="S2738" i="1"/>
  <c r="T2738" i="1" s="1"/>
  <c r="U2738" i="1"/>
  <c r="S2739" i="1"/>
  <c r="T2739" i="1" s="1"/>
  <c r="U2739" i="1"/>
  <c r="S2740" i="1"/>
  <c r="T2740" i="1" s="1"/>
  <c r="U2740" i="1"/>
  <c r="S2741" i="1"/>
  <c r="T2741" i="1" s="1"/>
  <c r="U2741" i="1"/>
  <c r="S2742" i="1"/>
  <c r="T2742" i="1" s="1"/>
  <c r="U2742" i="1"/>
  <c r="S2743" i="1"/>
  <c r="T2743" i="1" s="1"/>
  <c r="U2743" i="1"/>
  <c r="S2744" i="1"/>
  <c r="T2744" i="1" s="1"/>
  <c r="U2744" i="1"/>
  <c r="S2745" i="1"/>
  <c r="T2745" i="1" s="1"/>
  <c r="U2745" i="1"/>
  <c r="S2746" i="1"/>
  <c r="T2746" i="1" s="1"/>
  <c r="U2746" i="1"/>
  <c r="S2747" i="1"/>
  <c r="T2747" i="1" s="1"/>
  <c r="U2747" i="1"/>
  <c r="S2748" i="1"/>
  <c r="T2748" i="1" s="1"/>
  <c r="U2748" i="1"/>
  <c r="S2749" i="1"/>
  <c r="T2749" i="1" s="1"/>
  <c r="U2749" i="1"/>
  <c r="S2750" i="1"/>
  <c r="T2750" i="1" s="1"/>
  <c r="U2750" i="1"/>
  <c r="S2751" i="1"/>
  <c r="T2751" i="1" s="1"/>
  <c r="U2751" i="1"/>
  <c r="S2752" i="1"/>
  <c r="T2752" i="1" s="1"/>
  <c r="U2752" i="1"/>
  <c r="S2753" i="1"/>
  <c r="T2753" i="1" s="1"/>
  <c r="U2753" i="1"/>
  <c r="S2754" i="1"/>
  <c r="T2754" i="1" s="1"/>
  <c r="U2754" i="1"/>
  <c r="S2755" i="1"/>
  <c r="T2755" i="1" s="1"/>
  <c r="U2755" i="1"/>
  <c r="S2756" i="1"/>
  <c r="T2756" i="1" s="1"/>
  <c r="U2756" i="1"/>
  <c r="S2757" i="1"/>
  <c r="T2757" i="1" s="1"/>
  <c r="U2757" i="1"/>
  <c r="S2758" i="1"/>
  <c r="T2758" i="1" s="1"/>
  <c r="U2758" i="1"/>
  <c r="S2759" i="1"/>
  <c r="T2759" i="1" s="1"/>
  <c r="U2759" i="1"/>
  <c r="S2760" i="1"/>
  <c r="T2760" i="1" s="1"/>
  <c r="U2760" i="1"/>
  <c r="S2761" i="1"/>
  <c r="T2761" i="1" s="1"/>
  <c r="U2761" i="1"/>
  <c r="S2762" i="1"/>
  <c r="T2762" i="1" s="1"/>
  <c r="U2762" i="1"/>
  <c r="S2763" i="1"/>
  <c r="T2763" i="1" s="1"/>
  <c r="U2763" i="1"/>
  <c r="S2764" i="1"/>
  <c r="T2764" i="1" s="1"/>
  <c r="U2764" i="1"/>
  <c r="S2765" i="1"/>
  <c r="T2765" i="1" s="1"/>
  <c r="U2765" i="1"/>
  <c r="S2766" i="1"/>
  <c r="T2766" i="1" s="1"/>
  <c r="U2766" i="1"/>
  <c r="S2767" i="1"/>
  <c r="T2767" i="1" s="1"/>
  <c r="U2767" i="1"/>
  <c r="S2768" i="1"/>
  <c r="T2768" i="1" s="1"/>
  <c r="U2768" i="1"/>
  <c r="S2769" i="1"/>
  <c r="T2769" i="1" s="1"/>
  <c r="U2769" i="1"/>
  <c r="S2770" i="1"/>
  <c r="T2770" i="1" s="1"/>
  <c r="U2770" i="1"/>
  <c r="S2771" i="1"/>
  <c r="T2771" i="1" s="1"/>
  <c r="U2771" i="1"/>
  <c r="S2772" i="1"/>
  <c r="T2772" i="1" s="1"/>
  <c r="U2772" i="1"/>
  <c r="S2773" i="1"/>
  <c r="T2773" i="1" s="1"/>
  <c r="U2773" i="1"/>
  <c r="S2774" i="1"/>
  <c r="T2774" i="1" s="1"/>
  <c r="U2774" i="1"/>
  <c r="S2775" i="1"/>
  <c r="T2775" i="1" s="1"/>
  <c r="U2775" i="1"/>
  <c r="S2776" i="1"/>
  <c r="T2776" i="1" s="1"/>
  <c r="U2776" i="1"/>
  <c r="S2777" i="1"/>
  <c r="T2777" i="1" s="1"/>
  <c r="U2777" i="1"/>
  <c r="S2778" i="1"/>
  <c r="T2778" i="1" s="1"/>
  <c r="U2778" i="1"/>
  <c r="S2779" i="1"/>
  <c r="T2779" i="1" s="1"/>
  <c r="U2779" i="1"/>
  <c r="S2780" i="1"/>
  <c r="T2780" i="1" s="1"/>
  <c r="U2780" i="1"/>
  <c r="S2781" i="1"/>
  <c r="T2781" i="1" s="1"/>
  <c r="U2781" i="1"/>
  <c r="S2782" i="1"/>
  <c r="T2782" i="1" s="1"/>
  <c r="U2782" i="1"/>
  <c r="S2783" i="1"/>
  <c r="T2783" i="1" s="1"/>
  <c r="U2783" i="1"/>
  <c r="S2784" i="1"/>
  <c r="T2784" i="1" s="1"/>
  <c r="U2784" i="1"/>
  <c r="S2785" i="1"/>
  <c r="T2785" i="1" s="1"/>
  <c r="U2785" i="1"/>
  <c r="S2786" i="1"/>
  <c r="T2786" i="1" s="1"/>
  <c r="U2786" i="1"/>
  <c r="S2787" i="1"/>
  <c r="T2787" i="1" s="1"/>
  <c r="U2787" i="1"/>
  <c r="S2788" i="1"/>
  <c r="T2788" i="1" s="1"/>
  <c r="U2788" i="1"/>
  <c r="S2789" i="1"/>
  <c r="T2789" i="1" s="1"/>
  <c r="U2789" i="1"/>
  <c r="S2790" i="1"/>
  <c r="T2790" i="1" s="1"/>
  <c r="U2790" i="1"/>
  <c r="S2791" i="1"/>
  <c r="T2791" i="1" s="1"/>
  <c r="U2791" i="1"/>
  <c r="S2792" i="1"/>
  <c r="T2792" i="1" s="1"/>
  <c r="U2792" i="1"/>
  <c r="S2793" i="1"/>
  <c r="T2793" i="1" s="1"/>
  <c r="U2793" i="1"/>
  <c r="S2794" i="1"/>
  <c r="T2794" i="1" s="1"/>
  <c r="U2794" i="1"/>
  <c r="S2795" i="1"/>
  <c r="T2795" i="1" s="1"/>
  <c r="U2795" i="1"/>
  <c r="S2796" i="1"/>
  <c r="T2796" i="1" s="1"/>
  <c r="U2796" i="1"/>
  <c r="S2797" i="1"/>
  <c r="T2797" i="1" s="1"/>
  <c r="U2797" i="1"/>
  <c r="S2798" i="1"/>
  <c r="T2798" i="1" s="1"/>
  <c r="U2798" i="1"/>
  <c r="S2799" i="1"/>
  <c r="T2799" i="1" s="1"/>
  <c r="U2799" i="1"/>
  <c r="S2800" i="1"/>
  <c r="T2800" i="1" s="1"/>
  <c r="U2800" i="1"/>
  <c r="S2801" i="1"/>
  <c r="T2801" i="1" s="1"/>
  <c r="U2801" i="1"/>
  <c r="S2802" i="1"/>
  <c r="T2802" i="1" s="1"/>
  <c r="U2802" i="1"/>
  <c r="S2803" i="1"/>
  <c r="T2803" i="1" s="1"/>
  <c r="U2803" i="1"/>
  <c r="S2804" i="1"/>
  <c r="T2804" i="1" s="1"/>
  <c r="U2804" i="1"/>
  <c r="S2805" i="1"/>
  <c r="T2805" i="1" s="1"/>
  <c r="U2805" i="1"/>
  <c r="S2806" i="1"/>
  <c r="T2806" i="1" s="1"/>
  <c r="U2806" i="1"/>
  <c r="S2807" i="1"/>
  <c r="T2807" i="1" s="1"/>
  <c r="U2807" i="1"/>
  <c r="S2808" i="1"/>
  <c r="T2808" i="1" s="1"/>
  <c r="U2808" i="1"/>
  <c r="S2809" i="1"/>
  <c r="T2809" i="1" s="1"/>
  <c r="U2809" i="1"/>
  <c r="S2810" i="1"/>
  <c r="T2810" i="1" s="1"/>
  <c r="U2810" i="1"/>
  <c r="S2811" i="1"/>
  <c r="T2811" i="1" s="1"/>
  <c r="U2811" i="1"/>
  <c r="S2812" i="1"/>
  <c r="T2812" i="1" s="1"/>
  <c r="U2812" i="1"/>
  <c r="S2813" i="1"/>
  <c r="T2813" i="1" s="1"/>
  <c r="U2813" i="1"/>
  <c r="S2814" i="1"/>
  <c r="T2814" i="1" s="1"/>
  <c r="U2814" i="1"/>
  <c r="S2815" i="1"/>
  <c r="T2815" i="1" s="1"/>
  <c r="U2815" i="1"/>
  <c r="S2816" i="1"/>
  <c r="T2816" i="1" s="1"/>
  <c r="U2816" i="1"/>
  <c r="S2817" i="1"/>
  <c r="T2817" i="1" s="1"/>
  <c r="U2817" i="1"/>
  <c r="S2818" i="1"/>
  <c r="T2818" i="1" s="1"/>
  <c r="U2818" i="1"/>
  <c r="S2819" i="1"/>
  <c r="T2819" i="1" s="1"/>
  <c r="U2819" i="1"/>
  <c r="S2820" i="1"/>
  <c r="T2820" i="1" s="1"/>
  <c r="U2820" i="1"/>
  <c r="S2821" i="1"/>
  <c r="T2821" i="1" s="1"/>
  <c r="U2821" i="1"/>
  <c r="S2822" i="1"/>
  <c r="T2822" i="1" s="1"/>
  <c r="U2822" i="1"/>
  <c r="S2823" i="1"/>
  <c r="T2823" i="1" s="1"/>
  <c r="U2823" i="1"/>
  <c r="S2824" i="1"/>
  <c r="T2824" i="1" s="1"/>
  <c r="U2824" i="1"/>
  <c r="S2825" i="1"/>
  <c r="T2825" i="1" s="1"/>
  <c r="U2825" i="1"/>
  <c r="S2826" i="1"/>
  <c r="T2826" i="1" s="1"/>
  <c r="U2826" i="1"/>
  <c r="S2827" i="1"/>
  <c r="T2827" i="1" s="1"/>
  <c r="U2827" i="1"/>
  <c r="S2828" i="1"/>
  <c r="T2828" i="1" s="1"/>
  <c r="U2828" i="1"/>
  <c r="S2829" i="1"/>
  <c r="T2829" i="1" s="1"/>
  <c r="U2829" i="1"/>
  <c r="S2830" i="1"/>
  <c r="T2830" i="1" s="1"/>
  <c r="U2830" i="1"/>
  <c r="S2831" i="1"/>
  <c r="T2831" i="1" s="1"/>
  <c r="U2831" i="1"/>
  <c r="S2832" i="1"/>
  <c r="T2832" i="1" s="1"/>
  <c r="U2832" i="1"/>
  <c r="S2833" i="1"/>
  <c r="T2833" i="1" s="1"/>
  <c r="U2833" i="1"/>
  <c r="S2834" i="1"/>
  <c r="T2834" i="1" s="1"/>
  <c r="U2834" i="1"/>
  <c r="S2835" i="1"/>
  <c r="T2835" i="1" s="1"/>
  <c r="U2835" i="1"/>
  <c r="S2836" i="1"/>
  <c r="T2836" i="1" s="1"/>
  <c r="U2836" i="1"/>
  <c r="S2837" i="1"/>
  <c r="T2837" i="1" s="1"/>
  <c r="U2837" i="1"/>
  <c r="S2838" i="1"/>
  <c r="T2838" i="1" s="1"/>
  <c r="U2838" i="1"/>
  <c r="S2839" i="1"/>
  <c r="T2839" i="1" s="1"/>
  <c r="U2839" i="1"/>
  <c r="S2840" i="1"/>
  <c r="T2840" i="1" s="1"/>
  <c r="U2840" i="1"/>
  <c r="S2841" i="1"/>
  <c r="T2841" i="1" s="1"/>
  <c r="U2841" i="1"/>
  <c r="S2842" i="1"/>
  <c r="T2842" i="1" s="1"/>
  <c r="U2842" i="1"/>
  <c r="S2843" i="1"/>
  <c r="T2843" i="1" s="1"/>
  <c r="U2843" i="1"/>
  <c r="S2844" i="1"/>
  <c r="T2844" i="1" s="1"/>
  <c r="U2844" i="1"/>
  <c r="S2845" i="1"/>
  <c r="T2845" i="1" s="1"/>
  <c r="U2845" i="1"/>
  <c r="S2846" i="1"/>
  <c r="T2846" i="1" s="1"/>
  <c r="U2846" i="1"/>
  <c r="S2847" i="1"/>
  <c r="T2847" i="1" s="1"/>
  <c r="U2847" i="1"/>
  <c r="S2848" i="1"/>
  <c r="T2848" i="1" s="1"/>
  <c r="U2848" i="1"/>
  <c r="S2849" i="1"/>
  <c r="T2849" i="1" s="1"/>
  <c r="U2849" i="1"/>
  <c r="S2850" i="1"/>
  <c r="T2850" i="1" s="1"/>
  <c r="U2850" i="1"/>
  <c r="S2851" i="1"/>
  <c r="T2851" i="1" s="1"/>
  <c r="U2851" i="1"/>
  <c r="S2852" i="1"/>
  <c r="T2852" i="1" s="1"/>
  <c r="U2852" i="1"/>
  <c r="S2853" i="1"/>
  <c r="T2853" i="1" s="1"/>
  <c r="U2853" i="1"/>
  <c r="S2854" i="1"/>
  <c r="T2854" i="1" s="1"/>
  <c r="U2854" i="1"/>
  <c r="S2855" i="1"/>
  <c r="T2855" i="1" s="1"/>
  <c r="U2855" i="1"/>
  <c r="S2856" i="1"/>
  <c r="T2856" i="1" s="1"/>
  <c r="U2856" i="1"/>
  <c r="S2857" i="1"/>
  <c r="T2857" i="1" s="1"/>
  <c r="U2857" i="1"/>
  <c r="S2858" i="1"/>
  <c r="T2858" i="1" s="1"/>
  <c r="U2858" i="1"/>
  <c r="S2859" i="1"/>
  <c r="T2859" i="1" s="1"/>
  <c r="U2859" i="1"/>
  <c r="S2860" i="1"/>
  <c r="T2860" i="1" s="1"/>
  <c r="U2860" i="1"/>
  <c r="S2861" i="1"/>
  <c r="T2861" i="1" s="1"/>
  <c r="U2861" i="1"/>
  <c r="S2862" i="1"/>
  <c r="T2862" i="1" s="1"/>
  <c r="U2862" i="1"/>
  <c r="S2863" i="1"/>
  <c r="T2863" i="1" s="1"/>
  <c r="U2863" i="1"/>
  <c r="S2864" i="1"/>
  <c r="T2864" i="1" s="1"/>
  <c r="U2864" i="1"/>
  <c r="S2865" i="1"/>
  <c r="T2865" i="1" s="1"/>
  <c r="U2865" i="1"/>
  <c r="S2866" i="1"/>
  <c r="T2866" i="1" s="1"/>
  <c r="U2866" i="1"/>
  <c r="S2867" i="1"/>
  <c r="T2867" i="1" s="1"/>
  <c r="U2867" i="1"/>
  <c r="S2868" i="1"/>
  <c r="T2868" i="1" s="1"/>
  <c r="U2868" i="1"/>
  <c r="S2869" i="1"/>
  <c r="T2869" i="1" s="1"/>
  <c r="U2869" i="1"/>
  <c r="S2870" i="1"/>
  <c r="T2870" i="1" s="1"/>
  <c r="U2870" i="1"/>
  <c r="S2871" i="1"/>
  <c r="T2871" i="1" s="1"/>
  <c r="U2871" i="1"/>
  <c r="S2872" i="1"/>
  <c r="T2872" i="1" s="1"/>
  <c r="U2872" i="1"/>
  <c r="S2873" i="1"/>
  <c r="T2873" i="1" s="1"/>
  <c r="U2873" i="1"/>
  <c r="S2874" i="1"/>
  <c r="T2874" i="1" s="1"/>
  <c r="U2874" i="1"/>
  <c r="S2875" i="1"/>
  <c r="T2875" i="1" s="1"/>
  <c r="U2875" i="1"/>
  <c r="S2876" i="1"/>
  <c r="T2876" i="1" s="1"/>
  <c r="U2876" i="1"/>
  <c r="S2877" i="1"/>
  <c r="T2877" i="1" s="1"/>
  <c r="U2877" i="1"/>
  <c r="S2878" i="1"/>
  <c r="T2878" i="1" s="1"/>
  <c r="U2878" i="1"/>
  <c r="S2879" i="1"/>
  <c r="T2879" i="1" s="1"/>
  <c r="U2879" i="1"/>
  <c r="S2880" i="1"/>
  <c r="T2880" i="1" s="1"/>
  <c r="U2880" i="1"/>
  <c r="S2881" i="1"/>
  <c r="T2881" i="1" s="1"/>
  <c r="U2881" i="1"/>
  <c r="S2882" i="1"/>
  <c r="T2882" i="1" s="1"/>
  <c r="U2882" i="1"/>
  <c r="S2883" i="1"/>
  <c r="T2883" i="1" s="1"/>
  <c r="U2883" i="1"/>
  <c r="S2884" i="1"/>
  <c r="T2884" i="1" s="1"/>
  <c r="U2884" i="1"/>
  <c r="S2885" i="1"/>
  <c r="T2885" i="1" s="1"/>
  <c r="U2885" i="1"/>
  <c r="S2886" i="1"/>
  <c r="T2886" i="1" s="1"/>
  <c r="U2886" i="1"/>
  <c r="S2887" i="1"/>
  <c r="T2887" i="1" s="1"/>
  <c r="U2887" i="1"/>
  <c r="S2888" i="1"/>
  <c r="T2888" i="1" s="1"/>
  <c r="U2888" i="1"/>
  <c r="S2889" i="1"/>
  <c r="T2889" i="1" s="1"/>
  <c r="U2889" i="1"/>
  <c r="S2890" i="1"/>
  <c r="T2890" i="1" s="1"/>
  <c r="U2890" i="1"/>
  <c r="S2891" i="1"/>
  <c r="T2891" i="1" s="1"/>
  <c r="U2891" i="1"/>
  <c r="S2892" i="1"/>
  <c r="T2892" i="1" s="1"/>
  <c r="U2892" i="1"/>
  <c r="S2893" i="1"/>
  <c r="T2893" i="1" s="1"/>
  <c r="U2893" i="1"/>
  <c r="S2894" i="1"/>
  <c r="T2894" i="1" s="1"/>
  <c r="U2894" i="1"/>
  <c r="S2895" i="1"/>
  <c r="T2895" i="1" s="1"/>
  <c r="U2895" i="1"/>
  <c r="S2896" i="1"/>
  <c r="T2896" i="1" s="1"/>
  <c r="U2896" i="1"/>
  <c r="S2897" i="1"/>
  <c r="T2897" i="1" s="1"/>
  <c r="U2897" i="1"/>
  <c r="S2898" i="1"/>
  <c r="T2898" i="1" s="1"/>
  <c r="U2898" i="1"/>
  <c r="S2899" i="1"/>
  <c r="T2899" i="1" s="1"/>
  <c r="U2899" i="1"/>
  <c r="S2900" i="1"/>
  <c r="T2900" i="1" s="1"/>
  <c r="U2900" i="1"/>
  <c r="S2901" i="1"/>
  <c r="T2901" i="1" s="1"/>
  <c r="U2901" i="1"/>
  <c r="S2902" i="1"/>
  <c r="T2902" i="1" s="1"/>
  <c r="U2902" i="1"/>
  <c r="S2903" i="1"/>
  <c r="T2903" i="1" s="1"/>
  <c r="U2903" i="1"/>
  <c r="S2904" i="1"/>
  <c r="T2904" i="1" s="1"/>
  <c r="U2904" i="1"/>
  <c r="S2905" i="1"/>
  <c r="T2905" i="1" s="1"/>
  <c r="U2905" i="1"/>
  <c r="S2906" i="1"/>
  <c r="T2906" i="1" s="1"/>
  <c r="U2906" i="1"/>
  <c r="S2907" i="1"/>
  <c r="T2907" i="1" s="1"/>
  <c r="U2907" i="1"/>
  <c r="S2908" i="1"/>
  <c r="T2908" i="1" s="1"/>
  <c r="U2908" i="1"/>
  <c r="S2909" i="1"/>
  <c r="T2909" i="1" s="1"/>
  <c r="U2909" i="1"/>
  <c r="S2910" i="1"/>
  <c r="T2910" i="1" s="1"/>
  <c r="U2910" i="1"/>
  <c r="S2911" i="1"/>
  <c r="T2911" i="1" s="1"/>
  <c r="U2911" i="1"/>
  <c r="S2912" i="1"/>
  <c r="T2912" i="1" s="1"/>
  <c r="U2912" i="1"/>
  <c r="S2913" i="1"/>
  <c r="T2913" i="1" s="1"/>
  <c r="U2913" i="1"/>
  <c r="S2914" i="1"/>
  <c r="T2914" i="1" s="1"/>
  <c r="U2914" i="1"/>
  <c r="S2915" i="1"/>
  <c r="T2915" i="1" s="1"/>
  <c r="U2915" i="1"/>
  <c r="S2916" i="1"/>
  <c r="T2916" i="1" s="1"/>
  <c r="U2916" i="1"/>
  <c r="S2917" i="1"/>
  <c r="T2917" i="1" s="1"/>
  <c r="U2917" i="1"/>
  <c r="S2918" i="1"/>
  <c r="T2918" i="1" s="1"/>
  <c r="U2918" i="1"/>
  <c r="S2919" i="1"/>
  <c r="T2919" i="1" s="1"/>
  <c r="U2919" i="1"/>
  <c r="S2920" i="1"/>
  <c r="T2920" i="1" s="1"/>
  <c r="U2920" i="1"/>
  <c r="S2921" i="1"/>
  <c r="T2921" i="1" s="1"/>
  <c r="U2921" i="1"/>
  <c r="S2922" i="1"/>
  <c r="T2922" i="1" s="1"/>
  <c r="U2922" i="1"/>
  <c r="S2923" i="1"/>
  <c r="T2923" i="1" s="1"/>
  <c r="U2923" i="1"/>
  <c r="S2924" i="1"/>
  <c r="T2924" i="1" s="1"/>
  <c r="U2924" i="1"/>
  <c r="S2925" i="1"/>
  <c r="T2925" i="1" s="1"/>
  <c r="U2925" i="1"/>
  <c r="S2926" i="1"/>
  <c r="T2926" i="1" s="1"/>
  <c r="U2926" i="1"/>
  <c r="S2927" i="1"/>
  <c r="T2927" i="1" s="1"/>
  <c r="U2927" i="1"/>
  <c r="S2928" i="1"/>
  <c r="T2928" i="1" s="1"/>
  <c r="U2928" i="1"/>
  <c r="S2929" i="1"/>
  <c r="T2929" i="1" s="1"/>
  <c r="U2929" i="1"/>
  <c r="S2930" i="1"/>
  <c r="T2930" i="1" s="1"/>
  <c r="U2930" i="1"/>
  <c r="S2931" i="1"/>
  <c r="T2931" i="1" s="1"/>
  <c r="U2931" i="1"/>
  <c r="S2932" i="1"/>
  <c r="T2932" i="1" s="1"/>
  <c r="U2932" i="1"/>
  <c r="S2933" i="1"/>
  <c r="T2933" i="1" s="1"/>
  <c r="U2933" i="1"/>
  <c r="S2934" i="1"/>
  <c r="T2934" i="1" s="1"/>
  <c r="U2934" i="1"/>
  <c r="S2935" i="1"/>
  <c r="T2935" i="1" s="1"/>
  <c r="U2935" i="1"/>
  <c r="S2936" i="1"/>
  <c r="T2936" i="1" s="1"/>
  <c r="U2936" i="1"/>
  <c r="S2937" i="1"/>
  <c r="T2937" i="1" s="1"/>
  <c r="U2937" i="1"/>
  <c r="S2938" i="1"/>
  <c r="T2938" i="1" s="1"/>
  <c r="U2938" i="1"/>
  <c r="S2939" i="1"/>
  <c r="T2939" i="1" s="1"/>
  <c r="U2939" i="1"/>
  <c r="S2940" i="1"/>
  <c r="T2940" i="1" s="1"/>
  <c r="U2940" i="1"/>
  <c r="S2941" i="1"/>
  <c r="T2941" i="1" s="1"/>
  <c r="U2941" i="1"/>
  <c r="S2942" i="1"/>
  <c r="T2942" i="1" s="1"/>
  <c r="U2942" i="1"/>
  <c r="S2943" i="1"/>
  <c r="T2943" i="1" s="1"/>
  <c r="U2943" i="1"/>
  <c r="S2944" i="1"/>
  <c r="T2944" i="1" s="1"/>
  <c r="U2944" i="1"/>
  <c r="S2945" i="1"/>
  <c r="T2945" i="1" s="1"/>
  <c r="U2945" i="1"/>
  <c r="S2946" i="1"/>
  <c r="T2946" i="1" s="1"/>
  <c r="U2946" i="1"/>
  <c r="S2947" i="1"/>
  <c r="T2947" i="1" s="1"/>
  <c r="U2947" i="1"/>
  <c r="S2948" i="1"/>
  <c r="T2948" i="1" s="1"/>
  <c r="U2948" i="1"/>
  <c r="S2949" i="1"/>
  <c r="T2949" i="1" s="1"/>
  <c r="U2949" i="1"/>
  <c r="S2950" i="1"/>
  <c r="T2950" i="1" s="1"/>
  <c r="U2950" i="1"/>
  <c r="S2951" i="1"/>
  <c r="T2951" i="1" s="1"/>
  <c r="U2951" i="1"/>
  <c r="S2952" i="1"/>
  <c r="T2952" i="1" s="1"/>
  <c r="U2952" i="1"/>
  <c r="S2953" i="1"/>
  <c r="T2953" i="1" s="1"/>
  <c r="U2953" i="1"/>
  <c r="S2954" i="1"/>
  <c r="T2954" i="1" s="1"/>
  <c r="U2954" i="1"/>
  <c r="S2955" i="1"/>
  <c r="T2955" i="1" s="1"/>
  <c r="U2955" i="1"/>
  <c r="S2956" i="1"/>
  <c r="T2956" i="1" s="1"/>
  <c r="U2956" i="1"/>
  <c r="S2957" i="1"/>
  <c r="T2957" i="1" s="1"/>
  <c r="U2957" i="1"/>
  <c r="S2958" i="1"/>
  <c r="T2958" i="1" s="1"/>
  <c r="U2958" i="1"/>
  <c r="S2959" i="1"/>
  <c r="T2959" i="1" s="1"/>
  <c r="U2959" i="1"/>
  <c r="S2960" i="1"/>
  <c r="T2960" i="1" s="1"/>
  <c r="U2960" i="1"/>
  <c r="S2961" i="1"/>
  <c r="T2961" i="1" s="1"/>
  <c r="U2961" i="1"/>
  <c r="S2962" i="1"/>
  <c r="T2962" i="1" s="1"/>
  <c r="U2962" i="1"/>
  <c r="S2963" i="1"/>
  <c r="T2963" i="1" s="1"/>
  <c r="U2963" i="1"/>
  <c r="S2964" i="1"/>
  <c r="T2964" i="1" s="1"/>
  <c r="U2964" i="1"/>
  <c r="S2965" i="1"/>
  <c r="T2965" i="1" s="1"/>
  <c r="U2965" i="1"/>
  <c r="S2966" i="1"/>
  <c r="T2966" i="1" s="1"/>
  <c r="U2966" i="1"/>
  <c r="S2967" i="1"/>
  <c r="T2967" i="1" s="1"/>
  <c r="U2967" i="1"/>
  <c r="S2968" i="1"/>
  <c r="T2968" i="1" s="1"/>
  <c r="U2968" i="1"/>
  <c r="S2969" i="1"/>
  <c r="T2969" i="1" s="1"/>
  <c r="U2969" i="1"/>
  <c r="S2970" i="1"/>
  <c r="T2970" i="1" s="1"/>
  <c r="U2970" i="1"/>
  <c r="S2971" i="1"/>
  <c r="T2971" i="1" s="1"/>
  <c r="U2971" i="1"/>
  <c r="S2972" i="1"/>
  <c r="T2972" i="1" s="1"/>
  <c r="U2972" i="1"/>
  <c r="S2973" i="1"/>
  <c r="T2973" i="1" s="1"/>
  <c r="U2973" i="1"/>
  <c r="S2974" i="1"/>
  <c r="T2974" i="1" s="1"/>
  <c r="U2974" i="1"/>
  <c r="S2975" i="1"/>
  <c r="T2975" i="1" s="1"/>
  <c r="U2975" i="1"/>
  <c r="S2976" i="1"/>
  <c r="T2976" i="1" s="1"/>
  <c r="U2976" i="1"/>
  <c r="S2977" i="1"/>
  <c r="T2977" i="1" s="1"/>
  <c r="U2977" i="1"/>
  <c r="S2978" i="1"/>
  <c r="T2978" i="1" s="1"/>
  <c r="U2978" i="1"/>
  <c r="S2979" i="1"/>
  <c r="T2979" i="1" s="1"/>
  <c r="U2979" i="1"/>
  <c r="S2980" i="1"/>
  <c r="T2980" i="1" s="1"/>
  <c r="U2980" i="1"/>
  <c r="S2981" i="1"/>
  <c r="T2981" i="1" s="1"/>
  <c r="U2981" i="1"/>
  <c r="S2982" i="1"/>
  <c r="T2982" i="1" s="1"/>
  <c r="U2982" i="1"/>
  <c r="S2983" i="1"/>
  <c r="T2983" i="1" s="1"/>
  <c r="U2983" i="1"/>
  <c r="S2984" i="1"/>
  <c r="T2984" i="1" s="1"/>
  <c r="U2984" i="1"/>
  <c r="S2985" i="1"/>
  <c r="T2985" i="1" s="1"/>
  <c r="U2985" i="1"/>
  <c r="S2986" i="1"/>
  <c r="T2986" i="1" s="1"/>
  <c r="U2986" i="1"/>
  <c r="S2987" i="1"/>
  <c r="T2987" i="1" s="1"/>
  <c r="U2987" i="1"/>
  <c r="S2988" i="1"/>
  <c r="T2988" i="1" s="1"/>
  <c r="U2988" i="1"/>
  <c r="S2989" i="1"/>
  <c r="T2989" i="1" s="1"/>
  <c r="U2989" i="1"/>
  <c r="S2990" i="1"/>
  <c r="T2990" i="1" s="1"/>
  <c r="U2990" i="1"/>
  <c r="S2991" i="1"/>
  <c r="T2991" i="1" s="1"/>
  <c r="U2991" i="1"/>
  <c r="S2992" i="1"/>
  <c r="T2992" i="1" s="1"/>
  <c r="U2992" i="1"/>
  <c r="S2993" i="1"/>
  <c r="T2993" i="1" s="1"/>
  <c r="U2993" i="1"/>
  <c r="S2994" i="1"/>
  <c r="T2994" i="1" s="1"/>
  <c r="U2994" i="1"/>
  <c r="S2995" i="1"/>
  <c r="T2995" i="1" s="1"/>
  <c r="U2995" i="1"/>
  <c r="S2996" i="1"/>
  <c r="T2996" i="1" s="1"/>
  <c r="U2996" i="1"/>
  <c r="S2997" i="1"/>
  <c r="T2997" i="1" s="1"/>
  <c r="U2997" i="1"/>
  <c r="S2998" i="1"/>
  <c r="T2998" i="1" s="1"/>
  <c r="U2998" i="1"/>
  <c r="S2999" i="1"/>
  <c r="T2999" i="1" s="1"/>
  <c r="U2999" i="1"/>
  <c r="S3000" i="1"/>
  <c r="T3000" i="1" s="1"/>
  <c r="U3000" i="1"/>
  <c r="S3001" i="1"/>
  <c r="T3001" i="1" s="1"/>
  <c r="U3001" i="1"/>
  <c r="S3002" i="1"/>
  <c r="T3002" i="1" s="1"/>
  <c r="U3002" i="1"/>
  <c r="S3003" i="1"/>
  <c r="T3003" i="1" s="1"/>
  <c r="U3003" i="1"/>
  <c r="S3004" i="1"/>
  <c r="T3004" i="1" s="1"/>
  <c r="U3004" i="1"/>
  <c r="S3005" i="1"/>
  <c r="T3005" i="1" s="1"/>
  <c r="U3005" i="1"/>
  <c r="S3006" i="1"/>
  <c r="T3006" i="1" s="1"/>
  <c r="U3006" i="1"/>
  <c r="S3007" i="1"/>
  <c r="T3007" i="1" s="1"/>
  <c r="U3007" i="1"/>
  <c r="S3008" i="1"/>
  <c r="T3008" i="1" s="1"/>
  <c r="U3008" i="1"/>
  <c r="S3009" i="1"/>
  <c r="T3009" i="1" s="1"/>
  <c r="U3009" i="1"/>
  <c r="S3010" i="1"/>
  <c r="T3010" i="1" s="1"/>
  <c r="U3010" i="1"/>
  <c r="S3011" i="1"/>
  <c r="T3011" i="1" s="1"/>
  <c r="U3011" i="1"/>
  <c r="S3012" i="1"/>
  <c r="T3012" i="1" s="1"/>
  <c r="U3012" i="1"/>
  <c r="S3013" i="1"/>
  <c r="T3013" i="1" s="1"/>
  <c r="U3013" i="1"/>
  <c r="S3014" i="1"/>
  <c r="T3014" i="1" s="1"/>
  <c r="U3014" i="1"/>
  <c r="S3015" i="1"/>
  <c r="T3015" i="1" s="1"/>
  <c r="U3015" i="1"/>
  <c r="S3016" i="1"/>
  <c r="T3016" i="1" s="1"/>
  <c r="U3016" i="1"/>
  <c r="S3017" i="1"/>
  <c r="T3017" i="1" s="1"/>
  <c r="U3017" i="1"/>
  <c r="S3018" i="1"/>
  <c r="T3018" i="1" s="1"/>
  <c r="U3018" i="1"/>
  <c r="S3019" i="1"/>
  <c r="T3019" i="1" s="1"/>
  <c r="U3019" i="1"/>
  <c r="S3020" i="1"/>
  <c r="T3020" i="1" s="1"/>
  <c r="U3020" i="1"/>
  <c r="S3021" i="1"/>
  <c r="T3021" i="1" s="1"/>
  <c r="U3021" i="1"/>
  <c r="S3022" i="1"/>
  <c r="T3022" i="1" s="1"/>
  <c r="U3022" i="1"/>
  <c r="S3023" i="1"/>
  <c r="T3023" i="1" s="1"/>
  <c r="U3023" i="1"/>
  <c r="S3024" i="1"/>
  <c r="T3024" i="1" s="1"/>
  <c r="U3024" i="1"/>
  <c r="S3025" i="1"/>
  <c r="T3025" i="1" s="1"/>
  <c r="U3025" i="1"/>
  <c r="S3026" i="1"/>
  <c r="T3026" i="1" s="1"/>
  <c r="U3026" i="1"/>
  <c r="S3027" i="1"/>
  <c r="T3027" i="1" s="1"/>
  <c r="U3027" i="1"/>
  <c r="S3028" i="1"/>
  <c r="T3028" i="1" s="1"/>
  <c r="U3028" i="1"/>
  <c r="S3029" i="1"/>
  <c r="T3029" i="1" s="1"/>
  <c r="U3029" i="1"/>
  <c r="S3030" i="1"/>
  <c r="T3030" i="1" s="1"/>
  <c r="U3030" i="1"/>
  <c r="S3031" i="1"/>
  <c r="T3031" i="1" s="1"/>
  <c r="U3031" i="1"/>
  <c r="S3032" i="1"/>
  <c r="T3032" i="1" s="1"/>
  <c r="U3032" i="1"/>
  <c r="S3033" i="1"/>
  <c r="T3033" i="1" s="1"/>
  <c r="U3033" i="1"/>
  <c r="S3034" i="1"/>
  <c r="T3034" i="1" s="1"/>
  <c r="U3034" i="1"/>
  <c r="S3035" i="1"/>
  <c r="T3035" i="1" s="1"/>
  <c r="U3035" i="1"/>
  <c r="S3036" i="1"/>
  <c r="T3036" i="1" s="1"/>
  <c r="U3036" i="1"/>
  <c r="S3037" i="1"/>
  <c r="T3037" i="1" s="1"/>
  <c r="U3037" i="1"/>
  <c r="S3038" i="1"/>
  <c r="T3038" i="1" s="1"/>
  <c r="U3038" i="1"/>
  <c r="S3039" i="1"/>
  <c r="T3039" i="1" s="1"/>
  <c r="U3039" i="1"/>
  <c r="S3040" i="1"/>
  <c r="T3040" i="1" s="1"/>
  <c r="U3040" i="1"/>
  <c r="S3041" i="1"/>
  <c r="T3041" i="1" s="1"/>
  <c r="U3041" i="1"/>
  <c r="S3042" i="1"/>
  <c r="T3042" i="1" s="1"/>
  <c r="U3042" i="1"/>
  <c r="S3043" i="1"/>
  <c r="T3043" i="1" s="1"/>
  <c r="U3043" i="1"/>
  <c r="S3044" i="1"/>
  <c r="T3044" i="1" s="1"/>
  <c r="U3044" i="1"/>
  <c r="S3045" i="1"/>
  <c r="T3045" i="1" s="1"/>
  <c r="U3045" i="1"/>
  <c r="S3046" i="1"/>
  <c r="T3046" i="1" s="1"/>
  <c r="U3046" i="1"/>
  <c r="S3047" i="1"/>
  <c r="T3047" i="1" s="1"/>
  <c r="U3047" i="1"/>
  <c r="S3048" i="1"/>
  <c r="T3048" i="1" s="1"/>
  <c r="U3048" i="1"/>
  <c r="S3049" i="1"/>
  <c r="T3049" i="1" s="1"/>
  <c r="U3049" i="1"/>
  <c r="S3050" i="1"/>
  <c r="T3050" i="1" s="1"/>
  <c r="U3050" i="1"/>
  <c r="S3051" i="1"/>
  <c r="T3051" i="1" s="1"/>
  <c r="U3051" i="1"/>
  <c r="S3052" i="1"/>
  <c r="T3052" i="1" s="1"/>
  <c r="U3052" i="1"/>
  <c r="S3053" i="1"/>
  <c r="T3053" i="1" s="1"/>
  <c r="U3053" i="1"/>
  <c r="S3054" i="1"/>
  <c r="T3054" i="1" s="1"/>
  <c r="U3054" i="1"/>
  <c r="S3055" i="1"/>
  <c r="T3055" i="1" s="1"/>
  <c r="U3055" i="1"/>
  <c r="S3056" i="1"/>
  <c r="T3056" i="1" s="1"/>
  <c r="U3056" i="1"/>
  <c r="S3057" i="1"/>
  <c r="T3057" i="1" s="1"/>
  <c r="U3057" i="1"/>
  <c r="S3058" i="1"/>
  <c r="T3058" i="1" s="1"/>
  <c r="U3058" i="1"/>
  <c r="S3059" i="1"/>
  <c r="T3059" i="1" s="1"/>
  <c r="U3059" i="1"/>
  <c r="S3060" i="1"/>
  <c r="T3060" i="1" s="1"/>
  <c r="U3060" i="1"/>
  <c r="S3061" i="1"/>
  <c r="T3061" i="1" s="1"/>
  <c r="U3061" i="1"/>
  <c r="S3062" i="1"/>
  <c r="T3062" i="1" s="1"/>
  <c r="U3062" i="1"/>
  <c r="S3063" i="1"/>
  <c r="T3063" i="1" s="1"/>
  <c r="U3063" i="1"/>
  <c r="S3064" i="1"/>
  <c r="T3064" i="1" s="1"/>
  <c r="U3064" i="1"/>
  <c r="S3065" i="1"/>
  <c r="T3065" i="1" s="1"/>
  <c r="U3065" i="1"/>
  <c r="S3066" i="1"/>
  <c r="T3066" i="1" s="1"/>
  <c r="U3066" i="1"/>
  <c r="S3067" i="1"/>
  <c r="T3067" i="1" s="1"/>
  <c r="U3067" i="1"/>
  <c r="S3068" i="1"/>
  <c r="T3068" i="1" s="1"/>
  <c r="U3068" i="1"/>
  <c r="S3069" i="1"/>
  <c r="T3069" i="1" s="1"/>
  <c r="U3069" i="1"/>
  <c r="S3070" i="1"/>
  <c r="T3070" i="1" s="1"/>
  <c r="U3070" i="1"/>
  <c r="S3071" i="1"/>
  <c r="T3071" i="1" s="1"/>
  <c r="U3071" i="1"/>
  <c r="S3072" i="1"/>
  <c r="T3072" i="1" s="1"/>
  <c r="U3072" i="1"/>
  <c r="S3073" i="1"/>
  <c r="T3073" i="1" s="1"/>
  <c r="U3073" i="1"/>
  <c r="S3074" i="1"/>
  <c r="T3074" i="1" s="1"/>
  <c r="U3074" i="1"/>
  <c r="S3075" i="1"/>
  <c r="T3075" i="1" s="1"/>
  <c r="U3075" i="1"/>
  <c r="S3076" i="1"/>
  <c r="T3076" i="1" s="1"/>
  <c r="U3076" i="1"/>
  <c r="S3077" i="1"/>
  <c r="T3077" i="1" s="1"/>
  <c r="U3077" i="1"/>
  <c r="S3078" i="1"/>
  <c r="T3078" i="1" s="1"/>
  <c r="U3078" i="1"/>
  <c r="S3079" i="1"/>
  <c r="T3079" i="1" s="1"/>
  <c r="U3079" i="1"/>
  <c r="S3080" i="1"/>
  <c r="T3080" i="1" s="1"/>
  <c r="U3080" i="1"/>
  <c r="S3081" i="1"/>
  <c r="T3081" i="1" s="1"/>
  <c r="U3081" i="1"/>
  <c r="S3082" i="1"/>
  <c r="T3082" i="1" s="1"/>
  <c r="U3082" i="1"/>
  <c r="S3083" i="1"/>
  <c r="T3083" i="1" s="1"/>
  <c r="U3083" i="1"/>
  <c r="S3084" i="1"/>
  <c r="T3084" i="1" s="1"/>
  <c r="U3084" i="1"/>
  <c r="S3085" i="1"/>
  <c r="T3085" i="1" s="1"/>
  <c r="U3085" i="1"/>
  <c r="S3086" i="1"/>
  <c r="T3086" i="1" s="1"/>
  <c r="U3086" i="1"/>
  <c r="S3087" i="1"/>
  <c r="T3087" i="1" s="1"/>
  <c r="U3087" i="1"/>
  <c r="S3088" i="1"/>
  <c r="T3088" i="1" s="1"/>
  <c r="U3088" i="1"/>
  <c r="S3089" i="1"/>
  <c r="T3089" i="1" s="1"/>
  <c r="U3089" i="1"/>
  <c r="S3090" i="1"/>
  <c r="T3090" i="1" s="1"/>
  <c r="U3090" i="1"/>
  <c r="S3091" i="1"/>
  <c r="T3091" i="1" s="1"/>
  <c r="U3091" i="1"/>
  <c r="S3092" i="1"/>
  <c r="T3092" i="1" s="1"/>
  <c r="U3092" i="1"/>
  <c r="S3093" i="1"/>
  <c r="T3093" i="1" s="1"/>
  <c r="U3093" i="1"/>
  <c r="S3094" i="1"/>
  <c r="T3094" i="1" s="1"/>
  <c r="U3094" i="1"/>
  <c r="S3095" i="1"/>
  <c r="T3095" i="1" s="1"/>
  <c r="U3095" i="1"/>
  <c r="S3096" i="1"/>
  <c r="T3096" i="1" s="1"/>
  <c r="U3096" i="1"/>
  <c r="S3097" i="1"/>
  <c r="T3097" i="1" s="1"/>
  <c r="U3097" i="1"/>
  <c r="S3098" i="1"/>
  <c r="T3098" i="1" s="1"/>
  <c r="U3098" i="1"/>
  <c r="S3099" i="1"/>
  <c r="T3099" i="1" s="1"/>
  <c r="U3099" i="1"/>
  <c r="S3100" i="1"/>
  <c r="T3100" i="1" s="1"/>
  <c r="U3100" i="1"/>
  <c r="S3101" i="1"/>
  <c r="T3101" i="1" s="1"/>
  <c r="U3101" i="1"/>
  <c r="S3102" i="1"/>
  <c r="T3102" i="1" s="1"/>
  <c r="U3102" i="1"/>
  <c r="S3103" i="1"/>
  <c r="T3103" i="1" s="1"/>
  <c r="U3103" i="1"/>
  <c r="S3104" i="1"/>
  <c r="T3104" i="1" s="1"/>
  <c r="U3104" i="1"/>
  <c r="S3105" i="1"/>
  <c r="T3105" i="1" s="1"/>
  <c r="U3105" i="1"/>
  <c r="S3106" i="1"/>
  <c r="T3106" i="1" s="1"/>
  <c r="U3106" i="1"/>
  <c r="S3107" i="1"/>
  <c r="T3107" i="1" s="1"/>
  <c r="U3107" i="1"/>
  <c r="S3108" i="1"/>
  <c r="T3108" i="1" s="1"/>
  <c r="U3108" i="1"/>
  <c r="S3109" i="1"/>
  <c r="T3109" i="1" s="1"/>
  <c r="U3109" i="1"/>
  <c r="S3110" i="1"/>
  <c r="T3110" i="1" s="1"/>
  <c r="U3110" i="1"/>
  <c r="S3111" i="1"/>
  <c r="T3111" i="1" s="1"/>
  <c r="U3111" i="1"/>
  <c r="S3112" i="1"/>
  <c r="T3112" i="1" s="1"/>
  <c r="U3112" i="1"/>
  <c r="S3113" i="1"/>
  <c r="T3113" i="1" s="1"/>
  <c r="U3113" i="1"/>
  <c r="S3114" i="1"/>
  <c r="T3114" i="1" s="1"/>
  <c r="U3114" i="1"/>
  <c r="S3115" i="1"/>
  <c r="T3115" i="1" s="1"/>
  <c r="U3115" i="1"/>
  <c r="S3116" i="1"/>
  <c r="T3116" i="1" s="1"/>
  <c r="U3116" i="1"/>
  <c r="S3117" i="1"/>
  <c r="T3117" i="1" s="1"/>
  <c r="U3117" i="1"/>
  <c r="S3118" i="1"/>
  <c r="T3118" i="1" s="1"/>
  <c r="U3118" i="1"/>
  <c r="S3119" i="1"/>
  <c r="T3119" i="1" s="1"/>
  <c r="U3119" i="1"/>
  <c r="S3120" i="1"/>
  <c r="T3120" i="1" s="1"/>
  <c r="U3120" i="1"/>
  <c r="S3121" i="1"/>
  <c r="T3121" i="1" s="1"/>
  <c r="U3121" i="1"/>
  <c r="S3122" i="1"/>
  <c r="T3122" i="1" s="1"/>
  <c r="U3122" i="1"/>
  <c r="S3123" i="1"/>
  <c r="T3123" i="1" s="1"/>
  <c r="U3123" i="1"/>
  <c r="S3124" i="1"/>
  <c r="T3124" i="1" s="1"/>
  <c r="U3124" i="1"/>
  <c r="S3125" i="1"/>
  <c r="T3125" i="1" s="1"/>
  <c r="U3125" i="1"/>
  <c r="S3126" i="1"/>
  <c r="T3126" i="1" s="1"/>
  <c r="U3126" i="1"/>
  <c r="S3127" i="1"/>
  <c r="T3127" i="1" s="1"/>
  <c r="U3127" i="1"/>
  <c r="S3128" i="1"/>
  <c r="T3128" i="1" s="1"/>
  <c r="U3128" i="1"/>
  <c r="S3129" i="1"/>
  <c r="T3129" i="1" s="1"/>
  <c r="U3129" i="1"/>
  <c r="S3130" i="1"/>
  <c r="T3130" i="1" s="1"/>
  <c r="U3130" i="1"/>
  <c r="S3131" i="1"/>
  <c r="T3131" i="1" s="1"/>
  <c r="U3131" i="1"/>
  <c r="S3132" i="1"/>
  <c r="T3132" i="1" s="1"/>
  <c r="U3132" i="1"/>
  <c r="S3133" i="1"/>
  <c r="T3133" i="1" s="1"/>
  <c r="U3133" i="1"/>
  <c r="S3134" i="1"/>
  <c r="T3134" i="1" s="1"/>
  <c r="U3134" i="1"/>
  <c r="S3135" i="1"/>
  <c r="T3135" i="1" s="1"/>
  <c r="U3135" i="1"/>
  <c r="S3136" i="1"/>
  <c r="T3136" i="1" s="1"/>
  <c r="U3136" i="1"/>
  <c r="S3137" i="1"/>
  <c r="T3137" i="1" s="1"/>
  <c r="U3137" i="1"/>
  <c r="S3138" i="1"/>
  <c r="T3138" i="1" s="1"/>
  <c r="U3138" i="1"/>
  <c r="S3139" i="1"/>
  <c r="T3139" i="1" s="1"/>
  <c r="U3139" i="1"/>
  <c r="S3140" i="1"/>
  <c r="T3140" i="1" s="1"/>
  <c r="U3140" i="1"/>
  <c r="S3141" i="1"/>
  <c r="T3141" i="1" s="1"/>
  <c r="U3141" i="1"/>
  <c r="S3142" i="1"/>
  <c r="T3142" i="1" s="1"/>
  <c r="U3142" i="1"/>
  <c r="S3143" i="1"/>
  <c r="T3143" i="1" s="1"/>
  <c r="U3143" i="1"/>
  <c r="S3144" i="1"/>
  <c r="T3144" i="1" s="1"/>
  <c r="U3144" i="1"/>
  <c r="S3145" i="1"/>
  <c r="T3145" i="1" s="1"/>
  <c r="U3145" i="1"/>
  <c r="S3146" i="1"/>
  <c r="T3146" i="1" s="1"/>
  <c r="U3146" i="1"/>
  <c r="S3147" i="1"/>
  <c r="T3147" i="1" s="1"/>
  <c r="U3147" i="1"/>
  <c r="S3148" i="1"/>
  <c r="T3148" i="1" s="1"/>
  <c r="U3148" i="1"/>
  <c r="S3149" i="1"/>
  <c r="T3149" i="1" s="1"/>
  <c r="U3149" i="1"/>
  <c r="S3150" i="1"/>
  <c r="T3150" i="1" s="1"/>
  <c r="U3150" i="1"/>
  <c r="S3151" i="1"/>
  <c r="T3151" i="1" s="1"/>
  <c r="U3151" i="1"/>
  <c r="S3152" i="1"/>
  <c r="T3152" i="1" s="1"/>
  <c r="U3152" i="1"/>
  <c r="S3153" i="1"/>
  <c r="T3153" i="1" s="1"/>
  <c r="U3153" i="1"/>
  <c r="S3154" i="1"/>
  <c r="T3154" i="1" s="1"/>
  <c r="U3154" i="1"/>
  <c r="S3155" i="1"/>
  <c r="T3155" i="1" s="1"/>
  <c r="U3155" i="1"/>
  <c r="S3156" i="1"/>
  <c r="T3156" i="1" s="1"/>
  <c r="U3156" i="1"/>
  <c r="S3157" i="1"/>
  <c r="T3157" i="1" s="1"/>
  <c r="U3157" i="1"/>
  <c r="S3158" i="1"/>
  <c r="T3158" i="1" s="1"/>
  <c r="U3158" i="1"/>
  <c r="S3159" i="1"/>
  <c r="T3159" i="1" s="1"/>
  <c r="U3159" i="1"/>
  <c r="S3160" i="1"/>
  <c r="T3160" i="1" s="1"/>
  <c r="U3160" i="1"/>
  <c r="S3161" i="1"/>
  <c r="T3161" i="1" s="1"/>
  <c r="U3161" i="1"/>
  <c r="S3162" i="1"/>
  <c r="T3162" i="1" s="1"/>
  <c r="U3162" i="1"/>
  <c r="S3163" i="1"/>
  <c r="T3163" i="1" s="1"/>
  <c r="U3163" i="1"/>
  <c r="S3164" i="1"/>
  <c r="T3164" i="1" s="1"/>
  <c r="U3164" i="1"/>
  <c r="S3165" i="1"/>
  <c r="T3165" i="1" s="1"/>
  <c r="U3165" i="1"/>
  <c r="S3166" i="1"/>
  <c r="T3166" i="1" s="1"/>
  <c r="U3166" i="1"/>
  <c r="S3167" i="1"/>
  <c r="T3167" i="1" s="1"/>
  <c r="U3167" i="1"/>
  <c r="S3168" i="1"/>
  <c r="T3168" i="1" s="1"/>
  <c r="U3168" i="1"/>
  <c r="S3169" i="1"/>
  <c r="T3169" i="1" s="1"/>
  <c r="U3169" i="1"/>
  <c r="S3170" i="1"/>
  <c r="T3170" i="1" s="1"/>
  <c r="U3170" i="1"/>
  <c r="S3171" i="1"/>
  <c r="T3171" i="1" s="1"/>
  <c r="U3171" i="1"/>
  <c r="S3172" i="1"/>
  <c r="T3172" i="1" s="1"/>
  <c r="U3172" i="1"/>
  <c r="S3173" i="1"/>
  <c r="T3173" i="1" s="1"/>
  <c r="U3173" i="1"/>
  <c r="S3174" i="1"/>
  <c r="T3174" i="1" s="1"/>
  <c r="U3174" i="1"/>
  <c r="S3175" i="1"/>
  <c r="T3175" i="1" s="1"/>
  <c r="U3175" i="1"/>
  <c r="S3176" i="1"/>
  <c r="T3176" i="1" s="1"/>
  <c r="U3176" i="1"/>
  <c r="S3177" i="1"/>
  <c r="T3177" i="1" s="1"/>
  <c r="U3177" i="1"/>
  <c r="S3178" i="1"/>
  <c r="T3178" i="1" s="1"/>
  <c r="U3178" i="1"/>
  <c r="S3179" i="1"/>
  <c r="T3179" i="1" s="1"/>
  <c r="U3179" i="1"/>
  <c r="S3180" i="1"/>
  <c r="T3180" i="1" s="1"/>
  <c r="U3180" i="1"/>
  <c r="S3181" i="1"/>
  <c r="T3181" i="1" s="1"/>
  <c r="U3181" i="1"/>
  <c r="S3182" i="1"/>
  <c r="T3182" i="1" s="1"/>
  <c r="U3182" i="1"/>
  <c r="S3183" i="1"/>
  <c r="T3183" i="1" s="1"/>
  <c r="U3183" i="1"/>
  <c r="S3184" i="1"/>
  <c r="T3184" i="1" s="1"/>
  <c r="U3184" i="1"/>
  <c r="S3185" i="1"/>
  <c r="T3185" i="1" s="1"/>
  <c r="U3185" i="1"/>
  <c r="S3186" i="1"/>
  <c r="T3186" i="1" s="1"/>
  <c r="U3186" i="1"/>
  <c r="S3187" i="1"/>
  <c r="T3187" i="1" s="1"/>
  <c r="U3187" i="1"/>
  <c r="S3188" i="1"/>
  <c r="T3188" i="1" s="1"/>
  <c r="U3188" i="1"/>
  <c r="S3189" i="1"/>
  <c r="T3189" i="1" s="1"/>
  <c r="U3189" i="1"/>
  <c r="S3190" i="1"/>
  <c r="T3190" i="1" s="1"/>
  <c r="U3190" i="1"/>
  <c r="S3191" i="1"/>
  <c r="T3191" i="1" s="1"/>
  <c r="U3191" i="1"/>
  <c r="S3192" i="1"/>
  <c r="T3192" i="1" s="1"/>
  <c r="U3192" i="1"/>
  <c r="S3193" i="1"/>
  <c r="T3193" i="1" s="1"/>
  <c r="U3193" i="1"/>
  <c r="S3194" i="1"/>
  <c r="T3194" i="1" s="1"/>
  <c r="U3194" i="1"/>
  <c r="S3195" i="1"/>
  <c r="T3195" i="1" s="1"/>
  <c r="U3195" i="1"/>
  <c r="S3196" i="1"/>
  <c r="T3196" i="1" s="1"/>
  <c r="U3196" i="1"/>
  <c r="S3197" i="1"/>
  <c r="T3197" i="1" s="1"/>
  <c r="U3197" i="1"/>
  <c r="S3198" i="1"/>
  <c r="T3198" i="1" s="1"/>
  <c r="U3198" i="1"/>
  <c r="S3199" i="1"/>
  <c r="T3199" i="1" s="1"/>
  <c r="U3199" i="1"/>
  <c r="S3200" i="1"/>
  <c r="T3200" i="1" s="1"/>
  <c r="U3200" i="1"/>
  <c r="S3201" i="1"/>
  <c r="T3201" i="1" s="1"/>
  <c r="U3201" i="1"/>
  <c r="S3202" i="1"/>
  <c r="T3202" i="1" s="1"/>
  <c r="U3202" i="1"/>
  <c r="S3203" i="1"/>
  <c r="T3203" i="1" s="1"/>
  <c r="U3203" i="1"/>
  <c r="S3204" i="1"/>
  <c r="T3204" i="1" s="1"/>
  <c r="U3204" i="1"/>
  <c r="S3205" i="1"/>
  <c r="T3205" i="1" s="1"/>
  <c r="U3205" i="1"/>
  <c r="S3206" i="1"/>
  <c r="T3206" i="1" s="1"/>
  <c r="U3206" i="1"/>
  <c r="S3207" i="1"/>
  <c r="T3207" i="1" s="1"/>
  <c r="U3207" i="1"/>
  <c r="S3208" i="1"/>
  <c r="T3208" i="1" s="1"/>
  <c r="U3208" i="1"/>
  <c r="S3209" i="1"/>
  <c r="T3209" i="1" s="1"/>
  <c r="U3209" i="1"/>
  <c r="S3210" i="1"/>
  <c r="T3210" i="1" s="1"/>
  <c r="U3210" i="1"/>
  <c r="S3211" i="1"/>
  <c r="T3211" i="1" s="1"/>
  <c r="U3211" i="1"/>
  <c r="S3212" i="1"/>
  <c r="T3212" i="1" s="1"/>
  <c r="U3212" i="1"/>
  <c r="S3213" i="1"/>
  <c r="T3213" i="1" s="1"/>
  <c r="U3213" i="1"/>
  <c r="S3214" i="1"/>
  <c r="T3214" i="1" s="1"/>
  <c r="U3214" i="1"/>
  <c r="S3215" i="1"/>
  <c r="T3215" i="1" s="1"/>
  <c r="U3215" i="1"/>
  <c r="S3216" i="1"/>
  <c r="T3216" i="1" s="1"/>
  <c r="U3216" i="1"/>
  <c r="S3217" i="1"/>
  <c r="T3217" i="1" s="1"/>
  <c r="U3217" i="1"/>
  <c r="S3218" i="1"/>
  <c r="T3218" i="1" s="1"/>
  <c r="U3218" i="1"/>
  <c r="S3219" i="1"/>
  <c r="T3219" i="1" s="1"/>
  <c r="U3219" i="1"/>
  <c r="S3220" i="1"/>
  <c r="T3220" i="1" s="1"/>
  <c r="U3220" i="1"/>
  <c r="S3221" i="1"/>
  <c r="T3221" i="1" s="1"/>
  <c r="U3221" i="1"/>
  <c r="S3222" i="1"/>
  <c r="T3222" i="1" s="1"/>
  <c r="U3222" i="1"/>
  <c r="S3223" i="1"/>
  <c r="T3223" i="1" s="1"/>
  <c r="U3223" i="1"/>
  <c r="S3224" i="1"/>
  <c r="T3224" i="1" s="1"/>
  <c r="U3224" i="1"/>
  <c r="S3225" i="1"/>
  <c r="T3225" i="1" s="1"/>
  <c r="U3225" i="1"/>
  <c r="S3226" i="1"/>
  <c r="T3226" i="1" s="1"/>
  <c r="U3226" i="1"/>
  <c r="S3227" i="1"/>
  <c r="T3227" i="1" s="1"/>
  <c r="U3227" i="1"/>
  <c r="S3228" i="1"/>
  <c r="T3228" i="1" s="1"/>
  <c r="U3228" i="1"/>
  <c r="S3229" i="1"/>
  <c r="T3229" i="1" s="1"/>
  <c r="U3229" i="1"/>
  <c r="S3230" i="1"/>
  <c r="T3230" i="1" s="1"/>
  <c r="U3230" i="1"/>
  <c r="S3231" i="1"/>
  <c r="T3231" i="1" s="1"/>
  <c r="U3231" i="1"/>
  <c r="S3232" i="1"/>
  <c r="T3232" i="1" s="1"/>
  <c r="U3232" i="1"/>
  <c r="S3233" i="1"/>
  <c r="T3233" i="1" s="1"/>
  <c r="U3233" i="1"/>
  <c r="S3234" i="1"/>
  <c r="T3234" i="1" s="1"/>
  <c r="U3234" i="1"/>
  <c r="S3235" i="1"/>
  <c r="T3235" i="1" s="1"/>
  <c r="U3235" i="1"/>
  <c r="S3236" i="1"/>
  <c r="T3236" i="1" s="1"/>
  <c r="U3236" i="1"/>
  <c r="S3237" i="1"/>
  <c r="T3237" i="1" s="1"/>
  <c r="U3237" i="1"/>
  <c r="S3238" i="1"/>
  <c r="T3238" i="1" s="1"/>
  <c r="U3238" i="1"/>
  <c r="S3239" i="1"/>
  <c r="T3239" i="1" s="1"/>
  <c r="U3239" i="1"/>
  <c r="S3240" i="1"/>
  <c r="T3240" i="1" s="1"/>
  <c r="U3240" i="1"/>
  <c r="S3241" i="1"/>
  <c r="T3241" i="1" s="1"/>
  <c r="U3241" i="1"/>
  <c r="S3242" i="1"/>
  <c r="T3242" i="1" s="1"/>
  <c r="U3242" i="1"/>
  <c r="S3243" i="1"/>
  <c r="T3243" i="1" s="1"/>
  <c r="U3243" i="1"/>
  <c r="S3244" i="1"/>
  <c r="T3244" i="1" s="1"/>
  <c r="U3244" i="1"/>
  <c r="S3245" i="1"/>
  <c r="T3245" i="1" s="1"/>
  <c r="U3245" i="1"/>
  <c r="S3246" i="1"/>
  <c r="T3246" i="1" s="1"/>
  <c r="U3246" i="1"/>
  <c r="S3247" i="1"/>
  <c r="T3247" i="1" s="1"/>
  <c r="U3247" i="1"/>
  <c r="S3248" i="1"/>
  <c r="T3248" i="1" s="1"/>
  <c r="U3248" i="1"/>
  <c r="S3249" i="1"/>
  <c r="T3249" i="1" s="1"/>
  <c r="U3249" i="1"/>
  <c r="S3250" i="1"/>
  <c r="T3250" i="1" s="1"/>
  <c r="U3250" i="1"/>
  <c r="S3251" i="1"/>
  <c r="T3251" i="1" s="1"/>
  <c r="U3251" i="1"/>
  <c r="S3252" i="1"/>
  <c r="T3252" i="1" s="1"/>
  <c r="U3252" i="1"/>
  <c r="S3253" i="1"/>
  <c r="T3253" i="1" s="1"/>
  <c r="U3253" i="1"/>
  <c r="S3254" i="1"/>
  <c r="T3254" i="1" s="1"/>
  <c r="U3254" i="1"/>
  <c r="S3255" i="1"/>
  <c r="T3255" i="1" s="1"/>
  <c r="U3255" i="1"/>
  <c r="S3256" i="1"/>
  <c r="T3256" i="1" s="1"/>
  <c r="U3256" i="1"/>
  <c r="S3257" i="1"/>
  <c r="T3257" i="1" s="1"/>
  <c r="U3257" i="1"/>
  <c r="S3258" i="1"/>
  <c r="T3258" i="1" s="1"/>
  <c r="U3258" i="1"/>
  <c r="S3259" i="1"/>
  <c r="T3259" i="1" s="1"/>
  <c r="U3259" i="1"/>
  <c r="S3260" i="1"/>
  <c r="T3260" i="1" s="1"/>
  <c r="U3260" i="1"/>
  <c r="S3261" i="1"/>
  <c r="T3261" i="1" s="1"/>
  <c r="U3261" i="1"/>
  <c r="S3262" i="1"/>
  <c r="T3262" i="1" s="1"/>
  <c r="U3262" i="1"/>
  <c r="S3263" i="1"/>
  <c r="T3263" i="1" s="1"/>
  <c r="U3263" i="1"/>
  <c r="S3264" i="1"/>
  <c r="T3264" i="1" s="1"/>
  <c r="U3264" i="1"/>
  <c r="S3265" i="1"/>
  <c r="T3265" i="1" s="1"/>
  <c r="U3265" i="1"/>
  <c r="S3266" i="1"/>
  <c r="T3266" i="1" s="1"/>
  <c r="U3266" i="1"/>
  <c r="S3267" i="1"/>
  <c r="T3267" i="1" s="1"/>
  <c r="U3267" i="1"/>
  <c r="S3268" i="1"/>
  <c r="T3268" i="1" s="1"/>
  <c r="U3268" i="1"/>
  <c r="S3269" i="1"/>
  <c r="T3269" i="1" s="1"/>
  <c r="U3269" i="1"/>
  <c r="S3270" i="1"/>
  <c r="T3270" i="1" s="1"/>
  <c r="U3270" i="1"/>
  <c r="S3271" i="1"/>
  <c r="T3271" i="1" s="1"/>
  <c r="U3271" i="1"/>
  <c r="S3272" i="1"/>
  <c r="T3272" i="1" s="1"/>
  <c r="U3272" i="1"/>
  <c r="S3273" i="1"/>
  <c r="T3273" i="1" s="1"/>
  <c r="U3273" i="1"/>
  <c r="S3274" i="1"/>
  <c r="T3274" i="1" s="1"/>
  <c r="U3274" i="1"/>
  <c r="S3275" i="1"/>
  <c r="T3275" i="1" s="1"/>
  <c r="U3275" i="1"/>
  <c r="S3276" i="1"/>
  <c r="T3276" i="1" s="1"/>
  <c r="U3276" i="1"/>
  <c r="S3277" i="1"/>
  <c r="T3277" i="1" s="1"/>
  <c r="U3277" i="1"/>
  <c r="S3278" i="1"/>
  <c r="T3278" i="1" s="1"/>
  <c r="U3278" i="1"/>
  <c r="S3279" i="1"/>
  <c r="T3279" i="1" s="1"/>
  <c r="U3279" i="1"/>
  <c r="S3280" i="1"/>
  <c r="T3280" i="1" s="1"/>
  <c r="U3280" i="1"/>
  <c r="S3281" i="1"/>
  <c r="T3281" i="1" s="1"/>
  <c r="U3281" i="1"/>
  <c r="S3282" i="1"/>
  <c r="T3282" i="1" s="1"/>
  <c r="U3282" i="1"/>
  <c r="S3283" i="1"/>
  <c r="T3283" i="1" s="1"/>
  <c r="U3283" i="1"/>
  <c r="S3284" i="1"/>
  <c r="T3284" i="1" s="1"/>
  <c r="U3284" i="1"/>
  <c r="S3285" i="1"/>
  <c r="T3285" i="1" s="1"/>
  <c r="U3285" i="1"/>
  <c r="S3286" i="1"/>
  <c r="T3286" i="1" s="1"/>
  <c r="U3286" i="1"/>
  <c r="S3287" i="1"/>
  <c r="T3287" i="1" s="1"/>
  <c r="U3287" i="1"/>
  <c r="S3288" i="1"/>
  <c r="T3288" i="1" s="1"/>
  <c r="U3288" i="1"/>
  <c r="S3289" i="1"/>
  <c r="T3289" i="1" s="1"/>
  <c r="U3289" i="1"/>
  <c r="S3290" i="1"/>
  <c r="T3290" i="1" s="1"/>
  <c r="U3290" i="1"/>
  <c r="S3291" i="1"/>
  <c r="T3291" i="1" s="1"/>
  <c r="U3291" i="1"/>
  <c r="S3292" i="1"/>
  <c r="T3292" i="1" s="1"/>
  <c r="U3292" i="1"/>
  <c r="S3293" i="1"/>
  <c r="T3293" i="1" s="1"/>
  <c r="U3293" i="1"/>
  <c r="S3294" i="1"/>
  <c r="T3294" i="1" s="1"/>
  <c r="U3294" i="1"/>
  <c r="S3295" i="1"/>
  <c r="T3295" i="1" s="1"/>
  <c r="U3295" i="1"/>
  <c r="S3296" i="1"/>
  <c r="T3296" i="1" s="1"/>
  <c r="U3296" i="1"/>
  <c r="S3297" i="1"/>
  <c r="T3297" i="1" s="1"/>
  <c r="U3297" i="1"/>
  <c r="S3298" i="1"/>
  <c r="T3298" i="1" s="1"/>
  <c r="U3298" i="1"/>
  <c r="S3299" i="1"/>
  <c r="T3299" i="1" s="1"/>
  <c r="U3299" i="1"/>
  <c r="S3300" i="1"/>
  <c r="T3300" i="1" s="1"/>
  <c r="U3300" i="1"/>
  <c r="S3301" i="1"/>
  <c r="T3301" i="1" s="1"/>
  <c r="U3301" i="1"/>
  <c r="S3302" i="1"/>
  <c r="T3302" i="1" s="1"/>
  <c r="U3302" i="1"/>
  <c r="S3303" i="1"/>
  <c r="T3303" i="1" s="1"/>
  <c r="U3303" i="1"/>
  <c r="S3304" i="1"/>
  <c r="T3304" i="1" s="1"/>
  <c r="U3304" i="1"/>
  <c r="S3305" i="1"/>
  <c r="T3305" i="1" s="1"/>
  <c r="U3305" i="1"/>
  <c r="S3306" i="1"/>
  <c r="T3306" i="1" s="1"/>
  <c r="U3306" i="1"/>
  <c r="S3307" i="1"/>
  <c r="T3307" i="1" s="1"/>
  <c r="U3307" i="1"/>
  <c r="S3308" i="1"/>
  <c r="T3308" i="1" s="1"/>
  <c r="U3308" i="1"/>
  <c r="S3309" i="1"/>
  <c r="T3309" i="1" s="1"/>
  <c r="U3309" i="1"/>
  <c r="S3310" i="1"/>
  <c r="T3310" i="1" s="1"/>
  <c r="U3310" i="1"/>
  <c r="S3311" i="1"/>
  <c r="T3311" i="1" s="1"/>
  <c r="U3311" i="1"/>
  <c r="S3312" i="1"/>
  <c r="T3312" i="1" s="1"/>
  <c r="U3312" i="1"/>
  <c r="S3313" i="1"/>
  <c r="T3313" i="1" s="1"/>
  <c r="U3313" i="1"/>
  <c r="S3314" i="1"/>
  <c r="T3314" i="1" s="1"/>
  <c r="U3314" i="1"/>
  <c r="S3315" i="1"/>
  <c r="T3315" i="1" s="1"/>
  <c r="U3315" i="1"/>
  <c r="S3316" i="1"/>
  <c r="T3316" i="1" s="1"/>
  <c r="U3316" i="1"/>
  <c r="S3317" i="1"/>
  <c r="T3317" i="1" s="1"/>
  <c r="U3317" i="1"/>
  <c r="S3318" i="1"/>
  <c r="T3318" i="1" s="1"/>
  <c r="U3318" i="1"/>
  <c r="S3319" i="1"/>
  <c r="T3319" i="1" s="1"/>
  <c r="U3319" i="1"/>
  <c r="S3320" i="1"/>
  <c r="T3320" i="1" s="1"/>
  <c r="U3320" i="1"/>
  <c r="S3321" i="1"/>
  <c r="T3321" i="1" s="1"/>
  <c r="U3321" i="1"/>
  <c r="S3322" i="1"/>
  <c r="T3322" i="1" s="1"/>
  <c r="U3322" i="1"/>
  <c r="S3323" i="1"/>
  <c r="T3323" i="1" s="1"/>
  <c r="U3323" i="1"/>
  <c r="S3324" i="1"/>
  <c r="T3324" i="1" s="1"/>
  <c r="U3324" i="1"/>
  <c r="S3325" i="1"/>
  <c r="T3325" i="1" s="1"/>
  <c r="U3325" i="1"/>
  <c r="S3326" i="1"/>
  <c r="T3326" i="1" s="1"/>
  <c r="U3326" i="1"/>
  <c r="S3327" i="1"/>
  <c r="T3327" i="1" s="1"/>
  <c r="U3327" i="1"/>
  <c r="S3328" i="1"/>
  <c r="T3328" i="1" s="1"/>
  <c r="U3328" i="1"/>
  <c r="S3329" i="1"/>
  <c r="T3329" i="1" s="1"/>
  <c r="U3329" i="1"/>
  <c r="S3330" i="1"/>
  <c r="T3330" i="1" s="1"/>
  <c r="U3330" i="1"/>
  <c r="S3331" i="1"/>
  <c r="T3331" i="1" s="1"/>
  <c r="U3331" i="1"/>
  <c r="S3332" i="1"/>
  <c r="T3332" i="1" s="1"/>
  <c r="U3332" i="1"/>
  <c r="S3333" i="1"/>
  <c r="T3333" i="1" s="1"/>
  <c r="U3333" i="1"/>
  <c r="S3334" i="1"/>
  <c r="T3334" i="1" s="1"/>
  <c r="U3334" i="1"/>
  <c r="S3335" i="1"/>
  <c r="T3335" i="1" s="1"/>
  <c r="U3335" i="1"/>
  <c r="S3336" i="1"/>
  <c r="T3336" i="1" s="1"/>
  <c r="U3336" i="1"/>
  <c r="S3337" i="1"/>
  <c r="T3337" i="1" s="1"/>
  <c r="U3337" i="1"/>
  <c r="S3338" i="1"/>
  <c r="T3338" i="1" s="1"/>
  <c r="U3338" i="1"/>
  <c r="S3339" i="1"/>
  <c r="T3339" i="1" s="1"/>
  <c r="U3339" i="1"/>
  <c r="S3340" i="1"/>
  <c r="T3340" i="1" s="1"/>
  <c r="U3340" i="1"/>
  <c r="S3341" i="1"/>
  <c r="T3341" i="1" s="1"/>
  <c r="U3341" i="1"/>
  <c r="S3342" i="1"/>
  <c r="T3342" i="1" s="1"/>
  <c r="U3342" i="1"/>
  <c r="S3343" i="1"/>
  <c r="T3343" i="1" s="1"/>
  <c r="U3343" i="1"/>
  <c r="S3344" i="1"/>
  <c r="T3344" i="1" s="1"/>
  <c r="U3344" i="1"/>
  <c r="S3345" i="1"/>
  <c r="T3345" i="1" s="1"/>
  <c r="U3345" i="1"/>
  <c r="S3346" i="1"/>
  <c r="T3346" i="1" s="1"/>
  <c r="U3346" i="1"/>
  <c r="S3347" i="1"/>
  <c r="T3347" i="1" s="1"/>
  <c r="U3347" i="1"/>
  <c r="S3348" i="1"/>
  <c r="T3348" i="1" s="1"/>
  <c r="U3348" i="1"/>
  <c r="S3349" i="1"/>
  <c r="T3349" i="1" s="1"/>
  <c r="U3349" i="1"/>
  <c r="S3350" i="1"/>
  <c r="T3350" i="1" s="1"/>
  <c r="U3350" i="1"/>
  <c r="S3351" i="1"/>
  <c r="T3351" i="1" s="1"/>
  <c r="U3351" i="1"/>
  <c r="S3352" i="1"/>
  <c r="T3352" i="1" s="1"/>
  <c r="U3352" i="1"/>
  <c r="S3353" i="1"/>
  <c r="T3353" i="1" s="1"/>
  <c r="U3353" i="1"/>
  <c r="S3354" i="1"/>
  <c r="T3354" i="1" s="1"/>
  <c r="U3354" i="1"/>
  <c r="S3355" i="1"/>
  <c r="T3355" i="1" s="1"/>
  <c r="U3355" i="1"/>
  <c r="S3356" i="1"/>
  <c r="T3356" i="1" s="1"/>
  <c r="U3356" i="1"/>
  <c r="S3357" i="1"/>
  <c r="T3357" i="1" s="1"/>
  <c r="U3357" i="1"/>
  <c r="S3358" i="1"/>
  <c r="T3358" i="1" s="1"/>
  <c r="U3358" i="1"/>
  <c r="S3359" i="1"/>
  <c r="T3359" i="1" s="1"/>
  <c r="U3359" i="1"/>
  <c r="S3360" i="1"/>
  <c r="T3360" i="1" s="1"/>
  <c r="U3360" i="1"/>
  <c r="S3361" i="1"/>
  <c r="T3361" i="1" s="1"/>
  <c r="U3361" i="1"/>
  <c r="S3362" i="1"/>
  <c r="T3362" i="1" s="1"/>
  <c r="U3362" i="1"/>
  <c r="S3363" i="1"/>
  <c r="T3363" i="1" s="1"/>
  <c r="U3363" i="1"/>
  <c r="S3364" i="1"/>
  <c r="T3364" i="1" s="1"/>
  <c r="U3364" i="1"/>
  <c r="S3365" i="1"/>
  <c r="T3365" i="1" s="1"/>
  <c r="U3365" i="1"/>
  <c r="S3366" i="1"/>
  <c r="T3366" i="1" s="1"/>
  <c r="U3366" i="1"/>
  <c r="S3367" i="1"/>
  <c r="T3367" i="1" s="1"/>
  <c r="U3367" i="1"/>
  <c r="S3368" i="1"/>
  <c r="T3368" i="1" s="1"/>
  <c r="U3368" i="1"/>
  <c r="S3369" i="1"/>
  <c r="T3369" i="1" s="1"/>
  <c r="U3369" i="1"/>
  <c r="S3370" i="1"/>
  <c r="T3370" i="1" s="1"/>
  <c r="U3370" i="1"/>
  <c r="S3371" i="1"/>
  <c r="T3371" i="1" s="1"/>
  <c r="U3371" i="1"/>
  <c r="S3372" i="1"/>
  <c r="T3372" i="1" s="1"/>
  <c r="U3372" i="1"/>
  <c r="S3373" i="1"/>
  <c r="T3373" i="1" s="1"/>
  <c r="U3373" i="1"/>
  <c r="S3374" i="1"/>
  <c r="T3374" i="1" s="1"/>
  <c r="U3374" i="1"/>
  <c r="S3375" i="1"/>
  <c r="T3375" i="1" s="1"/>
  <c r="U3375" i="1"/>
  <c r="S3376" i="1"/>
  <c r="T3376" i="1" s="1"/>
  <c r="U3376" i="1"/>
  <c r="S3377" i="1"/>
  <c r="T3377" i="1" s="1"/>
  <c r="U3377" i="1"/>
  <c r="S3378" i="1"/>
  <c r="T3378" i="1" s="1"/>
  <c r="U3378" i="1"/>
  <c r="S3379" i="1"/>
  <c r="T3379" i="1" s="1"/>
  <c r="U3379" i="1"/>
  <c r="S3380" i="1"/>
  <c r="T3380" i="1" s="1"/>
  <c r="U3380" i="1"/>
  <c r="S3381" i="1"/>
  <c r="T3381" i="1" s="1"/>
  <c r="U3381" i="1"/>
  <c r="S3382" i="1"/>
  <c r="T3382" i="1" s="1"/>
  <c r="U3382" i="1"/>
  <c r="S3383" i="1"/>
  <c r="T3383" i="1" s="1"/>
  <c r="U3383" i="1"/>
  <c r="S3384" i="1"/>
  <c r="T3384" i="1" s="1"/>
  <c r="U3384" i="1"/>
  <c r="S3385" i="1"/>
  <c r="T3385" i="1" s="1"/>
  <c r="U3385" i="1"/>
  <c r="S3386" i="1"/>
  <c r="T3386" i="1" s="1"/>
  <c r="U3386" i="1"/>
  <c r="S3387" i="1"/>
  <c r="T3387" i="1" s="1"/>
  <c r="U3387" i="1"/>
  <c r="S3388" i="1"/>
  <c r="T3388" i="1" s="1"/>
  <c r="U3388" i="1"/>
  <c r="S3389" i="1"/>
  <c r="T3389" i="1" s="1"/>
  <c r="U3389" i="1"/>
  <c r="S3390" i="1"/>
  <c r="T3390" i="1" s="1"/>
  <c r="U3390" i="1"/>
  <c r="S3391" i="1"/>
  <c r="T3391" i="1" s="1"/>
  <c r="U3391" i="1"/>
  <c r="S3392" i="1"/>
  <c r="T3392" i="1" s="1"/>
  <c r="U3392" i="1"/>
  <c r="S3393" i="1"/>
  <c r="T3393" i="1" s="1"/>
  <c r="U3393" i="1"/>
  <c r="S3394" i="1"/>
  <c r="T3394" i="1" s="1"/>
  <c r="U3394" i="1"/>
  <c r="S3395" i="1"/>
  <c r="T3395" i="1" s="1"/>
  <c r="U3395" i="1"/>
  <c r="S3396" i="1"/>
  <c r="T3396" i="1" s="1"/>
  <c r="U3396" i="1"/>
  <c r="S3397" i="1"/>
  <c r="T3397" i="1" s="1"/>
  <c r="U3397" i="1"/>
  <c r="S3398" i="1"/>
  <c r="T3398" i="1" s="1"/>
  <c r="U3398" i="1"/>
  <c r="S3399" i="1"/>
  <c r="T3399" i="1" s="1"/>
  <c r="U3399" i="1"/>
  <c r="S3400" i="1"/>
  <c r="T3400" i="1" s="1"/>
  <c r="U3400" i="1"/>
  <c r="S3401" i="1"/>
  <c r="T3401" i="1" s="1"/>
  <c r="U3401" i="1"/>
  <c r="S3402" i="1"/>
  <c r="T3402" i="1" s="1"/>
  <c r="U3402" i="1"/>
  <c r="S3403" i="1"/>
  <c r="T3403" i="1" s="1"/>
  <c r="U3403" i="1"/>
  <c r="S3404" i="1"/>
  <c r="T3404" i="1" s="1"/>
  <c r="U3404" i="1"/>
  <c r="S3405" i="1"/>
  <c r="T3405" i="1" s="1"/>
  <c r="U3405" i="1"/>
  <c r="S3406" i="1"/>
  <c r="T3406" i="1" s="1"/>
  <c r="U3406" i="1"/>
  <c r="S3407" i="1"/>
  <c r="T3407" i="1" s="1"/>
  <c r="U3407" i="1"/>
  <c r="S3408" i="1"/>
  <c r="T3408" i="1" s="1"/>
  <c r="U3408" i="1"/>
  <c r="S3409" i="1"/>
  <c r="T3409" i="1" s="1"/>
  <c r="U3409" i="1"/>
  <c r="S3410" i="1"/>
  <c r="T3410" i="1" s="1"/>
  <c r="U3410" i="1"/>
  <c r="S3411" i="1"/>
  <c r="T3411" i="1" s="1"/>
  <c r="U3411" i="1"/>
  <c r="S3412" i="1"/>
  <c r="T3412" i="1" s="1"/>
  <c r="U3412" i="1"/>
  <c r="S3413" i="1"/>
  <c r="T3413" i="1" s="1"/>
  <c r="U3413" i="1"/>
  <c r="S3414" i="1"/>
  <c r="T3414" i="1" s="1"/>
  <c r="U3414" i="1"/>
  <c r="S3415" i="1"/>
  <c r="T3415" i="1" s="1"/>
  <c r="U3415" i="1"/>
  <c r="S3416" i="1"/>
  <c r="T3416" i="1" s="1"/>
  <c r="U3416" i="1"/>
  <c r="S3417" i="1"/>
  <c r="T3417" i="1" s="1"/>
  <c r="U3417" i="1"/>
  <c r="S3418" i="1"/>
  <c r="T3418" i="1" s="1"/>
  <c r="U3418" i="1"/>
  <c r="S3419" i="1"/>
  <c r="T3419" i="1" s="1"/>
  <c r="U3419" i="1"/>
  <c r="S3420" i="1"/>
  <c r="T3420" i="1" s="1"/>
  <c r="U3420" i="1"/>
  <c r="S3421" i="1"/>
  <c r="T3421" i="1" s="1"/>
  <c r="U3421" i="1"/>
  <c r="S3422" i="1"/>
  <c r="T3422" i="1" s="1"/>
  <c r="U3422" i="1"/>
  <c r="S3423" i="1"/>
  <c r="T3423" i="1" s="1"/>
  <c r="U3423" i="1"/>
  <c r="S3424" i="1"/>
  <c r="T3424" i="1" s="1"/>
  <c r="U3424" i="1"/>
  <c r="S3425" i="1"/>
  <c r="T3425" i="1" s="1"/>
  <c r="U3425" i="1"/>
  <c r="S3426" i="1"/>
  <c r="T3426" i="1" s="1"/>
  <c r="U3426" i="1"/>
  <c r="S3427" i="1"/>
  <c r="T3427" i="1" s="1"/>
  <c r="U3427" i="1"/>
  <c r="S3428" i="1"/>
  <c r="T3428" i="1" s="1"/>
  <c r="U3428" i="1"/>
  <c r="S3429" i="1"/>
  <c r="T3429" i="1" s="1"/>
  <c r="U3429" i="1"/>
  <c r="S3430" i="1"/>
  <c r="T3430" i="1" s="1"/>
  <c r="U3430" i="1"/>
  <c r="S3431" i="1"/>
  <c r="T3431" i="1" s="1"/>
  <c r="U3431" i="1"/>
  <c r="S3432" i="1"/>
  <c r="T3432" i="1" s="1"/>
  <c r="U3432" i="1"/>
  <c r="S3433" i="1"/>
  <c r="T3433" i="1" s="1"/>
  <c r="U3433" i="1"/>
  <c r="S3434" i="1"/>
  <c r="T3434" i="1" s="1"/>
  <c r="U3434" i="1"/>
  <c r="S3435" i="1"/>
  <c r="T3435" i="1" s="1"/>
  <c r="U3435" i="1"/>
  <c r="S3436" i="1"/>
  <c r="T3436" i="1" s="1"/>
  <c r="U3436" i="1"/>
  <c r="S3437" i="1"/>
  <c r="T3437" i="1" s="1"/>
  <c r="U3437" i="1"/>
  <c r="S3438" i="1"/>
  <c r="T3438" i="1" s="1"/>
  <c r="U3438" i="1"/>
  <c r="S3439" i="1"/>
  <c r="T3439" i="1" s="1"/>
  <c r="U3439" i="1"/>
  <c r="S3440" i="1"/>
  <c r="T3440" i="1" s="1"/>
  <c r="U3440" i="1"/>
  <c r="S3441" i="1"/>
  <c r="T3441" i="1" s="1"/>
  <c r="U3441" i="1"/>
  <c r="S3442" i="1"/>
  <c r="T3442" i="1" s="1"/>
  <c r="U3442" i="1"/>
  <c r="S3443" i="1"/>
  <c r="T3443" i="1" s="1"/>
  <c r="U3443" i="1"/>
  <c r="S3444" i="1"/>
  <c r="T3444" i="1" s="1"/>
  <c r="U3444" i="1"/>
  <c r="S3445" i="1"/>
  <c r="T3445" i="1" s="1"/>
  <c r="U3445" i="1"/>
  <c r="S3446" i="1"/>
  <c r="T3446" i="1" s="1"/>
  <c r="U3446" i="1"/>
  <c r="S3447" i="1"/>
  <c r="T3447" i="1" s="1"/>
  <c r="U3447" i="1"/>
  <c r="S3448" i="1"/>
  <c r="T3448" i="1" s="1"/>
  <c r="U3448" i="1"/>
  <c r="S3449" i="1"/>
  <c r="T3449" i="1" s="1"/>
  <c r="U3449" i="1"/>
  <c r="S3450" i="1"/>
  <c r="T3450" i="1" s="1"/>
  <c r="U3450" i="1"/>
  <c r="S3451" i="1"/>
  <c r="T3451" i="1" s="1"/>
  <c r="U3451" i="1"/>
  <c r="S3452" i="1"/>
  <c r="T3452" i="1" s="1"/>
  <c r="U3452" i="1"/>
  <c r="S3453" i="1"/>
  <c r="T3453" i="1" s="1"/>
  <c r="U3453" i="1"/>
  <c r="S3454" i="1"/>
  <c r="T3454" i="1" s="1"/>
  <c r="U3454" i="1"/>
  <c r="S3455" i="1"/>
  <c r="T3455" i="1" s="1"/>
  <c r="U3455" i="1"/>
  <c r="S3456" i="1"/>
  <c r="T3456" i="1" s="1"/>
  <c r="U3456" i="1"/>
  <c r="S3457" i="1"/>
  <c r="T3457" i="1" s="1"/>
  <c r="U3457" i="1"/>
  <c r="S3458" i="1"/>
  <c r="T3458" i="1" s="1"/>
  <c r="U3458" i="1"/>
  <c r="S3459" i="1"/>
  <c r="T3459" i="1" s="1"/>
  <c r="U3459" i="1"/>
  <c r="S3460" i="1"/>
  <c r="T3460" i="1" s="1"/>
  <c r="U3460" i="1"/>
  <c r="S3461" i="1"/>
  <c r="T3461" i="1" s="1"/>
  <c r="U3461" i="1"/>
  <c r="S3462" i="1"/>
  <c r="T3462" i="1" s="1"/>
  <c r="U3462" i="1"/>
  <c r="S3463" i="1"/>
  <c r="T3463" i="1" s="1"/>
  <c r="U3463" i="1"/>
  <c r="S3464" i="1"/>
  <c r="T3464" i="1" s="1"/>
  <c r="U3464" i="1"/>
  <c r="S3465" i="1"/>
  <c r="T3465" i="1" s="1"/>
  <c r="U3465" i="1"/>
  <c r="S3466" i="1"/>
  <c r="T3466" i="1" s="1"/>
  <c r="U3466" i="1"/>
  <c r="S3467" i="1"/>
  <c r="T3467" i="1" s="1"/>
  <c r="U3467" i="1"/>
  <c r="S3468" i="1"/>
  <c r="T3468" i="1" s="1"/>
  <c r="U3468" i="1"/>
  <c r="S3469" i="1"/>
  <c r="T3469" i="1" s="1"/>
  <c r="U3469" i="1"/>
  <c r="S3470" i="1"/>
  <c r="T3470" i="1" s="1"/>
  <c r="U3470" i="1"/>
  <c r="S3471" i="1"/>
  <c r="T3471" i="1" s="1"/>
  <c r="U3471" i="1"/>
  <c r="S3472" i="1"/>
  <c r="T3472" i="1" s="1"/>
  <c r="U3472" i="1"/>
  <c r="S3473" i="1"/>
  <c r="T3473" i="1" s="1"/>
  <c r="U3473" i="1"/>
  <c r="S3474" i="1"/>
  <c r="T3474" i="1" s="1"/>
  <c r="U3474" i="1"/>
  <c r="S3475" i="1"/>
  <c r="T3475" i="1" s="1"/>
  <c r="U3475" i="1"/>
  <c r="S3476" i="1"/>
  <c r="T3476" i="1" s="1"/>
  <c r="U3476" i="1"/>
  <c r="S3477" i="1"/>
  <c r="T3477" i="1" s="1"/>
  <c r="U3477" i="1"/>
  <c r="S3478" i="1"/>
  <c r="T3478" i="1" s="1"/>
  <c r="U3478" i="1"/>
  <c r="S3479" i="1"/>
  <c r="T3479" i="1" s="1"/>
  <c r="U3479" i="1"/>
  <c r="S3480" i="1"/>
  <c r="T3480" i="1" s="1"/>
  <c r="U3480" i="1"/>
  <c r="S3481" i="1"/>
  <c r="T3481" i="1" s="1"/>
  <c r="U3481" i="1"/>
  <c r="S3482" i="1"/>
  <c r="T3482" i="1" s="1"/>
  <c r="U3482" i="1"/>
  <c r="S3483" i="1"/>
  <c r="T3483" i="1" s="1"/>
  <c r="U3483" i="1"/>
  <c r="S3484" i="1"/>
  <c r="T3484" i="1" s="1"/>
  <c r="U3484" i="1"/>
  <c r="S3485" i="1"/>
  <c r="T3485" i="1" s="1"/>
  <c r="U3485" i="1"/>
  <c r="S3486" i="1"/>
  <c r="T3486" i="1" s="1"/>
  <c r="U3486" i="1"/>
  <c r="S3487" i="1"/>
  <c r="T3487" i="1" s="1"/>
  <c r="U3487" i="1"/>
  <c r="S3488" i="1"/>
  <c r="T3488" i="1" s="1"/>
  <c r="U3488" i="1"/>
  <c r="S3489" i="1"/>
  <c r="T3489" i="1" s="1"/>
  <c r="U3489" i="1"/>
  <c r="S3490" i="1"/>
  <c r="T3490" i="1" s="1"/>
  <c r="U3490" i="1"/>
  <c r="S3491" i="1"/>
  <c r="T3491" i="1" s="1"/>
  <c r="U3491" i="1"/>
  <c r="S3492" i="1"/>
  <c r="T3492" i="1" s="1"/>
  <c r="U3492" i="1"/>
  <c r="S3493" i="1"/>
  <c r="T3493" i="1" s="1"/>
  <c r="U3493" i="1"/>
  <c r="S3494" i="1"/>
  <c r="T3494" i="1" s="1"/>
  <c r="U3494" i="1"/>
  <c r="S3495" i="1"/>
  <c r="T3495" i="1" s="1"/>
  <c r="U3495" i="1"/>
  <c r="S3496" i="1"/>
  <c r="T3496" i="1" s="1"/>
  <c r="U3496" i="1"/>
  <c r="S3497" i="1"/>
  <c r="T3497" i="1" s="1"/>
  <c r="U3497" i="1"/>
  <c r="S3498" i="1"/>
  <c r="T3498" i="1" s="1"/>
  <c r="U3498" i="1"/>
  <c r="S3499" i="1"/>
  <c r="T3499" i="1" s="1"/>
  <c r="U3499" i="1"/>
  <c r="S3500" i="1"/>
  <c r="T3500" i="1" s="1"/>
  <c r="U3500" i="1"/>
  <c r="S3501" i="1"/>
  <c r="T3501" i="1" s="1"/>
  <c r="U3501" i="1"/>
  <c r="S3502" i="1"/>
  <c r="T3502" i="1" s="1"/>
  <c r="U3502" i="1"/>
  <c r="S3503" i="1"/>
  <c r="T3503" i="1" s="1"/>
  <c r="U3503" i="1"/>
  <c r="S3504" i="1"/>
  <c r="T3504" i="1" s="1"/>
  <c r="U3504" i="1"/>
  <c r="S3505" i="1"/>
  <c r="T3505" i="1" s="1"/>
  <c r="U3505" i="1"/>
  <c r="S3506" i="1"/>
  <c r="T3506" i="1" s="1"/>
  <c r="U3506" i="1"/>
  <c r="S3507" i="1"/>
  <c r="T3507" i="1" s="1"/>
  <c r="U3507" i="1"/>
  <c r="S3508" i="1"/>
  <c r="T3508" i="1" s="1"/>
  <c r="U3508" i="1"/>
  <c r="S3509" i="1"/>
  <c r="T3509" i="1" s="1"/>
  <c r="U3509" i="1"/>
  <c r="S3510" i="1"/>
  <c r="T3510" i="1" s="1"/>
  <c r="U3510" i="1"/>
  <c r="S3511" i="1"/>
  <c r="T3511" i="1" s="1"/>
  <c r="U3511" i="1"/>
  <c r="S3512" i="1"/>
  <c r="T3512" i="1" s="1"/>
  <c r="U3512" i="1"/>
  <c r="S3513" i="1"/>
  <c r="T3513" i="1" s="1"/>
  <c r="U3513" i="1"/>
  <c r="S3514" i="1"/>
  <c r="T3514" i="1" s="1"/>
  <c r="U3514" i="1"/>
  <c r="S3515" i="1"/>
  <c r="T3515" i="1" s="1"/>
  <c r="U3515" i="1"/>
  <c r="S3516" i="1"/>
  <c r="T3516" i="1" s="1"/>
  <c r="U3516" i="1"/>
  <c r="S3517" i="1"/>
  <c r="T3517" i="1" s="1"/>
  <c r="U3517" i="1"/>
  <c r="S3518" i="1"/>
  <c r="T3518" i="1" s="1"/>
  <c r="U3518" i="1"/>
  <c r="S3519" i="1"/>
  <c r="T3519" i="1" s="1"/>
  <c r="U3519" i="1"/>
  <c r="S3520" i="1"/>
  <c r="T3520" i="1" s="1"/>
  <c r="U3520" i="1"/>
  <c r="S3521" i="1"/>
  <c r="T3521" i="1" s="1"/>
  <c r="U3521" i="1"/>
  <c r="S3522" i="1"/>
  <c r="T3522" i="1" s="1"/>
  <c r="U3522" i="1"/>
  <c r="S3523" i="1"/>
  <c r="T3523" i="1" s="1"/>
  <c r="U3523" i="1"/>
  <c r="S3524" i="1"/>
  <c r="T3524" i="1" s="1"/>
  <c r="U3524" i="1"/>
  <c r="S3525" i="1"/>
  <c r="T3525" i="1" s="1"/>
  <c r="U3525" i="1"/>
  <c r="S3526" i="1"/>
  <c r="T3526" i="1" s="1"/>
  <c r="U3526" i="1"/>
  <c r="S3527" i="1"/>
  <c r="T3527" i="1" s="1"/>
  <c r="U3527" i="1"/>
  <c r="S3528" i="1"/>
  <c r="T3528" i="1" s="1"/>
  <c r="U3528" i="1"/>
  <c r="S3529" i="1"/>
  <c r="T3529" i="1" s="1"/>
  <c r="U3529" i="1"/>
  <c r="S3530" i="1"/>
  <c r="T3530" i="1" s="1"/>
  <c r="U3530" i="1"/>
  <c r="S3531" i="1"/>
  <c r="T3531" i="1" s="1"/>
  <c r="U3531" i="1"/>
  <c r="S3532" i="1"/>
  <c r="T3532" i="1" s="1"/>
  <c r="U3532" i="1"/>
  <c r="S3533" i="1"/>
  <c r="T3533" i="1" s="1"/>
  <c r="U3533" i="1"/>
  <c r="S3534" i="1"/>
  <c r="T3534" i="1" s="1"/>
  <c r="U3534" i="1"/>
  <c r="S3535" i="1"/>
  <c r="T3535" i="1" s="1"/>
  <c r="U3535" i="1"/>
  <c r="S3536" i="1"/>
  <c r="T3536" i="1" s="1"/>
  <c r="U3536" i="1"/>
  <c r="S3537" i="1"/>
  <c r="T3537" i="1" s="1"/>
  <c r="U3537" i="1"/>
  <c r="S3538" i="1"/>
  <c r="T3538" i="1" s="1"/>
  <c r="U3538" i="1"/>
  <c r="S3539" i="1"/>
  <c r="T3539" i="1" s="1"/>
  <c r="U3539" i="1"/>
  <c r="S3540" i="1"/>
  <c r="T3540" i="1" s="1"/>
  <c r="U3540" i="1"/>
  <c r="S3541" i="1"/>
  <c r="T3541" i="1" s="1"/>
  <c r="U3541" i="1"/>
  <c r="S3542" i="1"/>
  <c r="T3542" i="1" s="1"/>
  <c r="U3542" i="1"/>
  <c r="S3543" i="1"/>
  <c r="T3543" i="1" s="1"/>
  <c r="U3543" i="1"/>
  <c r="S3544" i="1"/>
  <c r="T3544" i="1" s="1"/>
  <c r="U3544" i="1"/>
  <c r="S3545" i="1"/>
  <c r="T3545" i="1" s="1"/>
  <c r="U3545" i="1"/>
  <c r="S3546" i="1"/>
  <c r="T3546" i="1" s="1"/>
  <c r="U3546" i="1"/>
  <c r="S3547" i="1"/>
  <c r="T3547" i="1" s="1"/>
  <c r="U3547" i="1"/>
  <c r="S3548" i="1"/>
  <c r="T3548" i="1" s="1"/>
  <c r="U3548" i="1"/>
  <c r="S3549" i="1"/>
  <c r="T3549" i="1" s="1"/>
  <c r="U3549" i="1"/>
  <c r="S3550" i="1"/>
  <c r="T3550" i="1" s="1"/>
  <c r="U3550" i="1"/>
  <c r="S3551" i="1"/>
  <c r="T3551" i="1" s="1"/>
  <c r="U3551" i="1"/>
  <c r="S3552" i="1"/>
  <c r="T3552" i="1" s="1"/>
  <c r="U3552" i="1"/>
  <c r="S3553" i="1"/>
  <c r="T3553" i="1" s="1"/>
  <c r="U3553" i="1"/>
  <c r="S3554" i="1"/>
  <c r="T3554" i="1" s="1"/>
  <c r="U3554" i="1"/>
  <c r="S3555" i="1"/>
  <c r="T3555" i="1" s="1"/>
  <c r="U3555" i="1"/>
  <c r="S3556" i="1"/>
  <c r="T3556" i="1" s="1"/>
  <c r="U3556" i="1"/>
  <c r="S3557" i="1"/>
  <c r="T3557" i="1" s="1"/>
  <c r="U3557" i="1"/>
  <c r="S3558" i="1"/>
  <c r="T3558" i="1" s="1"/>
  <c r="U3558" i="1"/>
  <c r="S3559" i="1"/>
  <c r="T3559" i="1" s="1"/>
  <c r="U3559" i="1"/>
  <c r="S3560" i="1"/>
  <c r="T3560" i="1" s="1"/>
  <c r="U3560" i="1"/>
  <c r="S3561" i="1"/>
  <c r="T3561" i="1" s="1"/>
  <c r="U3561" i="1"/>
  <c r="S3562" i="1"/>
  <c r="T3562" i="1" s="1"/>
  <c r="U3562" i="1"/>
  <c r="S3563" i="1"/>
  <c r="T3563" i="1" s="1"/>
  <c r="U3563" i="1"/>
  <c r="S3564" i="1"/>
  <c r="T3564" i="1" s="1"/>
  <c r="U3564" i="1"/>
  <c r="S3565" i="1"/>
  <c r="T3565" i="1" s="1"/>
  <c r="U3565" i="1"/>
  <c r="S3566" i="1"/>
  <c r="T3566" i="1" s="1"/>
  <c r="U3566" i="1"/>
  <c r="S3567" i="1"/>
  <c r="T3567" i="1" s="1"/>
  <c r="U3567" i="1"/>
  <c r="S3568" i="1"/>
  <c r="T3568" i="1" s="1"/>
  <c r="U3568" i="1"/>
  <c r="S3569" i="1"/>
  <c r="T3569" i="1" s="1"/>
  <c r="U3569" i="1"/>
  <c r="S3570" i="1"/>
  <c r="T3570" i="1" s="1"/>
  <c r="U3570" i="1"/>
  <c r="S3571" i="1"/>
  <c r="T3571" i="1" s="1"/>
  <c r="U3571" i="1"/>
  <c r="S3572" i="1"/>
  <c r="T3572" i="1" s="1"/>
  <c r="U3572" i="1"/>
  <c r="S3573" i="1"/>
  <c r="T3573" i="1" s="1"/>
  <c r="U3573" i="1"/>
  <c r="S3574" i="1"/>
  <c r="T3574" i="1" s="1"/>
  <c r="U3574" i="1"/>
  <c r="S3575" i="1"/>
  <c r="T3575" i="1" s="1"/>
  <c r="U3575" i="1"/>
  <c r="S3576" i="1"/>
  <c r="T3576" i="1" s="1"/>
  <c r="U3576" i="1"/>
  <c r="S3577" i="1"/>
  <c r="T3577" i="1" s="1"/>
  <c r="U3577" i="1"/>
  <c r="S3578" i="1"/>
  <c r="T3578" i="1" s="1"/>
  <c r="U3578" i="1"/>
  <c r="S3579" i="1"/>
  <c r="T3579" i="1" s="1"/>
  <c r="U3579" i="1"/>
  <c r="S3580" i="1"/>
  <c r="T3580" i="1" s="1"/>
  <c r="U3580" i="1"/>
  <c r="S3581" i="1"/>
  <c r="T3581" i="1" s="1"/>
  <c r="U3581" i="1"/>
  <c r="S3582" i="1"/>
  <c r="T3582" i="1" s="1"/>
  <c r="U3582" i="1"/>
  <c r="S3583" i="1"/>
  <c r="T3583" i="1" s="1"/>
  <c r="U3583" i="1"/>
  <c r="S3584" i="1"/>
  <c r="T3584" i="1" s="1"/>
  <c r="U3584" i="1"/>
  <c r="S3585" i="1"/>
  <c r="T3585" i="1" s="1"/>
  <c r="U3585" i="1"/>
  <c r="S3586" i="1"/>
  <c r="T3586" i="1" s="1"/>
  <c r="U3586" i="1"/>
  <c r="S3587" i="1"/>
  <c r="T3587" i="1" s="1"/>
  <c r="U3587" i="1"/>
  <c r="S3588" i="1"/>
  <c r="T3588" i="1" s="1"/>
  <c r="U3588" i="1"/>
  <c r="S3589" i="1"/>
  <c r="T3589" i="1" s="1"/>
  <c r="U3589" i="1"/>
  <c r="S3590" i="1"/>
  <c r="T3590" i="1" s="1"/>
  <c r="U3590" i="1"/>
  <c r="S3591" i="1"/>
  <c r="T3591" i="1" s="1"/>
  <c r="U3591" i="1"/>
  <c r="S3592" i="1"/>
  <c r="T3592" i="1" s="1"/>
  <c r="U3592" i="1"/>
  <c r="S3593" i="1"/>
  <c r="T3593" i="1" s="1"/>
  <c r="U3593" i="1"/>
  <c r="S3594" i="1"/>
  <c r="T3594" i="1" s="1"/>
  <c r="U3594" i="1"/>
  <c r="S3595" i="1"/>
  <c r="T3595" i="1" s="1"/>
  <c r="U3595" i="1"/>
  <c r="S3596" i="1"/>
  <c r="T3596" i="1" s="1"/>
  <c r="U3596" i="1"/>
  <c r="S3597" i="1"/>
  <c r="T3597" i="1" s="1"/>
  <c r="U3597" i="1"/>
  <c r="S3598" i="1"/>
  <c r="T3598" i="1" s="1"/>
  <c r="U3598" i="1"/>
  <c r="S3599" i="1"/>
  <c r="T3599" i="1" s="1"/>
  <c r="U3599" i="1"/>
  <c r="S3600" i="1"/>
  <c r="T3600" i="1" s="1"/>
  <c r="U3600" i="1"/>
  <c r="S3601" i="1"/>
  <c r="T3601" i="1" s="1"/>
  <c r="U3601" i="1"/>
  <c r="S3602" i="1"/>
  <c r="T3602" i="1" s="1"/>
  <c r="U3602" i="1"/>
  <c r="S3603" i="1"/>
  <c r="T3603" i="1" s="1"/>
  <c r="U3603" i="1"/>
  <c r="S3604" i="1"/>
  <c r="T3604" i="1" s="1"/>
  <c r="U3604" i="1"/>
  <c r="S3605" i="1"/>
  <c r="T3605" i="1" s="1"/>
  <c r="U3605" i="1"/>
  <c r="S3606" i="1"/>
  <c r="T3606" i="1" s="1"/>
  <c r="U3606" i="1"/>
  <c r="S3607" i="1"/>
  <c r="T3607" i="1" s="1"/>
  <c r="U3607" i="1"/>
  <c r="S3608" i="1"/>
  <c r="T3608" i="1" s="1"/>
  <c r="U3608" i="1"/>
  <c r="S3609" i="1"/>
  <c r="T3609" i="1" s="1"/>
  <c r="U3609" i="1"/>
  <c r="S3610" i="1"/>
  <c r="T3610" i="1" s="1"/>
  <c r="U3610" i="1"/>
  <c r="S3611" i="1"/>
  <c r="T3611" i="1" s="1"/>
  <c r="U3611" i="1"/>
  <c r="S3612" i="1"/>
  <c r="T3612" i="1" s="1"/>
  <c r="U3612" i="1"/>
  <c r="S3613" i="1"/>
  <c r="T3613" i="1" s="1"/>
  <c r="U3613" i="1"/>
  <c r="S3614" i="1"/>
  <c r="T3614" i="1" s="1"/>
  <c r="U3614" i="1"/>
  <c r="S3615" i="1"/>
  <c r="T3615" i="1" s="1"/>
  <c r="U3615" i="1"/>
  <c r="S3616" i="1"/>
  <c r="T3616" i="1" s="1"/>
  <c r="U3616" i="1"/>
  <c r="S3617" i="1"/>
  <c r="T3617" i="1" s="1"/>
  <c r="U3617" i="1"/>
  <c r="S3618" i="1"/>
  <c r="T3618" i="1" s="1"/>
  <c r="U3618" i="1"/>
  <c r="S3619" i="1"/>
  <c r="T3619" i="1" s="1"/>
  <c r="U3619" i="1"/>
  <c r="S3620" i="1"/>
  <c r="T3620" i="1" s="1"/>
  <c r="U3620" i="1"/>
  <c r="S3621" i="1"/>
  <c r="T3621" i="1" s="1"/>
  <c r="U3621" i="1"/>
  <c r="S3622" i="1"/>
  <c r="T3622" i="1" s="1"/>
  <c r="U3622" i="1"/>
  <c r="S3623" i="1"/>
  <c r="T3623" i="1" s="1"/>
  <c r="U3623" i="1"/>
  <c r="S3624" i="1"/>
  <c r="T3624" i="1" s="1"/>
  <c r="U3624" i="1"/>
  <c r="S3625" i="1"/>
  <c r="T3625" i="1" s="1"/>
  <c r="U3625" i="1"/>
  <c r="S3626" i="1"/>
  <c r="T3626" i="1" s="1"/>
  <c r="U3626" i="1"/>
  <c r="S3627" i="1"/>
  <c r="T3627" i="1" s="1"/>
  <c r="U3627" i="1"/>
  <c r="S3628" i="1"/>
  <c r="T3628" i="1" s="1"/>
  <c r="U3628" i="1"/>
  <c r="S3629" i="1"/>
  <c r="T3629" i="1" s="1"/>
  <c r="U3629" i="1"/>
  <c r="S3630" i="1"/>
  <c r="T3630" i="1" s="1"/>
  <c r="U3630" i="1"/>
  <c r="S3631" i="1"/>
  <c r="T3631" i="1" s="1"/>
  <c r="U3631" i="1"/>
  <c r="S3632" i="1"/>
  <c r="T3632" i="1" s="1"/>
  <c r="U3632" i="1"/>
  <c r="S3633" i="1"/>
  <c r="T3633" i="1" s="1"/>
  <c r="U3633" i="1"/>
  <c r="S3634" i="1"/>
  <c r="T3634" i="1" s="1"/>
  <c r="U3634" i="1"/>
  <c r="S3635" i="1"/>
  <c r="T3635" i="1" s="1"/>
  <c r="U3635" i="1"/>
  <c r="S3636" i="1"/>
  <c r="T3636" i="1" s="1"/>
  <c r="U3636" i="1"/>
  <c r="S3637" i="1"/>
  <c r="T3637" i="1" s="1"/>
  <c r="U3637" i="1"/>
  <c r="S3638" i="1"/>
  <c r="T3638" i="1" s="1"/>
  <c r="U3638" i="1"/>
  <c r="S3639" i="1"/>
  <c r="T3639" i="1" s="1"/>
  <c r="U3639" i="1"/>
  <c r="S3640" i="1"/>
  <c r="T3640" i="1" s="1"/>
  <c r="U3640" i="1"/>
  <c r="S3641" i="1"/>
  <c r="T3641" i="1" s="1"/>
  <c r="U3641" i="1"/>
  <c r="S3642" i="1"/>
  <c r="T3642" i="1" s="1"/>
  <c r="U3642" i="1"/>
  <c r="S3643" i="1"/>
  <c r="T3643" i="1" s="1"/>
  <c r="U3643" i="1"/>
  <c r="S3644" i="1"/>
  <c r="T3644" i="1" s="1"/>
  <c r="U3644" i="1"/>
  <c r="S3645" i="1"/>
  <c r="T3645" i="1" s="1"/>
  <c r="U3645" i="1"/>
  <c r="S3646" i="1"/>
  <c r="T3646" i="1" s="1"/>
  <c r="U3646" i="1"/>
  <c r="S3647" i="1"/>
  <c r="T3647" i="1" s="1"/>
  <c r="U3647" i="1"/>
  <c r="S3648" i="1"/>
  <c r="T3648" i="1" s="1"/>
  <c r="U3648" i="1"/>
  <c r="S3649" i="1"/>
  <c r="T3649" i="1" s="1"/>
  <c r="U3649" i="1"/>
  <c r="S3650" i="1"/>
  <c r="T3650" i="1" s="1"/>
  <c r="U3650" i="1"/>
  <c r="S3651" i="1"/>
  <c r="T3651" i="1" s="1"/>
  <c r="U3651" i="1"/>
  <c r="S3652" i="1"/>
  <c r="T3652" i="1" s="1"/>
  <c r="U3652" i="1"/>
  <c r="S3653" i="1"/>
  <c r="T3653" i="1" s="1"/>
  <c r="U3653" i="1"/>
  <c r="S3654" i="1"/>
  <c r="T3654" i="1" s="1"/>
  <c r="U3654" i="1"/>
  <c r="S3655" i="1"/>
  <c r="T3655" i="1" s="1"/>
  <c r="U3655" i="1"/>
  <c r="S3656" i="1"/>
  <c r="T3656" i="1" s="1"/>
  <c r="U3656" i="1"/>
  <c r="S3657" i="1"/>
  <c r="T3657" i="1" s="1"/>
  <c r="U3657" i="1"/>
  <c r="S3658" i="1"/>
  <c r="T3658" i="1" s="1"/>
  <c r="U3658" i="1"/>
  <c r="S3659" i="1"/>
  <c r="T3659" i="1" s="1"/>
  <c r="U3659" i="1"/>
  <c r="S3660" i="1"/>
  <c r="T3660" i="1" s="1"/>
  <c r="U3660" i="1"/>
  <c r="S3661" i="1"/>
  <c r="T3661" i="1" s="1"/>
  <c r="U3661" i="1"/>
  <c r="S3662" i="1"/>
  <c r="T3662" i="1" s="1"/>
  <c r="U3662" i="1"/>
  <c r="S3663" i="1"/>
  <c r="T3663" i="1" s="1"/>
  <c r="U3663" i="1"/>
  <c r="S3664" i="1"/>
  <c r="T3664" i="1" s="1"/>
  <c r="U3664" i="1"/>
  <c r="S3665" i="1"/>
  <c r="T3665" i="1" s="1"/>
  <c r="U3665" i="1"/>
  <c r="S3666" i="1"/>
  <c r="T3666" i="1" s="1"/>
  <c r="U3666" i="1"/>
  <c r="S3667" i="1"/>
  <c r="T3667" i="1" s="1"/>
  <c r="U3667" i="1"/>
  <c r="S3668" i="1"/>
  <c r="T3668" i="1" s="1"/>
  <c r="U3668" i="1"/>
  <c r="S3669" i="1"/>
  <c r="T3669" i="1" s="1"/>
  <c r="U3669" i="1"/>
  <c r="S3670" i="1"/>
  <c r="T3670" i="1" s="1"/>
  <c r="U3670" i="1"/>
  <c r="S3671" i="1"/>
  <c r="T3671" i="1" s="1"/>
  <c r="U3671" i="1"/>
  <c r="S3672" i="1"/>
  <c r="T3672" i="1" s="1"/>
  <c r="U3672" i="1"/>
  <c r="S3673" i="1"/>
  <c r="T3673" i="1" s="1"/>
  <c r="U3673" i="1"/>
  <c r="S3674" i="1"/>
  <c r="T3674" i="1" s="1"/>
  <c r="U3674" i="1"/>
  <c r="S3675" i="1"/>
  <c r="T3675" i="1" s="1"/>
  <c r="U3675" i="1"/>
  <c r="S3676" i="1"/>
  <c r="T3676" i="1" s="1"/>
  <c r="U3676" i="1"/>
  <c r="S3677" i="1"/>
  <c r="T3677" i="1" s="1"/>
  <c r="U3677" i="1"/>
  <c r="S3678" i="1"/>
  <c r="T3678" i="1" s="1"/>
  <c r="U3678" i="1"/>
  <c r="S3679" i="1"/>
  <c r="T3679" i="1" s="1"/>
  <c r="U3679" i="1"/>
  <c r="S3680" i="1"/>
  <c r="T3680" i="1" s="1"/>
  <c r="U3680" i="1"/>
  <c r="S3681" i="1"/>
  <c r="T3681" i="1" s="1"/>
  <c r="U3681" i="1"/>
  <c r="S3682" i="1"/>
  <c r="T3682" i="1" s="1"/>
  <c r="U3682" i="1"/>
  <c r="S3683" i="1"/>
  <c r="T3683" i="1" s="1"/>
  <c r="U3683" i="1"/>
  <c r="S3684" i="1"/>
  <c r="T3684" i="1" s="1"/>
  <c r="U3684" i="1"/>
  <c r="S3685" i="1"/>
  <c r="T3685" i="1" s="1"/>
  <c r="U3685" i="1"/>
  <c r="S3686" i="1"/>
  <c r="T3686" i="1" s="1"/>
  <c r="U3686" i="1"/>
  <c r="S3687" i="1"/>
  <c r="T3687" i="1" s="1"/>
  <c r="U3687" i="1"/>
  <c r="S3688" i="1"/>
  <c r="T3688" i="1" s="1"/>
  <c r="U3688" i="1"/>
  <c r="S3689" i="1"/>
  <c r="T3689" i="1" s="1"/>
  <c r="U3689" i="1"/>
  <c r="S3690" i="1"/>
  <c r="T3690" i="1" s="1"/>
  <c r="U3690" i="1"/>
  <c r="S3691" i="1"/>
  <c r="T3691" i="1" s="1"/>
  <c r="U3691" i="1"/>
  <c r="S3692" i="1"/>
  <c r="T3692" i="1" s="1"/>
  <c r="U3692" i="1"/>
  <c r="S3693" i="1"/>
  <c r="T3693" i="1" s="1"/>
  <c r="U3693" i="1"/>
  <c r="S3694" i="1"/>
  <c r="T3694" i="1" s="1"/>
  <c r="U3694" i="1"/>
  <c r="S3695" i="1"/>
  <c r="T3695" i="1" s="1"/>
  <c r="U3695" i="1"/>
  <c r="S3696" i="1"/>
  <c r="T3696" i="1" s="1"/>
  <c r="U3696" i="1"/>
  <c r="S3697" i="1"/>
  <c r="T3697" i="1" s="1"/>
  <c r="U3697" i="1"/>
  <c r="S3698" i="1"/>
  <c r="T3698" i="1" s="1"/>
  <c r="U3698" i="1"/>
  <c r="S3699" i="1"/>
  <c r="T3699" i="1" s="1"/>
  <c r="U3699" i="1"/>
  <c r="S3700" i="1"/>
  <c r="T3700" i="1" s="1"/>
  <c r="U3700" i="1"/>
  <c r="S3701" i="1"/>
  <c r="T3701" i="1" s="1"/>
  <c r="U3701" i="1"/>
  <c r="S3702" i="1"/>
  <c r="T3702" i="1" s="1"/>
  <c r="U3702" i="1"/>
  <c r="S3703" i="1"/>
  <c r="T3703" i="1" s="1"/>
  <c r="U3703" i="1"/>
  <c r="S3704" i="1"/>
  <c r="T3704" i="1" s="1"/>
  <c r="U3704" i="1"/>
  <c r="S3705" i="1"/>
  <c r="T3705" i="1" s="1"/>
  <c r="U3705" i="1"/>
  <c r="S3706" i="1"/>
  <c r="T3706" i="1" s="1"/>
  <c r="U3706" i="1"/>
  <c r="S3707" i="1"/>
  <c r="T3707" i="1" s="1"/>
  <c r="U3707" i="1"/>
  <c r="S3708" i="1"/>
  <c r="T3708" i="1" s="1"/>
  <c r="U3708" i="1"/>
  <c r="S3709" i="1"/>
  <c r="T3709" i="1" s="1"/>
  <c r="U3709" i="1"/>
  <c r="S3710" i="1"/>
  <c r="T3710" i="1" s="1"/>
  <c r="U3710" i="1"/>
  <c r="S3711" i="1"/>
  <c r="T3711" i="1" s="1"/>
  <c r="U3711" i="1"/>
  <c r="S3712" i="1"/>
  <c r="T3712" i="1" s="1"/>
  <c r="U3712" i="1"/>
  <c r="S3713" i="1"/>
  <c r="T3713" i="1" s="1"/>
  <c r="U3713" i="1"/>
  <c r="S3714" i="1"/>
  <c r="T3714" i="1" s="1"/>
  <c r="U3714" i="1"/>
  <c r="S3715" i="1"/>
  <c r="T3715" i="1" s="1"/>
  <c r="U3715" i="1"/>
  <c r="S3716" i="1"/>
  <c r="T3716" i="1" s="1"/>
  <c r="U3716" i="1"/>
  <c r="S3717" i="1"/>
  <c r="T3717" i="1" s="1"/>
  <c r="U3717" i="1"/>
  <c r="S3718" i="1"/>
  <c r="T3718" i="1" s="1"/>
  <c r="U3718" i="1"/>
  <c r="S3719" i="1"/>
  <c r="T3719" i="1" s="1"/>
  <c r="U3719" i="1"/>
  <c r="S3720" i="1"/>
  <c r="T3720" i="1" s="1"/>
  <c r="U3720" i="1"/>
  <c r="S3721" i="1"/>
  <c r="T3721" i="1" s="1"/>
  <c r="U3721" i="1"/>
  <c r="S3722" i="1"/>
  <c r="T3722" i="1" s="1"/>
  <c r="U3722" i="1"/>
  <c r="S3723" i="1"/>
  <c r="T3723" i="1" s="1"/>
  <c r="U3723" i="1"/>
  <c r="S3724" i="1"/>
  <c r="T3724" i="1" s="1"/>
  <c r="U3724" i="1"/>
  <c r="S3725" i="1"/>
  <c r="T3725" i="1" s="1"/>
  <c r="U3725" i="1"/>
  <c r="S3726" i="1"/>
  <c r="T3726" i="1" s="1"/>
  <c r="U3726" i="1"/>
  <c r="S3727" i="1"/>
  <c r="T3727" i="1" s="1"/>
  <c r="U3727" i="1"/>
  <c r="S3728" i="1"/>
  <c r="T3728" i="1" s="1"/>
  <c r="U3728" i="1"/>
  <c r="S3729" i="1"/>
  <c r="T3729" i="1" s="1"/>
  <c r="U3729" i="1"/>
  <c r="S3730" i="1"/>
  <c r="T3730" i="1" s="1"/>
  <c r="U3730" i="1"/>
  <c r="S3731" i="1"/>
  <c r="T3731" i="1" s="1"/>
  <c r="U3731" i="1"/>
  <c r="S3732" i="1"/>
  <c r="T3732" i="1" s="1"/>
  <c r="U3732" i="1"/>
  <c r="S3733" i="1"/>
  <c r="T3733" i="1" s="1"/>
  <c r="U3733" i="1"/>
  <c r="S3734" i="1"/>
  <c r="T3734" i="1" s="1"/>
  <c r="U3734" i="1"/>
  <c r="S3735" i="1"/>
  <c r="T3735" i="1" s="1"/>
  <c r="U3735" i="1"/>
  <c r="S3736" i="1"/>
  <c r="T3736" i="1" s="1"/>
  <c r="U3736" i="1"/>
  <c r="S3737" i="1"/>
  <c r="T3737" i="1" s="1"/>
  <c r="U3737" i="1"/>
  <c r="S3738" i="1"/>
  <c r="T3738" i="1" s="1"/>
  <c r="U3738" i="1"/>
  <c r="S3739" i="1"/>
  <c r="T3739" i="1" s="1"/>
  <c r="U3739" i="1"/>
  <c r="S3740" i="1"/>
  <c r="T3740" i="1" s="1"/>
  <c r="U3740" i="1"/>
  <c r="S3741" i="1"/>
  <c r="T3741" i="1" s="1"/>
  <c r="U3741" i="1"/>
  <c r="S3742" i="1"/>
  <c r="T3742" i="1" s="1"/>
  <c r="U3742" i="1"/>
  <c r="S3743" i="1"/>
  <c r="T3743" i="1" s="1"/>
  <c r="U3743" i="1"/>
  <c r="S3744" i="1"/>
  <c r="T3744" i="1" s="1"/>
  <c r="U3744" i="1"/>
  <c r="S3745" i="1"/>
  <c r="T3745" i="1" s="1"/>
  <c r="U3745" i="1"/>
  <c r="S3746" i="1"/>
  <c r="T3746" i="1" s="1"/>
  <c r="U3746" i="1"/>
  <c r="S3747" i="1"/>
  <c r="T3747" i="1" s="1"/>
  <c r="U3747" i="1"/>
  <c r="S3748" i="1"/>
  <c r="T3748" i="1" s="1"/>
  <c r="U3748" i="1"/>
  <c r="S3749" i="1"/>
  <c r="T3749" i="1" s="1"/>
  <c r="U3749" i="1"/>
  <c r="S3750" i="1"/>
  <c r="T3750" i="1" s="1"/>
  <c r="U3750" i="1"/>
  <c r="S3751" i="1"/>
  <c r="T3751" i="1" s="1"/>
  <c r="U3751" i="1"/>
  <c r="S3752" i="1"/>
  <c r="T3752" i="1" s="1"/>
  <c r="U3752" i="1"/>
  <c r="S3753" i="1"/>
  <c r="T3753" i="1" s="1"/>
  <c r="U3753" i="1"/>
  <c r="S3754" i="1"/>
  <c r="T3754" i="1" s="1"/>
  <c r="U3754" i="1"/>
  <c r="S3755" i="1"/>
  <c r="T3755" i="1" s="1"/>
  <c r="U3755" i="1"/>
  <c r="S3756" i="1"/>
  <c r="T3756" i="1" s="1"/>
  <c r="U3756" i="1"/>
  <c r="S3757" i="1"/>
  <c r="T3757" i="1" s="1"/>
  <c r="U3757" i="1"/>
  <c r="S3758" i="1"/>
  <c r="T3758" i="1" s="1"/>
  <c r="U3758" i="1"/>
  <c r="S3759" i="1"/>
  <c r="T3759" i="1" s="1"/>
  <c r="U3759" i="1"/>
  <c r="S3760" i="1"/>
  <c r="T3760" i="1" s="1"/>
  <c r="U3760" i="1"/>
  <c r="S3761" i="1"/>
  <c r="T3761" i="1" s="1"/>
  <c r="U3761" i="1"/>
  <c r="S3762" i="1"/>
  <c r="T3762" i="1" s="1"/>
  <c r="U3762" i="1"/>
  <c r="S3763" i="1"/>
  <c r="T3763" i="1" s="1"/>
  <c r="U3763" i="1"/>
  <c r="S3764" i="1"/>
  <c r="T3764" i="1" s="1"/>
  <c r="U3764" i="1"/>
  <c r="S3765" i="1"/>
  <c r="T3765" i="1" s="1"/>
  <c r="U3765" i="1"/>
  <c r="S3766" i="1"/>
  <c r="T3766" i="1" s="1"/>
  <c r="U3766" i="1"/>
  <c r="S3767" i="1"/>
  <c r="T3767" i="1" s="1"/>
  <c r="U3767" i="1"/>
  <c r="S3768" i="1"/>
  <c r="T3768" i="1" s="1"/>
  <c r="U3768" i="1"/>
  <c r="S3769" i="1"/>
  <c r="T3769" i="1" s="1"/>
  <c r="U3769" i="1"/>
  <c r="S3770" i="1"/>
  <c r="T3770" i="1" s="1"/>
  <c r="U3770" i="1"/>
  <c r="S3771" i="1"/>
  <c r="T3771" i="1" s="1"/>
  <c r="U3771" i="1"/>
  <c r="S3772" i="1"/>
  <c r="T3772" i="1" s="1"/>
  <c r="U3772" i="1"/>
  <c r="S3773" i="1"/>
  <c r="T3773" i="1" s="1"/>
  <c r="U3773" i="1"/>
  <c r="S3774" i="1"/>
  <c r="T3774" i="1" s="1"/>
  <c r="U3774" i="1"/>
  <c r="S3775" i="1"/>
  <c r="T3775" i="1" s="1"/>
  <c r="U3775" i="1"/>
  <c r="S3776" i="1"/>
  <c r="T3776" i="1" s="1"/>
  <c r="U3776" i="1"/>
  <c r="S3777" i="1"/>
  <c r="T3777" i="1" s="1"/>
  <c r="U3777" i="1"/>
  <c r="S3778" i="1"/>
  <c r="T3778" i="1" s="1"/>
  <c r="U3778" i="1"/>
  <c r="S3779" i="1"/>
  <c r="T3779" i="1" s="1"/>
  <c r="U3779" i="1"/>
  <c r="S3780" i="1"/>
  <c r="T3780" i="1" s="1"/>
  <c r="U3780" i="1"/>
  <c r="S3781" i="1"/>
  <c r="T3781" i="1" s="1"/>
  <c r="U3781" i="1"/>
  <c r="S3782" i="1"/>
  <c r="T3782" i="1" s="1"/>
  <c r="U3782" i="1"/>
  <c r="S3783" i="1"/>
  <c r="T3783" i="1" s="1"/>
  <c r="U3783" i="1"/>
  <c r="S3784" i="1"/>
  <c r="T3784" i="1" s="1"/>
  <c r="U3784" i="1"/>
  <c r="S3785" i="1"/>
  <c r="T3785" i="1" s="1"/>
  <c r="U3785" i="1"/>
  <c r="S3786" i="1"/>
  <c r="T3786" i="1" s="1"/>
  <c r="U3786" i="1"/>
  <c r="S3787" i="1"/>
  <c r="T3787" i="1" s="1"/>
  <c r="U3787" i="1"/>
  <c r="S3788" i="1"/>
  <c r="T3788" i="1" s="1"/>
  <c r="U3788" i="1"/>
  <c r="S3789" i="1"/>
  <c r="T3789" i="1" s="1"/>
  <c r="U3789" i="1"/>
  <c r="S3790" i="1"/>
  <c r="T3790" i="1" s="1"/>
  <c r="U3790" i="1"/>
  <c r="S3791" i="1"/>
  <c r="T3791" i="1" s="1"/>
  <c r="U3791" i="1"/>
  <c r="S3792" i="1"/>
  <c r="T3792" i="1" s="1"/>
  <c r="U3792" i="1"/>
  <c r="S3793" i="1"/>
  <c r="T3793" i="1" s="1"/>
  <c r="U3793" i="1"/>
  <c r="S3794" i="1"/>
  <c r="T3794" i="1" s="1"/>
  <c r="U3794" i="1"/>
  <c r="S3795" i="1"/>
  <c r="T3795" i="1" s="1"/>
  <c r="U3795" i="1"/>
  <c r="S3796" i="1"/>
  <c r="T3796" i="1" s="1"/>
  <c r="U3796" i="1"/>
  <c r="S3797" i="1"/>
  <c r="T3797" i="1" s="1"/>
  <c r="U3797" i="1"/>
  <c r="S3798" i="1"/>
  <c r="T3798" i="1" s="1"/>
  <c r="U3798" i="1"/>
  <c r="S3799" i="1"/>
  <c r="T3799" i="1" s="1"/>
  <c r="U3799" i="1"/>
  <c r="S3800" i="1"/>
  <c r="T3800" i="1" s="1"/>
  <c r="U3800" i="1"/>
  <c r="S3801" i="1"/>
  <c r="T3801" i="1" s="1"/>
  <c r="U3801" i="1"/>
  <c r="S3802" i="1"/>
  <c r="T3802" i="1" s="1"/>
  <c r="U3802" i="1"/>
  <c r="S3803" i="1"/>
  <c r="T3803" i="1" s="1"/>
  <c r="U3803" i="1"/>
  <c r="S3804" i="1"/>
  <c r="T3804" i="1" s="1"/>
  <c r="U3804" i="1"/>
  <c r="S3805" i="1"/>
  <c r="T3805" i="1" s="1"/>
  <c r="U3805" i="1"/>
  <c r="S3806" i="1"/>
  <c r="T3806" i="1" s="1"/>
  <c r="U3806" i="1"/>
  <c r="S3807" i="1"/>
  <c r="T3807" i="1" s="1"/>
  <c r="U3807" i="1"/>
  <c r="S3808" i="1"/>
  <c r="T3808" i="1" s="1"/>
  <c r="U3808" i="1"/>
  <c r="S3809" i="1"/>
  <c r="T3809" i="1" s="1"/>
  <c r="U3809" i="1"/>
  <c r="S3810" i="1"/>
  <c r="T3810" i="1" s="1"/>
  <c r="U3810" i="1"/>
  <c r="S3811" i="1"/>
  <c r="T3811" i="1" s="1"/>
  <c r="U3811" i="1"/>
  <c r="S3812" i="1"/>
  <c r="T3812" i="1" s="1"/>
  <c r="U3812" i="1"/>
  <c r="S3813" i="1"/>
  <c r="T3813" i="1" s="1"/>
  <c r="U3813" i="1"/>
  <c r="S3814" i="1"/>
  <c r="T3814" i="1" s="1"/>
  <c r="U3814" i="1"/>
  <c r="S3815" i="1"/>
  <c r="T3815" i="1" s="1"/>
  <c r="U3815" i="1"/>
  <c r="S3816" i="1"/>
  <c r="T3816" i="1" s="1"/>
  <c r="U3816" i="1"/>
  <c r="S3817" i="1"/>
  <c r="T3817" i="1" s="1"/>
  <c r="U3817" i="1"/>
  <c r="S3818" i="1"/>
  <c r="T3818" i="1" s="1"/>
  <c r="U3818" i="1"/>
  <c r="S3819" i="1"/>
  <c r="T3819" i="1" s="1"/>
  <c r="U3819" i="1"/>
  <c r="S3820" i="1"/>
  <c r="T3820" i="1" s="1"/>
  <c r="U3820" i="1"/>
  <c r="S3821" i="1"/>
  <c r="T3821" i="1" s="1"/>
  <c r="U3821" i="1"/>
  <c r="S3822" i="1"/>
  <c r="T3822" i="1" s="1"/>
  <c r="U3822" i="1"/>
  <c r="S3823" i="1"/>
  <c r="T3823" i="1" s="1"/>
  <c r="U3823" i="1"/>
  <c r="S3824" i="1"/>
  <c r="T3824" i="1" s="1"/>
  <c r="U3824" i="1"/>
  <c r="S3825" i="1"/>
  <c r="T3825" i="1" s="1"/>
  <c r="U3825" i="1"/>
  <c r="S3826" i="1"/>
  <c r="T3826" i="1" s="1"/>
  <c r="U3826" i="1"/>
  <c r="S3827" i="1"/>
  <c r="T3827" i="1" s="1"/>
  <c r="U3827" i="1"/>
  <c r="S3828" i="1"/>
  <c r="T3828" i="1" s="1"/>
  <c r="U3828" i="1"/>
  <c r="S3829" i="1"/>
  <c r="T3829" i="1" s="1"/>
  <c r="U3829" i="1"/>
  <c r="S3830" i="1"/>
  <c r="T3830" i="1" s="1"/>
  <c r="U3830" i="1"/>
  <c r="S3831" i="1"/>
  <c r="T3831" i="1" s="1"/>
  <c r="U3831" i="1"/>
  <c r="S3832" i="1"/>
  <c r="T3832" i="1" s="1"/>
  <c r="U3832" i="1"/>
  <c r="S3833" i="1"/>
  <c r="T3833" i="1" s="1"/>
  <c r="U3833" i="1"/>
  <c r="S3834" i="1"/>
  <c r="T3834" i="1" s="1"/>
  <c r="U3834" i="1"/>
  <c r="S3835" i="1"/>
  <c r="T3835" i="1" s="1"/>
  <c r="U3835" i="1"/>
  <c r="S3836" i="1"/>
  <c r="T3836" i="1" s="1"/>
  <c r="U3836" i="1"/>
  <c r="S3837" i="1"/>
  <c r="T3837" i="1" s="1"/>
  <c r="U3837" i="1"/>
  <c r="S3838" i="1"/>
  <c r="T3838" i="1" s="1"/>
  <c r="U3838" i="1"/>
  <c r="S3839" i="1"/>
  <c r="T3839" i="1" s="1"/>
  <c r="U3839" i="1"/>
  <c r="S3840" i="1"/>
  <c r="T3840" i="1" s="1"/>
  <c r="U3840" i="1"/>
  <c r="S3841" i="1"/>
  <c r="T3841" i="1" s="1"/>
  <c r="U3841" i="1"/>
  <c r="S3842" i="1"/>
  <c r="T3842" i="1" s="1"/>
  <c r="U3842" i="1"/>
  <c r="S3843" i="1"/>
  <c r="T3843" i="1" s="1"/>
  <c r="U3843" i="1"/>
  <c r="S3844" i="1"/>
  <c r="T3844" i="1" s="1"/>
  <c r="U3844" i="1"/>
  <c r="S3845" i="1"/>
  <c r="T3845" i="1" s="1"/>
  <c r="U3845" i="1"/>
  <c r="S3846" i="1"/>
  <c r="T3846" i="1" s="1"/>
  <c r="U3846" i="1"/>
  <c r="S3847" i="1"/>
  <c r="T3847" i="1" s="1"/>
  <c r="U3847" i="1"/>
  <c r="S3848" i="1"/>
  <c r="T3848" i="1" s="1"/>
  <c r="U3848" i="1"/>
  <c r="S3849" i="1"/>
  <c r="T3849" i="1" s="1"/>
  <c r="U3849" i="1"/>
  <c r="S3850" i="1"/>
  <c r="T3850" i="1" s="1"/>
  <c r="U3850" i="1"/>
  <c r="S3851" i="1"/>
  <c r="T3851" i="1" s="1"/>
  <c r="U3851" i="1"/>
  <c r="S3852" i="1"/>
  <c r="T3852" i="1" s="1"/>
  <c r="U3852" i="1"/>
  <c r="S3853" i="1"/>
  <c r="T3853" i="1" s="1"/>
  <c r="U3853" i="1"/>
  <c r="S3854" i="1"/>
  <c r="T3854" i="1" s="1"/>
  <c r="U3854" i="1"/>
  <c r="S3855" i="1"/>
  <c r="T3855" i="1" s="1"/>
  <c r="U3855" i="1"/>
  <c r="S3856" i="1"/>
  <c r="T3856" i="1" s="1"/>
  <c r="U3856" i="1"/>
  <c r="S3857" i="1"/>
  <c r="T3857" i="1" s="1"/>
  <c r="U3857" i="1"/>
  <c r="S3858" i="1"/>
  <c r="T3858" i="1" s="1"/>
  <c r="U3858" i="1"/>
  <c r="S3859" i="1"/>
  <c r="T3859" i="1" s="1"/>
  <c r="U3859" i="1"/>
  <c r="S3860" i="1"/>
  <c r="T3860" i="1" s="1"/>
  <c r="U3860" i="1"/>
  <c r="S3861" i="1"/>
  <c r="T3861" i="1" s="1"/>
  <c r="U3861" i="1"/>
  <c r="S3862" i="1"/>
  <c r="T3862" i="1" s="1"/>
  <c r="U3862" i="1"/>
  <c r="S3863" i="1"/>
  <c r="T3863" i="1" s="1"/>
  <c r="U3863" i="1"/>
  <c r="S3864" i="1"/>
  <c r="T3864" i="1" s="1"/>
  <c r="U3864" i="1"/>
  <c r="S3865" i="1"/>
  <c r="T3865" i="1" s="1"/>
  <c r="U3865" i="1"/>
  <c r="S3866" i="1"/>
  <c r="T3866" i="1" s="1"/>
  <c r="U3866" i="1"/>
  <c r="S3867" i="1"/>
  <c r="T3867" i="1" s="1"/>
  <c r="U3867" i="1"/>
  <c r="S3868" i="1"/>
  <c r="T3868" i="1" s="1"/>
  <c r="U3868" i="1"/>
  <c r="S3869" i="1"/>
  <c r="T3869" i="1" s="1"/>
  <c r="U3869" i="1"/>
  <c r="S3870" i="1"/>
  <c r="T3870" i="1" s="1"/>
  <c r="U3870" i="1"/>
  <c r="S3871" i="1"/>
  <c r="T3871" i="1" s="1"/>
  <c r="U3871" i="1"/>
  <c r="S3872" i="1"/>
  <c r="T3872" i="1" s="1"/>
  <c r="U3872" i="1"/>
  <c r="S3873" i="1"/>
  <c r="T3873" i="1" s="1"/>
  <c r="U3873" i="1"/>
  <c r="S3874" i="1"/>
  <c r="T3874" i="1" s="1"/>
  <c r="U3874" i="1"/>
  <c r="S3875" i="1"/>
  <c r="T3875" i="1" s="1"/>
  <c r="U3875" i="1"/>
  <c r="S3876" i="1"/>
  <c r="T3876" i="1" s="1"/>
  <c r="U3876" i="1"/>
  <c r="S3877" i="1"/>
  <c r="T3877" i="1" s="1"/>
  <c r="U3877" i="1"/>
  <c r="S3878" i="1"/>
  <c r="T3878" i="1" s="1"/>
  <c r="U3878" i="1"/>
  <c r="S3879" i="1"/>
  <c r="T3879" i="1" s="1"/>
  <c r="U3879" i="1"/>
  <c r="S3880" i="1"/>
  <c r="T3880" i="1" s="1"/>
  <c r="U3880" i="1"/>
  <c r="S3881" i="1"/>
  <c r="T3881" i="1" s="1"/>
  <c r="U3881" i="1"/>
  <c r="S3882" i="1"/>
  <c r="T3882" i="1" s="1"/>
  <c r="U3882" i="1"/>
  <c r="S3883" i="1"/>
  <c r="T3883" i="1" s="1"/>
  <c r="U3883" i="1"/>
  <c r="S3884" i="1"/>
  <c r="T3884" i="1" s="1"/>
  <c r="U3884" i="1"/>
  <c r="S3885" i="1"/>
  <c r="T3885" i="1" s="1"/>
  <c r="U3885" i="1"/>
  <c r="S3886" i="1"/>
  <c r="T3886" i="1" s="1"/>
  <c r="U3886" i="1"/>
  <c r="S3887" i="1"/>
  <c r="T3887" i="1" s="1"/>
  <c r="U3887" i="1"/>
  <c r="S3888" i="1"/>
  <c r="T3888" i="1" s="1"/>
  <c r="U3888" i="1"/>
  <c r="S3889" i="1"/>
  <c r="T3889" i="1" s="1"/>
  <c r="U3889" i="1"/>
  <c r="S3890" i="1"/>
  <c r="T3890" i="1" s="1"/>
  <c r="U3890" i="1"/>
  <c r="S3891" i="1"/>
  <c r="T3891" i="1" s="1"/>
  <c r="U3891" i="1"/>
  <c r="S3892" i="1"/>
  <c r="T3892" i="1" s="1"/>
  <c r="U3892" i="1"/>
  <c r="S3893" i="1"/>
  <c r="T3893" i="1" s="1"/>
  <c r="U3893" i="1"/>
  <c r="S3894" i="1"/>
  <c r="T3894" i="1" s="1"/>
  <c r="U3894" i="1"/>
  <c r="S3895" i="1"/>
  <c r="T3895" i="1" s="1"/>
  <c r="U3895" i="1"/>
  <c r="S3896" i="1"/>
  <c r="T3896" i="1" s="1"/>
  <c r="U3896" i="1"/>
  <c r="S3897" i="1"/>
  <c r="T3897" i="1" s="1"/>
  <c r="U3897" i="1"/>
  <c r="S3898" i="1"/>
  <c r="T3898" i="1" s="1"/>
  <c r="U3898" i="1"/>
  <c r="S3899" i="1"/>
  <c r="T3899" i="1" s="1"/>
  <c r="U3899" i="1"/>
  <c r="S3900" i="1"/>
  <c r="T3900" i="1" s="1"/>
  <c r="U3900" i="1"/>
  <c r="S3901" i="1"/>
  <c r="T3901" i="1" s="1"/>
  <c r="U3901" i="1"/>
  <c r="S3902" i="1"/>
  <c r="T3902" i="1" s="1"/>
  <c r="U3902" i="1"/>
  <c r="S3903" i="1"/>
  <c r="T3903" i="1" s="1"/>
  <c r="U3903" i="1"/>
  <c r="S3904" i="1"/>
  <c r="T3904" i="1" s="1"/>
  <c r="U3904" i="1"/>
  <c r="S3905" i="1"/>
  <c r="T3905" i="1" s="1"/>
  <c r="U3905" i="1"/>
  <c r="S3906" i="1"/>
  <c r="T3906" i="1" s="1"/>
  <c r="U3906" i="1"/>
  <c r="S3907" i="1"/>
  <c r="T3907" i="1" s="1"/>
  <c r="U3907" i="1"/>
  <c r="S3908" i="1"/>
  <c r="T3908" i="1" s="1"/>
  <c r="U3908" i="1"/>
  <c r="S3909" i="1"/>
  <c r="T3909" i="1" s="1"/>
  <c r="U3909" i="1"/>
  <c r="S3910" i="1"/>
  <c r="T3910" i="1" s="1"/>
  <c r="U3910" i="1"/>
  <c r="S3911" i="1"/>
  <c r="T3911" i="1" s="1"/>
  <c r="U3911" i="1"/>
  <c r="S3912" i="1"/>
  <c r="T3912" i="1" s="1"/>
  <c r="U3912" i="1"/>
  <c r="S3913" i="1"/>
  <c r="T3913" i="1" s="1"/>
  <c r="U3913" i="1"/>
  <c r="S3914" i="1"/>
  <c r="T3914" i="1" s="1"/>
  <c r="U3914" i="1"/>
  <c r="S3915" i="1"/>
  <c r="T3915" i="1" s="1"/>
  <c r="U3915" i="1"/>
  <c r="S3916" i="1"/>
  <c r="T3916" i="1" s="1"/>
  <c r="U3916" i="1"/>
  <c r="S3917" i="1"/>
  <c r="T3917" i="1" s="1"/>
  <c r="U3917" i="1"/>
  <c r="S3918" i="1"/>
  <c r="T3918" i="1" s="1"/>
  <c r="U3918" i="1"/>
  <c r="S3919" i="1"/>
  <c r="T3919" i="1" s="1"/>
  <c r="U3919" i="1"/>
  <c r="S3920" i="1"/>
  <c r="T3920" i="1" s="1"/>
  <c r="U3920" i="1"/>
  <c r="S3921" i="1"/>
  <c r="T3921" i="1" s="1"/>
  <c r="U3921" i="1"/>
  <c r="S3922" i="1"/>
  <c r="T3922" i="1" s="1"/>
  <c r="U3922" i="1"/>
  <c r="S3923" i="1"/>
  <c r="T3923" i="1" s="1"/>
  <c r="U3923" i="1"/>
  <c r="S3924" i="1"/>
  <c r="T3924" i="1" s="1"/>
  <c r="U3924" i="1"/>
  <c r="S3925" i="1"/>
  <c r="T3925" i="1" s="1"/>
  <c r="U3925" i="1"/>
  <c r="S3926" i="1"/>
  <c r="T3926" i="1" s="1"/>
  <c r="U3926" i="1"/>
  <c r="S3927" i="1"/>
  <c r="T3927" i="1" s="1"/>
  <c r="U3927" i="1"/>
  <c r="S3928" i="1"/>
  <c r="T3928" i="1" s="1"/>
  <c r="U3928" i="1"/>
  <c r="S3929" i="1"/>
  <c r="T3929" i="1" s="1"/>
  <c r="U3929" i="1"/>
  <c r="S3930" i="1"/>
  <c r="T3930" i="1" s="1"/>
  <c r="U3930" i="1"/>
  <c r="S3931" i="1"/>
  <c r="T3931" i="1" s="1"/>
  <c r="U3931" i="1"/>
  <c r="S3932" i="1"/>
  <c r="T3932" i="1" s="1"/>
  <c r="U3932" i="1"/>
  <c r="S3933" i="1"/>
  <c r="T3933" i="1" s="1"/>
  <c r="U3933" i="1"/>
  <c r="S3934" i="1"/>
  <c r="T3934" i="1" s="1"/>
  <c r="U3934" i="1"/>
  <c r="S3935" i="1"/>
  <c r="T3935" i="1" s="1"/>
  <c r="U3935" i="1"/>
  <c r="S3936" i="1"/>
  <c r="T3936" i="1" s="1"/>
  <c r="U3936" i="1"/>
  <c r="S3937" i="1"/>
  <c r="T3937" i="1" s="1"/>
  <c r="U3937" i="1"/>
  <c r="S3938" i="1"/>
  <c r="T3938" i="1" s="1"/>
  <c r="U3938" i="1"/>
  <c r="S3939" i="1"/>
  <c r="T3939" i="1" s="1"/>
  <c r="U3939" i="1"/>
  <c r="S3940" i="1"/>
  <c r="T3940" i="1" s="1"/>
  <c r="U3940" i="1"/>
  <c r="S3941" i="1"/>
  <c r="T3941" i="1" s="1"/>
  <c r="U3941" i="1"/>
  <c r="S3942" i="1"/>
  <c r="T3942" i="1" s="1"/>
  <c r="U3942" i="1"/>
  <c r="S3943" i="1"/>
  <c r="T3943" i="1" s="1"/>
  <c r="U3943" i="1"/>
  <c r="S3944" i="1"/>
  <c r="T3944" i="1" s="1"/>
  <c r="U3944" i="1"/>
  <c r="S3945" i="1"/>
  <c r="T3945" i="1" s="1"/>
  <c r="U3945" i="1"/>
  <c r="S3946" i="1"/>
  <c r="T3946" i="1" s="1"/>
  <c r="U3946" i="1"/>
  <c r="S3947" i="1"/>
  <c r="T3947" i="1" s="1"/>
  <c r="U3947" i="1"/>
  <c r="S3948" i="1"/>
  <c r="T3948" i="1" s="1"/>
  <c r="U3948" i="1"/>
  <c r="S3949" i="1"/>
  <c r="T3949" i="1" s="1"/>
  <c r="U3949" i="1"/>
  <c r="S3950" i="1"/>
  <c r="T3950" i="1" s="1"/>
  <c r="U3950" i="1"/>
  <c r="S3951" i="1"/>
  <c r="T3951" i="1" s="1"/>
  <c r="U3951" i="1"/>
  <c r="S3952" i="1"/>
  <c r="T3952" i="1" s="1"/>
  <c r="U3952" i="1"/>
  <c r="S3953" i="1"/>
  <c r="T3953" i="1" s="1"/>
  <c r="U3953" i="1"/>
  <c r="S3954" i="1"/>
  <c r="T3954" i="1" s="1"/>
  <c r="U3954" i="1"/>
  <c r="S3955" i="1"/>
  <c r="T3955" i="1" s="1"/>
  <c r="U3955" i="1"/>
  <c r="S3956" i="1"/>
  <c r="T3956" i="1" s="1"/>
  <c r="U3956" i="1"/>
  <c r="S3957" i="1"/>
  <c r="T3957" i="1" s="1"/>
  <c r="U3957" i="1"/>
  <c r="S3958" i="1"/>
  <c r="T3958" i="1" s="1"/>
  <c r="U3958" i="1"/>
  <c r="S3959" i="1"/>
  <c r="T3959" i="1" s="1"/>
  <c r="U3959" i="1"/>
  <c r="S3960" i="1"/>
  <c r="T3960" i="1" s="1"/>
  <c r="U3960" i="1"/>
  <c r="S3961" i="1"/>
  <c r="T3961" i="1" s="1"/>
  <c r="U3961" i="1"/>
  <c r="S3962" i="1"/>
  <c r="T3962" i="1" s="1"/>
  <c r="U3962" i="1"/>
  <c r="S3963" i="1"/>
  <c r="T3963" i="1" s="1"/>
  <c r="U3963" i="1"/>
  <c r="S3964" i="1"/>
  <c r="T3964" i="1" s="1"/>
  <c r="U3964" i="1"/>
  <c r="S3965" i="1"/>
  <c r="T3965" i="1" s="1"/>
  <c r="U3965" i="1"/>
  <c r="S3966" i="1"/>
  <c r="T3966" i="1" s="1"/>
  <c r="U3966" i="1"/>
  <c r="S3967" i="1"/>
  <c r="T3967" i="1" s="1"/>
  <c r="U3967" i="1"/>
  <c r="S3968" i="1"/>
  <c r="T3968" i="1" s="1"/>
  <c r="U3968" i="1"/>
  <c r="S3969" i="1"/>
  <c r="T3969" i="1" s="1"/>
  <c r="U3969" i="1"/>
  <c r="S3970" i="1"/>
  <c r="T3970" i="1" s="1"/>
  <c r="U3970" i="1"/>
  <c r="S3971" i="1"/>
  <c r="T3971" i="1" s="1"/>
  <c r="U3971" i="1"/>
  <c r="S3972" i="1"/>
  <c r="T3972" i="1" s="1"/>
  <c r="U3972" i="1"/>
  <c r="S3973" i="1"/>
  <c r="T3973" i="1" s="1"/>
  <c r="U3973" i="1"/>
  <c r="S3974" i="1"/>
  <c r="T3974" i="1" s="1"/>
  <c r="U3974" i="1"/>
  <c r="S3975" i="1"/>
  <c r="T3975" i="1" s="1"/>
  <c r="U3975" i="1"/>
  <c r="S3976" i="1"/>
  <c r="T3976" i="1" s="1"/>
  <c r="U3976" i="1"/>
  <c r="S3977" i="1"/>
  <c r="T3977" i="1" s="1"/>
  <c r="U3977" i="1"/>
  <c r="S3978" i="1"/>
  <c r="T3978" i="1" s="1"/>
  <c r="U3978" i="1"/>
  <c r="S3979" i="1"/>
  <c r="T3979" i="1" s="1"/>
  <c r="U3979" i="1"/>
  <c r="S3980" i="1"/>
  <c r="T3980" i="1" s="1"/>
  <c r="U3980" i="1"/>
  <c r="S3981" i="1"/>
  <c r="T3981" i="1" s="1"/>
  <c r="U3981" i="1"/>
  <c r="S3982" i="1"/>
  <c r="T3982" i="1" s="1"/>
  <c r="U3982" i="1"/>
  <c r="S3983" i="1"/>
  <c r="T3983" i="1" s="1"/>
  <c r="U3983" i="1"/>
  <c r="S3984" i="1"/>
  <c r="T3984" i="1" s="1"/>
  <c r="U3984" i="1"/>
  <c r="S3985" i="1"/>
  <c r="T3985" i="1" s="1"/>
  <c r="U3985" i="1"/>
  <c r="S3986" i="1"/>
  <c r="T3986" i="1" s="1"/>
  <c r="U3986" i="1"/>
  <c r="S3987" i="1"/>
  <c r="T3987" i="1" s="1"/>
  <c r="U3987" i="1"/>
  <c r="S3988" i="1"/>
  <c r="T3988" i="1" s="1"/>
  <c r="U3988" i="1"/>
  <c r="S3989" i="1"/>
  <c r="T3989" i="1" s="1"/>
  <c r="U3989" i="1"/>
  <c r="S3990" i="1"/>
  <c r="T3990" i="1" s="1"/>
  <c r="U3990" i="1"/>
  <c r="S3991" i="1"/>
  <c r="T3991" i="1" s="1"/>
  <c r="U3991" i="1"/>
  <c r="S3992" i="1"/>
  <c r="T3992" i="1" s="1"/>
  <c r="U3992" i="1"/>
  <c r="S3993" i="1"/>
  <c r="T3993" i="1" s="1"/>
  <c r="U3993" i="1"/>
  <c r="S3994" i="1"/>
  <c r="T3994" i="1" s="1"/>
  <c r="U3994" i="1"/>
  <c r="S3995" i="1"/>
  <c r="T3995" i="1" s="1"/>
  <c r="U3995" i="1"/>
  <c r="S3996" i="1"/>
  <c r="T3996" i="1" s="1"/>
  <c r="U3996" i="1"/>
  <c r="S3997" i="1"/>
  <c r="T3997" i="1" s="1"/>
  <c r="U3997" i="1"/>
  <c r="S3998" i="1"/>
  <c r="T3998" i="1" s="1"/>
  <c r="U3998" i="1"/>
  <c r="S3999" i="1"/>
  <c r="T3999" i="1" s="1"/>
  <c r="U3999" i="1"/>
  <c r="S4000" i="1"/>
  <c r="T4000" i="1" s="1"/>
  <c r="U4000" i="1"/>
  <c r="S4001" i="1"/>
  <c r="T4001" i="1" s="1"/>
  <c r="U4001" i="1"/>
  <c r="S4002" i="1"/>
  <c r="T4002" i="1" s="1"/>
  <c r="U4002" i="1"/>
  <c r="S4003" i="1"/>
  <c r="T4003" i="1" s="1"/>
  <c r="U4003" i="1"/>
  <c r="S4004" i="1"/>
  <c r="T4004" i="1" s="1"/>
  <c r="U4004" i="1"/>
  <c r="S4005" i="1"/>
  <c r="T4005" i="1" s="1"/>
  <c r="U4005" i="1"/>
  <c r="S4006" i="1"/>
  <c r="T4006" i="1" s="1"/>
  <c r="U4006" i="1"/>
  <c r="S4007" i="1"/>
  <c r="T4007" i="1" s="1"/>
  <c r="U4007" i="1"/>
  <c r="S4008" i="1"/>
  <c r="T4008" i="1" s="1"/>
  <c r="U4008" i="1"/>
  <c r="S4009" i="1"/>
  <c r="T4009" i="1" s="1"/>
  <c r="U4009" i="1"/>
  <c r="S4010" i="1"/>
  <c r="T4010" i="1" s="1"/>
  <c r="U4010" i="1"/>
  <c r="S4011" i="1"/>
  <c r="T4011" i="1" s="1"/>
  <c r="U4011" i="1"/>
  <c r="S4012" i="1"/>
  <c r="T4012" i="1" s="1"/>
  <c r="U4012" i="1"/>
  <c r="S4013" i="1"/>
  <c r="T4013" i="1" s="1"/>
  <c r="U4013" i="1"/>
  <c r="S4014" i="1"/>
  <c r="T4014" i="1" s="1"/>
  <c r="U4014" i="1"/>
  <c r="S4015" i="1"/>
  <c r="T4015" i="1" s="1"/>
  <c r="U4015" i="1"/>
  <c r="S4016" i="1"/>
  <c r="T4016" i="1" s="1"/>
  <c r="U4016" i="1"/>
  <c r="S4017" i="1"/>
  <c r="T4017" i="1" s="1"/>
  <c r="U4017" i="1"/>
  <c r="S4018" i="1"/>
  <c r="T4018" i="1" s="1"/>
  <c r="U4018" i="1"/>
  <c r="S4019" i="1"/>
  <c r="T4019" i="1" s="1"/>
  <c r="U4019" i="1"/>
  <c r="S4020" i="1"/>
  <c r="T4020" i="1" s="1"/>
  <c r="U4020" i="1"/>
  <c r="S4021" i="1"/>
  <c r="T4021" i="1" s="1"/>
  <c r="U4021" i="1"/>
  <c r="S4022" i="1"/>
  <c r="T4022" i="1" s="1"/>
  <c r="U4022" i="1"/>
  <c r="S4023" i="1"/>
  <c r="T4023" i="1" s="1"/>
  <c r="U4023" i="1"/>
  <c r="S4024" i="1"/>
  <c r="T4024" i="1" s="1"/>
  <c r="U4024" i="1"/>
  <c r="S4025" i="1"/>
  <c r="T4025" i="1" s="1"/>
  <c r="U4025" i="1"/>
  <c r="S4026" i="1"/>
  <c r="T4026" i="1" s="1"/>
  <c r="U4026" i="1"/>
  <c r="S4027" i="1"/>
  <c r="T4027" i="1" s="1"/>
  <c r="U4027" i="1"/>
  <c r="S4028" i="1"/>
  <c r="T4028" i="1" s="1"/>
  <c r="U4028" i="1"/>
  <c r="S4029" i="1"/>
  <c r="T4029" i="1" s="1"/>
  <c r="U4029" i="1"/>
  <c r="S4030" i="1"/>
  <c r="T4030" i="1" s="1"/>
  <c r="U4030" i="1"/>
  <c r="S4031" i="1"/>
  <c r="T4031" i="1" s="1"/>
  <c r="U4031" i="1"/>
  <c r="S4032" i="1"/>
  <c r="T4032" i="1" s="1"/>
  <c r="U4032" i="1"/>
  <c r="S4033" i="1"/>
  <c r="T4033" i="1" s="1"/>
  <c r="U4033" i="1"/>
  <c r="S4034" i="1"/>
  <c r="T4034" i="1" s="1"/>
  <c r="U4034" i="1"/>
  <c r="S4035" i="1"/>
  <c r="T4035" i="1" s="1"/>
  <c r="U4035" i="1"/>
  <c r="S4036" i="1"/>
  <c r="T4036" i="1" s="1"/>
  <c r="U4036" i="1"/>
  <c r="S4037" i="1"/>
  <c r="T4037" i="1" s="1"/>
  <c r="U4037" i="1"/>
  <c r="S4038" i="1"/>
  <c r="T4038" i="1" s="1"/>
  <c r="U4038" i="1"/>
  <c r="S4039" i="1"/>
  <c r="T4039" i="1" s="1"/>
  <c r="U4039" i="1"/>
  <c r="S4040" i="1"/>
  <c r="T4040" i="1" s="1"/>
  <c r="U4040" i="1"/>
  <c r="S4041" i="1"/>
  <c r="T4041" i="1" s="1"/>
  <c r="U4041" i="1"/>
  <c r="S4042" i="1"/>
  <c r="T4042" i="1" s="1"/>
  <c r="U4042" i="1"/>
  <c r="S4043" i="1"/>
  <c r="T4043" i="1" s="1"/>
  <c r="U4043" i="1"/>
  <c r="S4044" i="1"/>
  <c r="T4044" i="1" s="1"/>
  <c r="U4044" i="1"/>
  <c r="S4045" i="1"/>
  <c r="T4045" i="1" s="1"/>
  <c r="U4045" i="1"/>
  <c r="S4046" i="1"/>
  <c r="T4046" i="1" s="1"/>
  <c r="U4046" i="1"/>
  <c r="S4047" i="1"/>
  <c r="T4047" i="1" s="1"/>
  <c r="U4047" i="1"/>
  <c r="S4048" i="1"/>
  <c r="T4048" i="1" s="1"/>
  <c r="U4048" i="1"/>
  <c r="S4049" i="1"/>
  <c r="T4049" i="1" s="1"/>
  <c r="U4049" i="1"/>
  <c r="S4050" i="1"/>
  <c r="T4050" i="1" s="1"/>
  <c r="U4050" i="1"/>
  <c r="S4051" i="1"/>
  <c r="T4051" i="1" s="1"/>
  <c r="U4051" i="1"/>
  <c r="S4052" i="1"/>
  <c r="T4052" i="1" s="1"/>
  <c r="U4052" i="1"/>
  <c r="S4053" i="1"/>
  <c r="T4053" i="1" s="1"/>
  <c r="U4053" i="1"/>
  <c r="S4054" i="1"/>
  <c r="T4054" i="1" s="1"/>
  <c r="U4054" i="1"/>
  <c r="S4055" i="1"/>
  <c r="T4055" i="1" s="1"/>
  <c r="U4055" i="1"/>
  <c r="S4056" i="1"/>
  <c r="T4056" i="1" s="1"/>
  <c r="U4056" i="1"/>
  <c r="S4057" i="1"/>
  <c r="T4057" i="1" s="1"/>
  <c r="U4057" i="1"/>
  <c r="S4058" i="1"/>
  <c r="T4058" i="1" s="1"/>
  <c r="U4058" i="1"/>
  <c r="S4059" i="1"/>
  <c r="T4059" i="1" s="1"/>
  <c r="U4059" i="1"/>
  <c r="S4060" i="1"/>
  <c r="T4060" i="1" s="1"/>
  <c r="U4060" i="1"/>
  <c r="S4061" i="1"/>
  <c r="T4061" i="1" s="1"/>
  <c r="U4061" i="1"/>
  <c r="S4062" i="1"/>
  <c r="T4062" i="1" s="1"/>
  <c r="U4062" i="1"/>
  <c r="S4063" i="1"/>
  <c r="T4063" i="1" s="1"/>
  <c r="U4063" i="1"/>
  <c r="S4064" i="1"/>
  <c r="T4064" i="1" s="1"/>
  <c r="U4064" i="1"/>
  <c r="S4065" i="1"/>
  <c r="T4065" i="1" s="1"/>
  <c r="U4065" i="1"/>
  <c r="S4066" i="1"/>
  <c r="T4066" i="1" s="1"/>
  <c r="U4066" i="1"/>
  <c r="S4067" i="1"/>
  <c r="T4067" i="1" s="1"/>
  <c r="U4067" i="1"/>
  <c r="S4068" i="1"/>
  <c r="T4068" i="1" s="1"/>
  <c r="U4068" i="1"/>
  <c r="S4069" i="1"/>
  <c r="T4069" i="1" s="1"/>
  <c r="U4069" i="1"/>
  <c r="S4070" i="1"/>
  <c r="T4070" i="1" s="1"/>
  <c r="U4070" i="1"/>
  <c r="S4071" i="1"/>
  <c r="T4071" i="1" s="1"/>
  <c r="U4071" i="1"/>
  <c r="S4072" i="1"/>
  <c r="T4072" i="1" s="1"/>
  <c r="U4072" i="1"/>
  <c r="S4073" i="1"/>
  <c r="T4073" i="1" s="1"/>
  <c r="U4073" i="1"/>
  <c r="S4074" i="1"/>
  <c r="T4074" i="1" s="1"/>
  <c r="U4074" i="1"/>
  <c r="S4075" i="1"/>
  <c r="T4075" i="1" s="1"/>
  <c r="U4075" i="1"/>
  <c r="S4076" i="1"/>
  <c r="T4076" i="1" s="1"/>
  <c r="U4076" i="1"/>
  <c r="S4077" i="1"/>
  <c r="T4077" i="1" s="1"/>
  <c r="U4077" i="1"/>
  <c r="S4078" i="1"/>
  <c r="T4078" i="1" s="1"/>
  <c r="U4078" i="1"/>
  <c r="S4079" i="1"/>
  <c r="T4079" i="1" s="1"/>
  <c r="U4079" i="1"/>
  <c r="S4080" i="1"/>
  <c r="T4080" i="1" s="1"/>
  <c r="U4080" i="1"/>
  <c r="S4081" i="1"/>
  <c r="T4081" i="1" s="1"/>
  <c r="U4081" i="1"/>
  <c r="S4082" i="1"/>
  <c r="T4082" i="1" s="1"/>
  <c r="U4082" i="1"/>
  <c r="S4083" i="1"/>
  <c r="T4083" i="1" s="1"/>
  <c r="U4083" i="1"/>
  <c r="S4084" i="1"/>
  <c r="T4084" i="1" s="1"/>
  <c r="U4084" i="1"/>
  <c r="S4085" i="1"/>
  <c r="T4085" i="1" s="1"/>
  <c r="U4085" i="1"/>
  <c r="S4086" i="1"/>
  <c r="T4086" i="1" s="1"/>
  <c r="U4086" i="1"/>
  <c r="S4087" i="1"/>
  <c r="T4087" i="1" s="1"/>
  <c r="U4087" i="1"/>
  <c r="S4088" i="1"/>
  <c r="T4088" i="1" s="1"/>
  <c r="U4088" i="1"/>
  <c r="S4089" i="1"/>
  <c r="T4089" i="1" s="1"/>
  <c r="U4089" i="1"/>
  <c r="S4090" i="1"/>
  <c r="T4090" i="1" s="1"/>
  <c r="U4090" i="1"/>
  <c r="S4091" i="1"/>
  <c r="T4091" i="1" s="1"/>
  <c r="U4091" i="1"/>
  <c r="S4092" i="1"/>
  <c r="T4092" i="1" s="1"/>
  <c r="U4092" i="1"/>
  <c r="S4093" i="1"/>
  <c r="T4093" i="1" s="1"/>
  <c r="U4093" i="1"/>
  <c r="S4094" i="1"/>
  <c r="T4094" i="1" s="1"/>
  <c r="U4094" i="1"/>
  <c r="S4095" i="1"/>
  <c r="T4095" i="1" s="1"/>
  <c r="U4095" i="1"/>
  <c r="S4096" i="1"/>
  <c r="T4096" i="1" s="1"/>
  <c r="U4096" i="1"/>
  <c r="S4097" i="1"/>
  <c r="T4097" i="1" s="1"/>
  <c r="U4097" i="1"/>
  <c r="S4098" i="1"/>
  <c r="T4098" i="1" s="1"/>
  <c r="U4098" i="1"/>
  <c r="S4099" i="1"/>
  <c r="T4099" i="1" s="1"/>
  <c r="U4099" i="1"/>
  <c r="S4100" i="1"/>
  <c r="T4100" i="1" s="1"/>
  <c r="U4100" i="1"/>
  <c r="S4101" i="1"/>
  <c r="T4101" i="1" s="1"/>
  <c r="U4101" i="1"/>
  <c r="S4102" i="1"/>
  <c r="T4102" i="1" s="1"/>
  <c r="U4102" i="1"/>
  <c r="S4103" i="1"/>
  <c r="T4103" i="1" s="1"/>
  <c r="U4103" i="1"/>
  <c r="S4104" i="1"/>
  <c r="T4104" i="1" s="1"/>
  <c r="U4104" i="1"/>
  <c r="S4105" i="1"/>
  <c r="T4105" i="1" s="1"/>
  <c r="U4105" i="1"/>
  <c r="S4106" i="1"/>
  <c r="T4106" i="1" s="1"/>
  <c r="U4106" i="1"/>
  <c r="S4107" i="1"/>
  <c r="T4107" i="1" s="1"/>
  <c r="U4107" i="1"/>
  <c r="S4108" i="1"/>
  <c r="T4108" i="1" s="1"/>
  <c r="U4108" i="1"/>
  <c r="S4109" i="1"/>
  <c r="T4109" i="1" s="1"/>
  <c r="U4109" i="1"/>
  <c r="S4110" i="1"/>
  <c r="T4110" i="1" s="1"/>
  <c r="U4110" i="1"/>
  <c r="S4111" i="1"/>
  <c r="T4111" i="1" s="1"/>
  <c r="U4111" i="1"/>
  <c r="S4112" i="1"/>
  <c r="T4112" i="1" s="1"/>
  <c r="U4112" i="1"/>
  <c r="S4113" i="1"/>
  <c r="T4113" i="1" s="1"/>
  <c r="U4113" i="1"/>
  <c r="S4114" i="1"/>
  <c r="T4114" i="1" s="1"/>
  <c r="U4114" i="1"/>
  <c r="S4115" i="1"/>
  <c r="T4115" i="1" s="1"/>
  <c r="U4115" i="1"/>
  <c r="U2" i="1"/>
  <c r="S2" i="1"/>
  <c r="T2" i="1" s="1"/>
  <c r="R4115" i="1" l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Q4" i="1"/>
  <c r="Q3" i="1"/>
  <c r="Q2" i="1"/>
  <c r="R3" i="1"/>
  <c r="R2" i="1"/>
  <c r="R4" i="1"/>
  <c r="P4115" i="1"/>
  <c r="P4114" i="1"/>
  <c r="P4113" i="1"/>
  <c r="P4112" i="1"/>
  <c r="P4110" i="1"/>
  <c r="P4109" i="1"/>
  <c r="P4108" i="1"/>
  <c r="P4107" i="1"/>
  <c r="P4106" i="1"/>
  <c r="P4105" i="1"/>
  <c r="P4104" i="1"/>
  <c r="P4101" i="1"/>
  <c r="P4098" i="1"/>
  <c r="P4097" i="1"/>
  <c r="P4096" i="1"/>
  <c r="P4095" i="1"/>
  <c r="P4094" i="1"/>
  <c r="P4093" i="1"/>
  <c r="P4092" i="1"/>
  <c r="P4091" i="1"/>
  <c r="P4090" i="1"/>
  <c r="P4088" i="1"/>
  <c r="P4087" i="1"/>
  <c r="P4086" i="1"/>
  <c r="P4085" i="1"/>
  <c r="P4084" i="1"/>
  <c r="P4083" i="1"/>
  <c r="P4081" i="1"/>
  <c r="P4079" i="1"/>
  <c r="P4077" i="1"/>
  <c r="P4076" i="1"/>
  <c r="P4075" i="1"/>
  <c r="P4074" i="1"/>
  <c r="P4072" i="1"/>
  <c r="P4071" i="1"/>
  <c r="P4070" i="1"/>
  <c r="P4069" i="1"/>
  <c r="P4068" i="1"/>
  <c r="P4067" i="1"/>
  <c r="P4066" i="1"/>
  <c r="P4065" i="1"/>
  <c r="P4064" i="1"/>
  <c r="P4062" i="1"/>
  <c r="P4061" i="1"/>
  <c r="P4060" i="1"/>
  <c r="P4059" i="1"/>
  <c r="P4058" i="1"/>
  <c r="P4057" i="1"/>
  <c r="P4055" i="1"/>
  <c r="P4054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2" i="1"/>
  <c r="P4030" i="1"/>
  <c r="P4029" i="1"/>
  <c r="P4027" i="1"/>
  <c r="P4026" i="1"/>
  <c r="P4024" i="1"/>
  <c r="P4023" i="1"/>
  <c r="P4022" i="1"/>
  <c r="P4021" i="1"/>
  <c r="P4020" i="1"/>
  <c r="P4019" i="1"/>
  <c r="P4018" i="1"/>
  <c r="P4017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8" i="1"/>
  <c r="P3997" i="1"/>
  <c r="P3996" i="1"/>
  <c r="P3995" i="1"/>
  <c r="P3994" i="1"/>
  <c r="P3993" i="1"/>
  <c r="P399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7" i="1"/>
  <c r="P3954" i="1"/>
  <c r="P3953" i="1"/>
  <c r="P3952" i="1"/>
  <c r="P3951" i="1"/>
  <c r="P3949" i="1"/>
  <c r="P3948" i="1"/>
  <c r="P3947" i="1"/>
  <c r="P3945" i="1"/>
  <c r="P3943" i="1"/>
  <c r="P3942" i="1"/>
  <c r="P3941" i="1"/>
  <c r="P3940" i="1"/>
  <c r="P3939" i="1"/>
  <c r="P3937" i="1"/>
  <c r="P3936" i="1"/>
  <c r="P3935" i="1"/>
  <c r="P3934" i="1"/>
  <c r="P3931" i="1"/>
  <c r="P3930" i="1"/>
  <c r="P3929" i="1"/>
  <c r="P3928" i="1"/>
  <c r="P3927" i="1"/>
  <c r="P3926" i="1"/>
  <c r="P3925" i="1"/>
  <c r="P3924" i="1"/>
  <c r="P3922" i="1"/>
  <c r="P3921" i="1"/>
  <c r="P3920" i="1"/>
  <c r="P3919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4" i="1"/>
  <c r="P3903" i="1"/>
  <c r="P3902" i="1"/>
  <c r="P3901" i="1"/>
  <c r="P3900" i="1"/>
  <c r="P3899" i="1"/>
  <c r="P3898" i="1"/>
  <c r="P3897" i="1"/>
  <c r="P3896" i="1"/>
  <c r="P3895" i="1"/>
  <c r="P3893" i="1"/>
  <c r="P3892" i="1"/>
  <c r="P3891" i="1"/>
  <c r="P3890" i="1"/>
  <c r="P3889" i="1"/>
  <c r="P3883" i="1"/>
  <c r="P3882" i="1"/>
  <c r="P3880" i="1"/>
  <c r="P3879" i="1"/>
  <c r="P3878" i="1"/>
  <c r="P3873" i="1"/>
  <c r="P3872" i="1"/>
  <c r="P3871" i="1"/>
  <c r="P3870" i="1"/>
  <c r="P3869" i="1"/>
  <c r="P3868" i="1"/>
  <c r="P3867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5" i="1"/>
  <c r="P3803" i="1"/>
  <c r="P3802" i="1"/>
  <c r="P3801" i="1"/>
  <c r="P3800" i="1"/>
  <c r="P3799" i="1"/>
  <c r="P3798" i="1"/>
  <c r="P3797" i="1"/>
  <c r="P3796" i="1"/>
  <c r="P3795" i="1"/>
  <c r="P3794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4" i="1"/>
  <c r="P3742" i="1"/>
  <c r="P3741" i="1"/>
  <c r="P3740" i="1"/>
  <c r="P3739" i="1"/>
  <c r="P3738" i="1"/>
  <c r="P3737" i="1"/>
  <c r="P3736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4" i="1"/>
  <c r="P3642" i="1"/>
  <c r="P3641" i="1"/>
  <c r="P3640" i="1"/>
  <c r="P3639" i="1"/>
  <c r="P3637" i="1"/>
  <c r="P3636" i="1"/>
  <c r="P3635" i="1"/>
  <c r="P3634" i="1"/>
  <c r="P3633" i="1"/>
  <c r="P3632" i="1"/>
  <c r="P3631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7" i="1"/>
  <c r="P3205" i="1"/>
  <c r="P3204" i="1"/>
  <c r="P3203" i="1"/>
  <c r="P3202" i="1"/>
  <c r="P3201" i="1"/>
  <c r="P3200" i="1"/>
  <c r="P3199" i="1"/>
  <c r="P3198" i="1"/>
  <c r="P3197" i="1"/>
  <c r="P3195" i="1"/>
  <c r="P3194" i="1"/>
  <c r="P3193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6" i="1"/>
  <c r="P3144" i="1"/>
  <c r="P3143" i="1"/>
  <c r="P3142" i="1"/>
  <c r="P3141" i="1"/>
  <c r="P3139" i="1"/>
  <c r="P3138" i="1"/>
  <c r="P3137" i="1"/>
  <c r="P3136" i="1"/>
  <c r="P3135" i="1"/>
  <c r="P3134" i="1"/>
  <c r="P3133" i="1"/>
  <c r="P3132" i="1"/>
  <c r="P3131" i="1"/>
  <c r="P3130" i="1"/>
  <c r="P3128" i="1"/>
  <c r="P3126" i="1"/>
  <c r="P3125" i="1"/>
  <c r="P3124" i="1"/>
  <c r="P3123" i="1"/>
  <c r="P3122" i="1"/>
  <c r="P3121" i="1"/>
  <c r="P3120" i="1"/>
  <c r="P3119" i="1"/>
  <c r="P3118" i="1"/>
  <c r="P3117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2" i="1"/>
  <c r="P3061" i="1"/>
  <c r="P3060" i="1"/>
  <c r="P3057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59" i="1"/>
  <c r="P2958" i="1"/>
  <c r="P2957" i="1"/>
  <c r="P2955" i="1"/>
  <c r="P2954" i="1"/>
  <c r="P2953" i="1"/>
  <c r="P2951" i="1"/>
  <c r="P2950" i="1"/>
  <c r="P2949" i="1"/>
  <c r="P2948" i="1"/>
  <c r="P2946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0" i="1"/>
  <c r="P2899" i="1"/>
  <c r="P2898" i="1"/>
  <c r="P2897" i="1"/>
  <c r="P2895" i="1"/>
  <c r="P2894" i="1"/>
  <c r="P2893" i="1"/>
  <c r="P2892" i="1"/>
  <c r="P2891" i="1"/>
  <c r="P2889" i="1"/>
  <c r="P2888" i="1"/>
  <c r="P2887" i="1"/>
  <c r="P2886" i="1"/>
  <c r="P2885" i="1"/>
  <c r="P2884" i="1"/>
  <c r="P2882" i="1"/>
  <c r="P2881" i="1"/>
  <c r="P2880" i="1"/>
  <c r="P2879" i="1"/>
  <c r="P2877" i="1"/>
  <c r="P2876" i="1"/>
  <c r="P2875" i="1"/>
  <c r="P2873" i="1"/>
  <c r="P2872" i="1"/>
  <c r="P2871" i="1"/>
  <c r="P2870" i="1"/>
  <c r="P2869" i="1"/>
  <c r="P2868" i="1"/>
  <c r="P2866" i="1"/>
  <c r="P2865" i="1"/>
  <c r="P2864" i="1"/>
  <c r="P2863" i="1"/>
  <c r="P2862" i="1"/>
  <c r="P2861" i="1"/>
  <c r="P2859" i="1"/>
  <c r="P2858" i="1"/>
  <c r="P2857" i="1"/>
  <c r="P2856" i="1"/>
  <c r="P2854" i="1"/>
  <c r="P2852" i="1"/>
  <c r="P2851" i="1"/>
  <c r="P2850" i="1"/>
  <c r="P2847" i="1"/>
  <c r="P2846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6" i="1"/>
  <c r="P2765" i="1"/>
  <c r="P2764" i="1"/>
  <c r="P2763" i="1"/>
  <c r="P2761" i="1"/>
  <c r="P2760" i="1"/>
  <c r="P2759" i="1"/>
  <c r="P2758" i="1"/>
  <c r="P2757" i="1"/>
  <c r="P2755" i="1"/>
  <c r="P2754" i="1"/>
  <c r="P2751" i="1"/>
  <c r="P2750" i="1"/>
  <c r="P2749" i="1"/>
  <c r="P2748" i="1"/>
  <c r="P2747" i="1"/>
  <c r="P2746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0" i="1"/>
  <c r="P2699" i="1"/>
  <c r="P2698" i="1"/>
  <c r="P2697" i="1"/>
  <c r="P2696" i="1"/>
  <c r="P2695" i="1"/>
  <c r="P2694" i="1"/>
  <c r="P2693" i="1"/>
  <c r="P2692" i="1"/>
  <c r="P2691" i="1"/>
  <c r="P2690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4" i="1"/>
  <c r="P2593" i="1"/>
  <c r="P2591" i="1"/>
  <c r="P2590" i="1"/>
  <c r="P2589" i="1"/>
  <c r="P2588" i="1"/>
  <c r="P2587" i="1"/>
  <c r="P2585" i="1"/>
  <c r="P2584" i="1"/>
  <c r="P2583" i="1"/>
  <c r="P2582" i="1"/>
  <c r="P2581" i="1"/>
  <c r="P2573" i="1"/>
  <c r="P2572" i="1"/>
  <c r="P2571" i="1"/>
  <c r="P2570" i="1"/>
  <c r="P2569" i="1"/>
  <c r="P2567" i="1"/>
  <c r="P2564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1" i="1"/>
  <c r="P2519" i="1"/>
  <c r="P2517" i="1"/>
  <c r="P2516" i="1"/>
  <c r="P2512" i="1"/>
  <c r="P2511" i="1"/>
  <c r="P2508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0" i="1"/>
  <c r="P2438" i="1"/>
  <c r="P2437" i="1"/>
  <c r="P2436" i="1"/>
  <c r="P2434" i="1"/>
  <c r="P2433" i="1"/>
  <c r="P2432" i="1"/>
  <c r="P2431" i="1"/>
  <c r="P2430" i="1"/>
  <c r="P2429" i="1"/>
  <c r="P2427" i="1"/>
  <c r="P2426" i="1"/>
  <c r="P2425" i="1"/>
  <c r="P2424" i="1"/>
  <c r="P2423" i="1"/>
  <c r="P2422" i="1"/>
  <c r="P2420" i="1"/>
  <c r="P2418" i="1"/>
  <c r="P2417" i="1"/>
  <c r="P2416" i="1"/>
  <c r="P2415" i="1"/>
  <c r="P2413" i="1"/>
  <c r="P2411" i="1"/>
  <c r="P2410" i="1"/>
  <c r="P2409" i="1"/>
  <c r="P2408" i="1"/>
  <c r="P2407" i="1"/>
  <c r="P2405" i="1"/>
  <c r="P2404" i="1"/>
  <c r="P2403" i="1"/>
  <c r="P2398" i="1"/>
  <c r="P2396" i="1"/>
  <c r="P2395" i="1"/>
  <c r="P2393" i="1"/>
  <c r="P2391" i="1"/>
  <c r="P2390" i="1"/>
  <c r="P2389" i="1"/>
  <c r="P2387" i="1"/>
  <c r="P2386" i="1"/>
  <c r="P2385" i="1"/>
  <c r="P2384" i="1"/>
  <c r="P2383" i="1"/>
  <c r="P2382" i="1"/>
  <c r="P2378" i="1"/>
  <c r="P2376" i="1"/>
  <c r="P2375" i="1"/>
  <c r="P2374" i="1"/>
  <c r="P2372" i="1"/>
  <c r="P2370" i="1"/>
  <c r="P2369" i="1"/>
  <c r="P2368" i="1"/>
  <c r="P2364" i="1"/>
  <c r="P2362" i="1"/>
  <c r="P2361" i="1"/>
  <c r="P2357" i="1"/>
  <c r="P2356" i="1"/>
  <c r="P2353" i="1"/>
  <c r="P2350" i="1"/>
  <c r="P2349" i="1"/>
  <c r="P2348" i="1"/>
  <c r="P2346" i="1"/>
  <c r="P2345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0" i="1"/>
  <c r="P2149" i="1"/>
  <c r="P2148" i="1"/>
  <c r="P2147" i="1"/>
  <c r="P2146" i="1"/>
  <c r="P2145" i="1"/>
  <c r="P2144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7" i="1"/>
  <c r="P1994" i="1"/>
  <c r="P1993" i="1"/>
  <c r="P1992" i="1"/>
  <c r="P1991" i="1"/>
  <c r="P1990" i="1"/>
  <c r="P1989" i="1"/>
  <c r="P1988" i="1"/>
  <c r="P1987" i="1"/>
  <c r="P1986" i="1"/>
  <c r="P1985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77" i="1"/>
  <c r="P1876" i="1"/>
  <c r="P1875" i="1"/>
  <c r="P1874" i="1"/>
  <c r="P1873" i="1"/>
  <c r="P1872" i="1"/>
  <c r="P1870" i="1"/>
  <c r="P1869" i="1"/>
  <c r="P1868" i="1"/>
  <c r="P1867" i="1"/>
  <c r="P1866" i="1"/>
  <c r="P1865" i="1"/>
  <c r="P1864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19" i="1"/>
  <c r="P1818" i="1"/>
  <c r="P1816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0" i="1"/>
  <c r="P1729" i="1"/>
  <c r="P1728" i="1"/>
  <c r="P1727" i="1"/>
  <c r="P1726" i="1"/>
  <c r="P1725" i="1"/>
  <c r="P1724" i="1"/>
  <c r="P1722" i="1"/>
  <c r="P1721" i="1"/>
  <c r="P1720" i="1"/>
  <c r="P1719" i="1"/>
  <c r="P1718" i="1"/>
  <c r="P1717" i="1"/>
  <c r="P1716" i="1"/>
  <c r="P1715" i="1"/>
  <c r="P1713" i="1"/>
  <c r="P1712" i="1"/>
  <c r="P1711" i="1"/>
  <c r="P1709" i="1"/>
  <c r="P1706" i="1"/>
  <c r="P1705" i="1"/>
  <c r="P1704" i="1"/>
  <c r="P1703" i="1"/>
  <c r="P1702" i="1"/>
  <c r="P1701" i="1"/>
  <c r="P1699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8" i="1"/>
  <c r="P1597" i="1"/>
  <c r="P1596" i="1"/>
  <c r="P1595" i="1"/>
  <c r="P1593" i="1"/>
  <c r="P1592" i="1"/>
  <c r="P1589" i="1"/>
  <c r="P1587" i="1"/>
  <c r="P1585" i="1"/>
  <c r="P1584" i="1"/>
  <c r="P1583" i="1"/>
  <c r="P1581" i="1"/>
  <c r="P1580" i="1"/>
  <c r="P1579" i="1"/>
  <c r="P1578" i="1"/>
  <c r="P1577" i="1"/>
  <c r="P1576" i="1"/>
  <c r="P1575" i="1"/>
  <c r="P1574" i="1"/>
  <c r="P1573" i="1"/>
  <c r="P1572" i="1"/>
  <c r="P1570" i="1"/>
  <c r="P1569" i="1"/>
  <c r="P1568" i="1"/>
  <c r="P1567" i="1"/>
  <c r="P1566" i="1"/>
  <c r="P1565" i="1"/>
  <c r="P1563" i="1"/>
  <c r="P1562" i="1"/>
  <c r="P1561" i="1"/>
  <c r="P1560" i="1"/>
  <c r="P1559" i="1"/>
  <c r="P1558" i="1"/>
  <c r="P1554" i="1"/>
  <c r="P1552" i="1"/>
  <c r="P1551" i="1"/>
  <c r="P1550" i="1"/>
  <c r="P1548" i="1"/>
  <c r="P1547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6" i="1"/>
  <c r="P1494" i="1"/>
  <c r="P1493" i="1"/>
  <c r="P1492" i="1"/>
  <c r="P1490" i="1"/>
  <c r="P1488" i="1"/>
  <c r="P1487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58" i="1"/>
  <c r="P1457" i="1"/>
  <c r="P1456" i="1"/>
  <c r="P1453" i="1"/>
  <c r="P1452" i="1"/>
  <c r="P1449" i="1"/>
  <c r="P1443" i="1"/>
  <c r="P1442" i="1"/>
  <c r="P1441" i="1"/>
  <c r="P1440" i="1"/>
  <c r="P1439" i="1"/>
  <c r="P1438" i="1"/>
  <c r="P1437" i="1"/>
  <c r="P1436" i="1"/>
  <c r="P1435" i="1"/>
  <c r="P1433" i="1"/>
  <c r="P1432" i="1"/>
  <c r="P1430" i="1"/>
  <c r="P1429" i="1"/>
  <c r="P1426" i="1"/>
  <c r="P1425" i="1"/>
  <c r="P1424" i="1"/>
  <c r="P1423" i="1"/>
  <c r="P1422" i="1"/>
  <c r="P1421" i="1"/>
  <c r="P1420" i="1"/>
  <c r="P1419" i="1"/>
  <c r="P1417" i="1"/>
  <c r="P1416" i="1"/>
  <c r="P1415" i="1"/>
  <c r="P1414" i="1"/>
  <c r="P1413" i="1"/>
  <c r="P1412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0" i="1"/>
  <c r="P1237" i="1"/>
  <c r="P1235" i="1"/>
  <c r="P1234" i="1"/>
  <c r="P1231" i="1"/>
  <c r="P123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8" i="1"/>
  <c r="P1177" i="1"/>
  <c r="P1176" i="1"/>
  <c r="P1175" i="1"/>
  <c r="P1173" i="1"/>
  <c r="P1172" i="1"/>
  <c r="P1171" i="1"/>
  <c r="P1170" i="1"/>
  <c r="P1169" i="1"/>
  <c r="P1168" i="1"/>
  <c r="P1167" i="1"/>
  <c r="P1164" i="1"/>
  <c r="P1162" i="1"/>
  <c r="P1160" i="1"/>
  <c r="P1159" i="1"/>
  <c r="P1157" i="1"/>
  <c r="P1156" i="1"/>
  <c r="P1155" i="1"/>
  <c r="P1154" i="1"/>
  <c r="P1152" i="1"/>
  <c r="P1151" i="1"/>
  <c r="P1150" i="1"/>
  <c r="P1148" i="1"/>
  <c r="P1147" i="1"/>
  <c r="P1145" i="1"/>
  <c r="P1141" i="1"/>
  <c r="P1140" i="1"/>
  <c r="P1139" i="1"/>
  <c r="P1138" i="1"/>
  <c r="P1137" i="1"/>
  <c r="P1136" i="1"/>
  <c r="P1135" i="1"/>
  <c r="P1134" i="1"/>
  <c r="P1132" i="1"/>
  <c r="P1131" i="1"/>
  <c r="P1130" i="1"/>
  <c r="P1129" i="1"/>
  <c r="P1128" i="1"/>
  <c r="P1126" i="1"/>
  <c r="P1125" i="1"/>
  <c r="P1123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2" i="1"/>
  <c r="P1071" i="1"/>
  <c r="P1070" i="1"/>
  <c r="P1069" i="1"/>
  <c r="P1068" i="1"/>
  <c r="P1067" i="1"/>
  <c r="P1066" i="1"/>
  <c r="P1064" i="1"/>
  <c r="P1062" i="1"/>
  <c r="P1055" i="1"/>
  <c r="P1050" i="1"/>
  <c r="P1049" i="1"/>
  <c r="P1047" i="1"/>
  <c r="P1046" i="1"/>
  <c r="P1045" i="1"/>
  <c r="P1044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8" i="1"/>
  <c r="P947" i="1"/>
  <c r="P946" i="1"/>
  <c r="P945" i="1"/>
  <c r="P944" i="1"/>
  <c r="P943" i="1"/>
  <c r="P942" i="1"/>
  <c r="P941" i="1"/>
  <c r="P940" i="1"/>
  <c r="P939" i="1"/>
  <c r="P937" i="1"/>
  <c r="P936" i="1"/>
  <c r="P935" i="1"/>
  <c r="P934" i="1"/>
  <c r="P933" i="1"/>
  <c r="P932" i="1"/>
  <c r="P930" i="1"/>
  <c r="P927" i="1"/>
  <c r="P926" i="1"/>
  <c r="P925" i="1"/>
  <c r="P924" i="1"/>
  <c r="P923" i="1"/>
  <c r="P921" i="1"/>
  <c r="P920" i="1"/>
  <c r="P919" i="1"/>
  <c r="P917" i="1"/>
  <c r="P915" i="1"/>
  <c r="P914" i="1"/>
  <c r="P912" i="1"/>
  <c r="P911" i="1"/>
  <c r="P907" i="1"/>
  <c r="P906" i="1"/>
  <c r="P905" i="1"/>
  <c r="P904" i="1"/>
  <c r="P902" i="1"/>
  <c r="P901" i="1"/>
  <c r="P900" i="1"/>
  <c r="P898" i="1"/>
  <c r="P897" i="1"/>
  <c r="P896" i="1"/>
  <c r="P895" i="1"/>
  <c r="P894" i="1"/>
  <c r="P893" i="1"/>
  <c r="P892" i="1"/>
  <c r="P891" i="1"/>
  <c r="P890" i="1"/>
  <c r="P888" i="1"/>
  <c r="P887" i="1"/>
  <c r="P886" i="1"/>
  <c r="P885" i="1"/>
  <c r="P884" i="1"/>
  <c r="P883" i="1"/>
  <c r="P882" i="1"/>
  <c r="P881" i="1"/>
  <c r="P880" i="1"/>
  <c r="P879" i="1"/>
  <c r="P878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1" i="1"/>
  <c r="P769" i="1"/>
  <c r="P767" i="1"/>
  <c r="P765" i="1"/>
  <c r="P763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1" i="1"/>
  <c r="P710" i="1"/>
  <c r="P709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8" i="1"/>
  <c r="P637" i="1"/>
  <c r="P636" i="1"/>
  <c r="P635" i="1"/>
  <c r="P633" i="1"/>
  <c r="P632" i="1"/>
  <c r="P631" i="1"/>
  <c r="P629" i="1"/>
  <c r="P628" i="1"/>
  <c r="P624" i="1"/>
  <c r="P623" i="1"/>
  <c r="P622" i="1"/>
  <c r="P621" i="1"/>
  <c r="P619" i="1"/>
  <c r="P615" i="1"/>
  <c r="P611" i="1"/>
  <c r="P610" i="1"/>
  <c r="P608" i="1"/>
  <c r="P607" i="1"/>
  <c r="P605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2" i="1"/>
  <c r="P581" i="1"/>
  <c r="P580" i="1"/>
  <c r="P579" i="1"/>
  <c r="P578" i="1"/>
  <c r="P577" i="1"/>
  <c r="P576" i="1"/>
  <c r="P575" i="1"/>
  <c r="P573" i="1"/>
  <c r="P572" i="1"/>
  <c r="P571" i="1"/>
  <c r="P570" i="1"/>
  <c r="P568" i="1"/>
  <c r="P566" i="1"/>
  <c r="P565" i="1"/>
  <c r="P563" i="1"/>
  <c r="P562" i="1"/>
  <c r="P561" i="1"/>
  <c r="P559" i="1"/>
  <c r="P558" i="1"/>
  <c r="P556" i="1"/>
  <c r="P555" i="1"/>
  <c r="P553" i="1"/>
  <c r="P552" i="1"/>
  <c r="P551" i="1"/>
  <c r="P550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19" i="1"/>
  <c r="P517" i="1"/>
  <c r="P516" i="1"/>
  <c r="P515" i="1"/>
  <c r="P514" i="1"/>
  <c r="P513" i="1"/>
  <c r="P511" i="1"/>
  <c r="P510" i="1"/>
  <c r="P509" i="1"/>
  <c r="P508" i="1"/>
  <c r="P507" i="1"/>
  <c r="P506" i="1"/>
  <c r="P505" i="1"/>
  <c r="P504" i="1"/>
  <c r="P502" i="1"/>
  <c r="P501" i="1"/>
  <c r="P500" i="1"/>
  <c r="P499" i="1"/>
  <c r="P498" i="1"/>
  <c r="P496" i="1"/>
  <c r="P491" i="1"/>
  <c r="P488" i="1"/>
  <c r="P487" i="1"/>
  <c r="P486" i="1"/>
  <c r="P485" i="1"/>
  <c r="P484" i="1"/>
  <c r="P483" i="1"/>
  <c r="P482" i="1"/>
  <c r="P481" i="1"/>
  <c r="P478" i="1"/>
  <c r="P476" i="1"/>
  <c r="P475" i="1"/>
  <c r="P474" i="1"/>
  <c r="P473" i="1"/>
  <c r="P472" i="1"/>
  <c r="P469" i="1"/>
  <c r="P468" i="1"/>
  <c r="P467" i="1"/>
  <c r="P466" i="1"/>
  <c r="P465" i="1"/>
  <c r="P462" i="1"/>
  <c r="P461" i="1"/>
  <c r="P460" i="1"/>
  <c r="P458" i="1"/>
  <c r="P457" i="1"/>
  <c r="P456" i="1"/>
  <c r="P455" i="1"/>
  <c r="P454" i="1"/>
  <c r="P452" i="1"/>
  <c r="P451" i="1"/>
  <c r="P450" i="1"/>
  <c r="P449" i="1"/>
  <c r="P448" i="1"/>
  <c r="P447" i="1"/>
  <c r="P446" i="1"/>
  <c r="P445" i="1"/>
  <c r="P444" i="1"/>
  <c r="P442" i="1"/>
  <c r="P440" i="1"/>
  <c r="P437" i="1"/>
  <c r="P436" i="1"/>
  <c r="P434" i="1"/>
  <c r="P433" i="1"/>
  <c r="P432" i="1"/>
  <c r="P430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39" i="1"/>
  <c r="P236" i="1"/>
  <c r="P234" i="1"/>
  <c r="P232" i="1"/>
  <c r="P228" i="1"/>
  <c r="P224" i="1"/>
  <c r="P222" i="1"/>
  <c r="P221" i="1"/>
  <c r="P220" i="1"/>
  <c r="P219" i="1"/>
  <c r="P218" i="1"/>
  <c r="P217" i="1"/>
  <c r="P216" i="1"/>
  <c r="P215" i="1"/>
  <c r="P214" i="1"/>
  <c r="P213" i="1"/>
  <c r="P212" i="1"/>
  <c r="P209" i="1"/>
  <c r="P207" i="1"/>
  <c r="P206" i="1"/>
  <c r="P205" i="1"/>
  <c r="P203" i="1"/>
  <c r="P202" i="1"/>
  <c r="P200" i="1"/>
  <c r="P199" i="1"/>
  <c r="P198" i="1"/>
  <c r="P196" i="1"/>
  <c r="P194" i="1"/>
  <c r="P193" i="1"/>
  <c r="P192" i="1"/>
  <c r="P191" i="1"/>
  <c r="P189" i="1"/>
  <c r="P187" i="1"/>
  <c r="P186" i="1"/>
  <c r="P185" i="1"/>
  <c r="P183" i="1"/>
  <c r="P182" i="1"/>
  <c r="P181" i="1"/>
  <c r="P179" i="1"/>
  <c r="P177" i="1"/>
  <c r="P173" i="1"/>
  <c r="P172" i="1"/>
  <c r="P171" i="1"/>
  <c r="P170" i="1"/>
  <c r="P169" i="1"/>
  <c r="P168" i="1"/>
  <c r="P166" i="1"/>
  <c r="P164" i="1"/>
  <c r="P163" i="1"/>
  <c r="P161" i="1"/>
  <c r="P159" i="1"/>
  <c r="P158" i="1"/>
  <c r="P157" i="1"/>
  <c r="P156" i="1"/>
  <c r="P155" i="1"/>
  <c r="P154" i="1"/>
  <c r="P153" i="1"/>
  <c r="P152" i="1"/>
  <c r="P151" i="1"/>
  <c r="P150" i="1"/>
  <c r="P148" i="1"/>
  <c r="P147" i="1"/>
  <c r="P146" i="1"/>
  <c r="P144" i="1"/>
  <c r="P143" i="1"/>
  <c r="P141" i="1"/>
  <c r="P140" i="1"/>
  <c r="P137" i="1"/>
  <c r="P134" i="1"/>
  <c r="P130" i="1"/>
  <c r="P129" i="1"/>
  <c r="P128" i="1"/>
  <c r="P127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<sst xmlns="http://schemas.openxmlformats.org/spreadsheetml/2006/main" count="28548" uniqueCount="8408">
  <si>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</si>
  <si>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</si>
  <si>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</si>
  <si>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</si>
  <si>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</si>
  <si>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</si>
  <si>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</si>
  <si>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</si>
  <si>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</si>
  <si>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</si>
  <si>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</si>
  <si>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</si>
  <si>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</si>
  <si>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</si>
  <si>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</si>
  <si>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</si>
  <si>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</si>
  <si>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</si>
  <si>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</si>
  <si>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</si>
  <si>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</si>
  <si>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</si>
  <si>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</si>
  <si>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</si>
  <si>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</si>
  <si>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</si>
  <si>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</si>
  <si>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</si>
  <si>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</si>
  <si>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</si>
  <si>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</si>
  <si>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</si>
  <si>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</si>
  <si>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</si>
  <si>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</si>
  <si>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</si>
  <si>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</si>
  <si>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</si>
  <si>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</si>
  <si>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</si>
  <si>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</si>
  <si>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</si>
  <si>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</si>
  <si>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</si>
  <si>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</si>
  <si>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</si>
  <si>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</si>
  <si>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</si>
  <si>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</si>
  <si>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</si>
  <si>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</si>
  <si>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</si>
  <si>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</si>
  <si>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</si>
  <si>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</si>
  <si>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</si>
  <si>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</si>
  <si>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</si>
  <si>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</si>
  <si>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</si>
  <si>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</si>
  <si>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</si>
  <si>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</si>
  <si>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</si>
  <si>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</si>
  <si>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</si>
  <si>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</si>
  <si>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</si>
  <si>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</si>
  <si>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</si>
  <si>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</si>
  <si>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</si>
  <si>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</si>
  <si>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</si>
  <si>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</si>
  <si>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</si>
  <si>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</si>
  <si>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</si>
  <si>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</si>
  <si>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</si>
  <si>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</si>
  <si>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</si>
  <si>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</si>
  <si>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</si>
  <si>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</si>
  <si>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</si>
  <si>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</si>
  <si>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</si>
  <si>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</si>
  <si>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</si>
  <si>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</si>
  <si>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</si>
  <si>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</si>
  <si>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</si>
  <si>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</si>
  <si>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</si>
  <si>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</si>
  <si>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</si>
  <si>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</si>
  <si>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</si>
  <si>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</si>
  <si>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</si>
  <si>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</si>
  <si>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</si>
  <si>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</si>
  <si>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</si>
  <si>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</si>
  <si>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</si>
  <si>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</si>
  <si>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</si>
  <si>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</si>
  <si>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</si>
  <si>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</si>
  <si>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</si>
  <si>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</si>
  <si>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</si>
  <si>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</si>
  <si>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</si>
  <si>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</si>
  <si>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</si>
  <si>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</si>
  <si>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</si>
  <si>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</si>
  <si>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</si>
  <si>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</si>
  <si>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</si>
  <si>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</si>
  <si>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</si>
  <si>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</si>
  <si>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</si>
  <si>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</si>
  <si>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</si>
  <si>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</si>
  <si>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</si>
  <si>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</si>
  <si>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</si>
  <si>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</si>
  <si>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</si>
  <si>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</si>
  <si>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</si>
  <si>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</si>
  <si>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</si>
  <si>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</si>
  <si>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</si>
  <si>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</si>
  <si>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</si>
  <si>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</si>
  <si>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</si>
  <si>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</si>
  <si>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</si>
  <si>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</si>
  <si>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</si>
  <si>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</si>
  <si>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</si>
  <si>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</si>
  <si>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</si>
  <si>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</si>
  <si>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</si>
  <si>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</si>
  <si>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</si>
  <si>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</si>
  <si>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</si>
  <si>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</si>
  <si>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</si>
  <si>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</si>
  <si>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</si>
  <si>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</si>
  <si>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</si>
  <si>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</si>
  <si>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</si>
  <si>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</si>
  <si>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</si>
  <si>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</si>
  <si>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</si>
  <si>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</si>
  <si>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</si>
  <si>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</si>
  <si>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</si>
  <si>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</si>
  <si>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</si>
  <si>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</si>
  <si>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</si>
  <si>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</si>
  <si>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</si>
  <si>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</si>
  <si>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</si>
  <si>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</si>
  <si>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</si>
  <si>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</si>
  <si>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</si>
  <si>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</si>
  <si>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</si>
  <si>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</si>
  <si>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</si>
  <si>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</si>
  <si>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</si>
  <si>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</si>
  <si>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</si>
  <si>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</si>
  <si>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</si>
  <si>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</si>
  <si>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</si>
  <si>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</si>
  <si>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</si>
  <si>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</si>
  <si>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</si>
  <si>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</si>
  <si>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</si>
  <si>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</si>
  <si>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</si>
  <si>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</si>
  <si>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</si>
  <si>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</si>
  <si>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</si>
  <si>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</si>
  <si>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</si>
  <si>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</si>
  <si>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</si>
  <si>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</si>
  <si>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</si>
  <si>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</si>
  <si>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</si>
  <si>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</si>
  <si>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</si>
  <si>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</si>
  <si>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</si>
  <si>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</si>
  <si>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</si>
  <si>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</si>
  <si>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</si>
  <si>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</si>
  <si>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</si>
  <si>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</si>
  <si>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</si>
  <si>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</si>
  <si>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</si>
  <si>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</si>
  <si>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</si>
  <si>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</si>
  <si>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</si>
  <si>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</si>
  <si>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</si>
  <si>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</si>
  <si>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</si>
  <si>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</si>
  <si>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</si>
  <si>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</si>
  <si>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</si>
  <si>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</si>
  <si>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</si>
  <si>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</si>
  <si>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</si>
  <si>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</si>
  <si>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</si>
  <si>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</si>
  <si>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</si>
  <si>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</si>
  <si>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</si>
  <si>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</si>
  <si>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</si>
  <si>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</si>
  <si>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</si>
  <si>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</si>
  <si>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</si>
  <si>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</si>
  <si>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</si>
  <si>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</si>
  <si>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</si>
  <si>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</si>
  <si>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</si>
  <si>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</si>
  <si>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</si>
  <si>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</si>
  <si>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</si>
  <si>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</si>
  <si>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</si>
  <si>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</si>
  <si>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</si>
  <si>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</si>
  <si>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</si>
  <si>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</si>
  <si>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</si>
  <si>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</si>
  <si>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</si>
  <si>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</si>
  <si>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</si>
  <si>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</si>
  <si>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</si>
  <si>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</si>
  <si>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</si>
  <si>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</si>
  <si>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</si>
  <si>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</si>
  <si>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</si>
  <si>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</si>
  <si>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</si>
  <si>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</si>
  <si>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</si>
  <si>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</si>
  <si>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</si>
  <si>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</si>
  <si>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</si>
  <si>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</si>
  <si>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</si>
  <si>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</si>
  <si>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</si>
  <si>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</si>
  <si>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</si>
  <si>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</si>
  <si>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</si>
  <si>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</si>
  <si>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</si>
  <si>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</si>
  <si>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</si>
  <si>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</si>
  <si>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</si>
  <si>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</si>
  <si>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</si>
  <si>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</si>
  <si>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</si>
  <si>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</si>
  <si>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</si>
  <si>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</si>
  <si>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</si>
  <si>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</si>
  <si>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</si>
  <si>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</si>
  <si>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</si>
  <si>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</si>
  <si>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</si>
  <si>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</si>
  <si>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</si>
  <si>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</si>
  <si>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</si>
  <si>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</si>
  <si>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</si>
  <si>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</si>
  <si>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</si>
  <si>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</si>
  <si>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</si>
  <si>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</si>
  <si>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</si>
  <si>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</si>
  <si>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</si>
  <si>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</si>
  <si>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</si>
  <si>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</si>
  <si>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</si>
  <si>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</si>
  <si>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</si>
  <si>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</si>
  <si>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</si>
  <si>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</si>
  <si>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</si>
  <si>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</si>
  <si>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</si>
  <si>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</si>
  <si>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</si>
  <si>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</si>
  <si>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</si>
  <si>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</si>
  <si>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</si>
  <si>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</si>
  <si>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</si>
  <si>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</si>
  <si>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</si>
  <si>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</si>
  <si>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</si>
  <si>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</si>
  <si>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</si>
  <si>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</si>
  <si>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</si>
  <si>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</si>
  <si>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</si>
  <si>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</si>
  <si>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</si>
  <si>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</si>
  <si>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</si>
  <si>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</si>
  <si>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</si>
  <si>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</si>
  <si>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</si>
  <si>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</si>
  <si>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</si>
  <si>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</si>
  <si>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</si>
  <si>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</si>
  <si>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</si>
  <si>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</si>
  <si>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</si>
  <si>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</si>
  <si>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</si>
  <si>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</si>
  <si>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</si>
  <si>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</si>
  <si>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</si>
  <si>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</si>
  <si>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</si>
  <si>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</si>
  <si>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</si>
  <si>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</si>
  <si>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</si>
  <si>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</si>
  <si>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</si>
  <si>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</si>
  <si>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</si>
  <si>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</si>
  <si>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</si>
  <si>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</si>
  <si>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</si>
  <si>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</si>
  <si>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</si>
  <si>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</si>
  <si>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</si>
  <si>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</si>
  <si>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</si>
  <si>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</si>
  <si>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</si>
  <si>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</si>
  <si>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</si>
  <si>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</si>
  <si>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</si>
  <si>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</si>
  <si>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</si>
  <si>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</si>
  <si>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</si>
  <si>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</si>
  <si>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</si>
  <si>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</si>
  <si>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</si>
  <si>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</si>
  <si>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</si>
  <si>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</si>
  <si>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</si>
  <si>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</si>
  <si>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</si>
  <si>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</si>
  <si>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</si>
  <si>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</si>
  <si>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</si>
  <si>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</si>
  <si>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</si>
  <si>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</si>
  <si>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</si>
  <si>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</si>
  <si>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</si>
  <si>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</si>
  <si>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</si>
  <si>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</si>
  <si>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</si>
  <si>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</si>
  <si>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</si>
  <si>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</si>
  <si>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</si>
  <si>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</si>
  <si>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</si>
  <si>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</si>
  <si>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</si>
  <si>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</si>
  <si>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</si>
  <si>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</si>
  <si>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</si>
  <si>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</si>
  <si>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</si>
  <si>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</si>
  <si>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</si>
  <si>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</si>
  <si>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</si>
  <si>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</si>
  <si>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</si>
  <si>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</si>
  <si>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</si>
  <si>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</si>
  <si>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</si>
  <si>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</si>
  <si>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</si>
  <si>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</si>
  <si>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</si>
  <si>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</si>
  <si>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</si>
  <si>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</si>
  <si>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</si>
  <si>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</si>
  <si>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</si>
  <si>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</si>
  <si>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</si>
  <si>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</si>
  <si>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</si>
  <si>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</si>
  <si>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</si>
  <si>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</si>
  <si>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</si>
  <si>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</si>
  <si>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</si>
  <si>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</si>
  <si>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</si>
  <si>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</si>
  <si>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</si>
  <si>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</si>
  <si>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</si>
  <si>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</si>
  <si>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</si>
  <si>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</si>
  <si>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</si>
  <si>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</si>
  <si>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</si>
  <si>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</si>
  <si>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</si>
  <si>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</si>
  <si>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</si>
  <si>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</si>
  <si>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</si>
  <si>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</si>
  <si>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</si>
  <si>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</si>
  <si>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</si>
  <si>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</si>
  <si>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</si>
  <si>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</si>
  <si>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</si>
  <si>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</si>
  <si>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</si>
  <si>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</si>
  <si>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</si>
  <si>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</si>
  <si>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</si>
  <si>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</si>
  <si>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</si>
  <si>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</si>
  <si>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</si>
  <si>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</si>
  <si>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</si>
  <si>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</si>
  <si>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</si>
  <si>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</si>
  <si>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</si>
  <si>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</si>
  <si>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</si>
  <si>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</si>
  <si>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</si>
  <si>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</si>
  <si>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</si>
  <si>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</si>
  <si>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</si>
  <si>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</si>
  <si>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</si>
  <si>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</si>
  <si>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</si>
  <si>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</si>
  <si>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</si>
  <si>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</si>
  <si>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</si>
  <si>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</si>
  <si>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</si>
  <si>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</si>
  <si>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</si>
  <si>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</si>
  <si>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</si>
  <si>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</si>
  <si>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</si>
  <si>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</si>
  <si>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</si>
  <si>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</si>
  <si>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</si>
  <si>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</si>
  <si>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</si>
  <si>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</si>
  <si>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</si>
  <si>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</si>
  <si>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</si>
  <si>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</si>
  <si>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</si>
  <si>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</si>
  <si>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</si>
  <si>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</si>
  <si>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</si>
  <si>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</si>
  <si>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</si>
  <si>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</si>
  <si>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</si>
  <si>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</si>
  <si>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</si>
  <si>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</si>
  <si>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</si>
  <si>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</si>
  <si>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</si>
  <si>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</si>
  <si>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</si>
  <si>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</si>
  <si>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</si>
  <si>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</si>
  <si>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</si>
  <si>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</si>
  <si>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</si>
  <si>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</si>
  <si>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</si>
  <si>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</si>
  <si>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</si>
  <si>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</si>
  <si>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</si>
  <si>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</si>
  <si>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</si>
  <si>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</si>
  <si>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</si>
  <si>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</si>
  <si>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</si>
  <si>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</si>
  <si>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</si>
  <si>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</si>
  <si>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</si>
  <si>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</si>
  <si>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</si>
  <si>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</si>
  <si>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</si>
  <si>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</si>
  <si>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</si>
  <si>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</si>
  <si>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</si>
  <si>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</si>
  <si>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</si>
  <si>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</si>
  <si>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</si>
  <si>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</si>
  <si>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</si>
  <si>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</si>
  <si>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</si>
  <si>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</si>
  <si>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</si>
  <si>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</si>
  <si>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</si>
  <si>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</si>
  <si>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</si>
  <si>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</si>
  <si>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</si>
  <si>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</si>
  <si>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</si>
  <si>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</si>
  <si>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</si>
  <si>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</si>
  <si>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</si>
  <si>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</si>
  <si>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</si>
  <si>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</si>
  <si>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</si>
  <si>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</si>
  <si>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</si>
  <si>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</si>
  <si>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</si>
  <si>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</si>
  <si>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</si>
  <si>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</si>
  <si>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</si>
  <si>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</si>
  <si>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</si>
  <si>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</si>
  <si>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</si>
  <si>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</si>
  <si>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</si>
  <si>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</si>
  <si>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</si>
  <si>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</si>
  <si>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</si>
  <si>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</si>
  <si>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</si>
  <si>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</si>
  <si>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</si>
  <si>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</si>
  <si>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</si>
  <si>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</si>
  <si>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</si>
  <si>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</si>
  <si>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</si>
  <si>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</si>
  <si>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</si>
  <si>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</si>
  <si>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</si>
  <si>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</si>
  <si>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</si>
  <si>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</si>
  <si>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</si>
  <si>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</si>
  <si>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</si>
  <si>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</si>
  <si>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</si>
  <si>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</si>
  <si>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</si>
  <si>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</si>
  <si>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</si>
  <si>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</si>
  <si>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</si>
  <si>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</si>
  <si>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</si>
  <si>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</si>
  <si>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</si>
  <si>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</si>
  <si>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</si>
  <si>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</si>
  <si>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</si>
  <si>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</si>
  <si>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</si>
  <si>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</si>
  <si>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</si>
  <si>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</si>
  <si>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</si>
  <si>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</si>
  <si>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</si>
  <si>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</si>
  <si>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</si>
  <si>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</si>
  <si>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</si>
  <si>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</si>
  <si>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</si>
  <si>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</si>
  <si>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</si>
  <si>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</si>
  <si>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</si>
  <si>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</si>
  <si>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</si>
  <si>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</si>
  <si>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</si>
  <si>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</si>
  <si>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</si>
  <si>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</si>
  <si>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</si>
  <si>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</si>
  <si>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</si>
  <si>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</si>
  <si>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</si>
  <si>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</si>
  <si>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</si>
  <si>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</si>
  <si>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</si>
  <si>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</si>
  <si>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</si>
  <si>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</si>
  <si>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</si>
  <si>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</si>
  <si>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</si>
  <si>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</si>
  <si>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</si>
  <si>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</si>
  <si>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</si>
  <si>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</si>
  <si>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</si>
  <si>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</si>
  <si>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</si>
  <si>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</si>
  <si>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</si>
  <si>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</si>
  <si>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</si>
  <si>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</si>
  <si>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</si>
  <si>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</si>
  <si>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</si>
  <si>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</si>
  <si>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</si>
  <si>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</si>
  <si>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</si>
  <si>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</si>
  <si>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</si>
  <si>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</si>
  <si>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</si>
  <si>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</si>
  <si>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</si>
  <si>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</si>
  <si>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</si>
  <si>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</si>
  <si>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</si>
  <si>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</si>
  <si>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</si>
  <si>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</si>
  <si>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</si>
  <si>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</si>
  <si>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</si>
  <si>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</si>
  <si>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</si>
  <si>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</si>
  <si>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</si>
  <si>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</si>
  <si>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</si>
  <si>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</si>
  <si>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</si>
  <si>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</si>
  <si>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</si>
  <si>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</si>
  <si>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</si>
  <si>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</si>
  <si>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</si>
  <si>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</si>
  <si>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</si>
  <si>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</si>
  <si>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</si>
  <si>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</si>
  <si>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</si>
  <si>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</si>
  <si>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</si>
  <si>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</si>
  <si>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</si>
  <si>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</si>
  <si>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</si>
  <si>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</si>
  <si>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</si>
  <si>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</si>
  <si>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</si>
  <si>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</si>
  <si>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</si>
  <si>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</si>
  <si>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</si>
  <si>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</si>
  <si>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</si>
  <si>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</si>
  <si>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</si>
  <si>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</si>
  <si>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</si>
  <si>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</si>
  <si>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</si>
  <si>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</si>
  <si>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</si>
  <si>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</si>
  <si>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</si>
  <si>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</si>
  <si>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</si>
  <si>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</si>
  <si>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</si>
  <si>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</si>
  <si>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</si>
  <si>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</si>
  <si>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</si>
  <si>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</si>
  <si>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</si>
  <si>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</si>
  <si>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</si>
  <si>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</si>
  <si>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</si>
  <si>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</si>
  <si>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</si>
  <si>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</si>
  <si>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</si>
  <si>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</si>
  <si>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</si>
  <si>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</si>
  <si>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</si>
  <si>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</si>
  <si>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</si>
  <si>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</si>
  <si>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</si>
  <si>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</si>
  <si>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</si>
  <si>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</si>
  <si>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</si>
  <si>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</si>
  <si>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</si>
  <si>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</si>
  <si>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</si>
  <si>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</si>
  <si>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</si>
  <si>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</si>
  <si>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</si>
  <si>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</si>
  <si>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</si>
  <si>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</si>
  <si>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</si>
  <si>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</si>
  <si>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</si>
  <si>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</si>
  <si>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</si>
  <si>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</si>
  <si>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</si>
  <si>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</si>
  <si>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</si>
  <si>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</si>
  <si>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</si>
  <si>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</si>
  <si>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</si>
  <si>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</si>
  <si>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</si>
  <si>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</si>
  <si>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</si>
  <si>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</si>
  <si>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</si>
  <si>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</si>
  <si>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</si>
  <si>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</si>
  <si>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</si>
  <si>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</si>
  <si>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</si>
  <si>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</si>
  <si>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</si>
  <si>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</si>
  <si>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</si>
  <si>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</si>
  <si>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</si>
  <si>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</si>
  <si>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</si>
  <si>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</si>
  <si>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</si>
  <si>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</si>
  <si>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</si>
  <si>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</si>
  <si>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</si>
  <si>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</si>
  <si>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</si>
  <si>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</si>
  <si>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</si>
  <si>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</si>
  <si>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</si>
  <si>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</si>
  <si>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</si>
  <si>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</si>
  <si>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</si>
  <si>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</si>
  <si>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</si>
  <si>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</si>
  <si>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</si>
  <si>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</si>
  <si>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</si>
  <si>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</si>
  <si>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</si>
  <si>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</si>
  <si>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</si>
  <si>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</si>
  <si>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</si>
  <si>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</si>
  <si>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</si>
  <si>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</si>
  <si>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</si>
  <si>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</si>
  <si>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</si>
  <si>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</si>
  <si>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</si>
  <si>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</si>
  <si>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</si>
  <si>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</si>
  <si>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</si>
  <si>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</si>
  <si>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</si>
  <si>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</si>
  <si>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</si>
  <si>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</si>
  <si>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</si>
  <si>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</si>
  <si>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</si>
  <si>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</si>
  <si>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</si>
  <si>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</si>
  <si>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</si>
  <si>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</si>
  <si>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</si>
  <si>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</si>
  <si>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</si>
  <si>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</si>
  <si>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</si>
  <si>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</si>
  <si>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</si>
  <si>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</si>
  <si>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</si>
  <si>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</si>
  <si>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</si>
  <si>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</si>
  <si>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</si>
  <si>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</si>
  <si>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</si>
  <si>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</si>
  <si>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</si>
  <si>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</si>
  <si>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</si>
  <si>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</si>
  <si>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</si>
  <si>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</si>
  <si>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</si>
  <si>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</si>
  <si>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</si>
  <si>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</si>
  <si>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</si>
  <si>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</si>
  <si>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</si>
  <si>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</si>
  <si>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</si>
  <si>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</si>
  <si>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</si>
  <si>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</si>
  <si>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</si>
  <si>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</si>
  <si>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</si>
  <si>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</si>
  <si>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</si>
  <si>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</si>
  <si>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</si>
  <si>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</si>
  <si>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</si>
  <si>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</si>
  <si>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</si>
  <si>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</si>
  <si>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</si>
  <si>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</si>
  <si>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</si>
  <si>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</si>
  <si>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</si>
  <si>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</si>
  <si>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</si>
  <si>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</si>
  <si>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</si>
  <si>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</si>
  <si>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</si>
  <si>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</si>
  <si>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</si>
  <si>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</si>
  <si>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</si>
  <si>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</si>
  <si>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</si>
  <si>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</si>
  <si>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</si>
  <si>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</si>
  <si>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</si>
  <si>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</si>
  <si>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</si>
  <si>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</si>
  <si>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</si>
  <si>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</si>
  <si>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</si>
  <si>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</si>
  <si>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</si>
  <si>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</si>
  <si>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</si>
  <si>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</si>
  <si>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</si>
  <si>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</si>
  <si>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</si>
  <si>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</si>
  <si>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</si>
  <si>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</si>
  <si>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</si>
  <si>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</si>
  <si>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</si>
  <si>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</si>
  <si>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</si>
  <si>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</si>
  <si>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</si>
  <si>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</si>
  <si>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</si>
  <si>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</si>
  <si>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</si>
  <si>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</si>
  <si>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</si>
  <si>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</si>
  <si>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</si>
  <si>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</si>
  <si>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</si>
  <si>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</si>
  <si>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</si>
  <si>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</si>
  <si>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</si>
  <si>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</si>
  <si>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</si>
  <si>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</si>
  <si>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</si>
  <si>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</si>
  <si>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</si>
  <si>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</si>
  <si>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</si>
  <si>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</si>
  <si>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</si>
  <si>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</si>
  <si>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</si>
  <si>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</si>
  <si>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</si>
  <si>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</si>
  <si>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</si>
  <si>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</si>
  <si>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</si>
  <si>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</si>
  <si>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</si>
  <si>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</si>
  <si>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</si>
  <si>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</si>
  <si>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</si>
  <si>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</si>
  <si>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</si>
  <si>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</si>
  <si>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</si>
  <si>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</si>
  <si>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</si>
  <si>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</si>
  <si>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</si>
  <si>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</si>
  <si>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</si>
  <si>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</si>
  <si>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</si>
  <si>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</si>
  <si>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</si>
  <si>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</si>
  <si>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</si>
  <si>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</si>
  <si>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</si>
  <si>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</si>
  <si>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</si>
  <si>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</si>
  <si>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</si>
  <si>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</si>
  <si>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</si>
  <si>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</si>
  <si>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</si>
  <si>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</si>
  <si>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</si>
  <si>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</si>
  <si>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</si>
  <si>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</si>
  <si>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</si>
  <si>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</si>
  <si>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</si>
  <si>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</si>
  <si>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</si>
  <si>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</si>
  <si>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</si>
  <si>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</si>
  <si>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</si>
  <si>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</si>
  <si>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</si>
  <si>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</si>
  <si>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</si>
  <si>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</si>
  <si>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</si>
  <si>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</si>
  <si>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</si>
  <si>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</si>
  <si>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</si>
  <si>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</si>
  <si>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</si>
  <si>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</si>
  <si>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</si>
  <si>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</si>
  <si>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</si>
  <si>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</si>
  <si>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</si>
  <si>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</si>
  <si>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</si>
  <si>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</si>
  <si>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</si>
  <si>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</si>
  <si>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</si>
  <si>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</si>
  <si>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</si>
  <si>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</si>
  <si>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</si>
  <si>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</si>
  <si>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</si>
  <si>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</si>
  <si>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</si>
  <si>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</si>
  <si>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</si>
  <si>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</si>
  <si>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</si>
  <si>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</si>
  <si>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</si>
  <si>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</si>
  <si>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</si>
  <si>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</si>
  <si>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</si>
  <si>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</si>
  <si>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</si>
  <si>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</si>
  <si>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</si>
  <si>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</si>
  <si>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</si>
  <si>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</si>
  <si>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</si>
  <si>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</si>
  <si>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</si>
  <si>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</si>
  <si>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</si>
  <si>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</si>
  <si>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</si>
  <si>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</si>
  <si>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</si>
  <si>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</si>
  <si>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</si>
  <si>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</si>
  <si>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</si>
  <si>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</si>
  <si>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</si>
  <si>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</si>
  <si>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</si>
  <si>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</si>
  <si>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</si>
  <si>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</si>
  <si>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</si>
  <si>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</si>
  <si>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</si>
  <si>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</si>
  <si>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</si>
  <si>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</si>
  <si>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</si>
  <si>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</si>
  <si>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</si>
  <si>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</si>
  <si>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</si>
  <si>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</si>
  <si>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</si>
  <si>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</si>
  <si>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</si>
  <si>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</si>
  <si>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</si>
  <si>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</si>
  <si>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</si>
  <si>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</si>
  <si>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</si>
  <si>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</si>
  <si>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</si>
  <si>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</si>
  <si>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</si>
  <si>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</si>
  <si>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</si>
  <si>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</si>
  <si>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</si>
  <si>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</si>
  <si>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</si>
  <si>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</si>
  <si>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</si>
  <si>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</si>
  <si>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</si>
  <si>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</si>
  <si>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</si>
  <si>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</si>
  <si>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</si>
  <si>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</si>
  <si>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</si>
  <si>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</si>
  <si>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</si>
  <si>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</si>
  <si>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</si>
  <si>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</si>
  <si>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</si>
  <si>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</si>
  <si>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</si>
  <si>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</si>
  <si>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</si>
  <si>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</si>
  <si>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</si>
  <si>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</si>
  <si>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</si>
  <si>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</si>
  <si>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</si>
  <si>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</si>
  <si>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</si>
  <si>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</si>
  <si>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</si>
  <si>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</si>
  <si>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</si>
  <si>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</si>
  <si>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</si>
  <si>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</si>
  <si>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</si>
  <si>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</si>
  <si>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</si>
  <si>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</si>
  <si>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</si>
  <si>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</si>
  <si>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</si>
  <si>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</si>
  <si>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</si>
  <si>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</si>
  <si>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</si>
  <si>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</si>
  <si>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</si>
  <si>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</si>
  <si>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</si>
  <si>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</si>
  <si>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</si>
  <si>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</si>
  <si>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</si>
  <si>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</si>
  <si>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</si>
  <si>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</si>
  <si>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</si>
  <si>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</si>
  <si>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</si>
  <si>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</si>
  <si>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</si>
  <si>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</si>
  <si>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</si>
  <si>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</si>
  <si>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</si>
  <si>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</si>
  <si>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</si>
  <si>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</si>
  <si>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</si>
  <si>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</si>
  <si>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</si>
  <si>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</si>
  <si>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</si>
  <si>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</si>
  <si>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</si>
  <si>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</si>
  <si>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</si>
  <si>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</si>
  <si>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</si>
  <si>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</si>
  <si>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</si>
  <si>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</si>
  <si>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</si>
  <si>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</si>
  <si>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</si>
  <si>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</si>
  <si>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</si>
  <si>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</si>
  <si>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</si>
  <si>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</si>
  <si>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</si>
  <si>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</si>
  <si>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</si>
  <si>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</si>
  <si>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</si>
  <si>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</si>
  <si>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</si>
  <si>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</si>
  <si>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</si>
  <si>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</si>
  <si>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</si>
  <si>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</si>
  <si>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</si>
  <si>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</si>
  <si>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</si>
  <si>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</si>
  <si>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</si>
  <si>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</si>
  <si>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</si>
  <si>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</si>
  <si>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</si>
  <si>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</si>
  <si>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</si>
  <si>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</si>
  <si>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</si>
  <si>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</si>
  <si>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</si>
  <si>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</si>
  <si>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</si>
  <si>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</si>
  <si>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</si>
  <si>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</si>
  <si>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</si>
  <si>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</si>
  <si>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</si>
  <si>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</si>
  <si>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</si>
  <si>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</si>
  <si>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</si>
  <si>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</si>
  <si>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</si>
  <si>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</si>
  <si>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</si>
  <si>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</si>
  <si>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</si>
  <si>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</si>
  <si>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</si>
  <si>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</si>
  <si>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</si>
  <si>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</si>
  <si>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</si>
  <si>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</si>
  <si>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</si>
  <si>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</si>
  <si>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</si>
  <si>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</si>
  <si>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</si>
  <si>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</si>
  <si>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</si>
  <si>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</si>
  <si>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</si>
  <si>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</si>
  <si>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</si>
  <si>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</si>
  <si>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</si>
  <si>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</si>
  <si>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</si>
  <si>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</si>
  <si>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</si>
  <si>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</si>
  <si>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</si>
  <si>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</si>
  <si>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</si>
  <si>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</si>
  <si>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</si>
  <si>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</si>
  <si>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</si>
  <si>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</si>
  <si>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</si>
  <si>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</si>
  <si>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</si>
  <si>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</si>
  <si>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</si>
  <si>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</si>
  <si>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</si>
  <si>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</si>
  <si>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</si>
  <si>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</si>
  <si>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</si>
  <si>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</si>
  <si>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</si>
  <si>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</si>
  <si>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</si>
  <si>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</si>
  <si>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</si>
  <si>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</si>
  <si>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</si>
  <si>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</si>
  <si>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</si>
  <si>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</si>
  <si>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</si>
  <si>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</si>
  <si>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</si>
  <si>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</si>
  <si>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</si>
  <si>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</si>
  <si>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</si>
  <si>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</si>
  <si>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</si>
  <si>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</si>
  <si>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</si>
  <si>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</si>
  <si>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</si>
  <si>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</si>
  <si>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</si>
  <si>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</si>
  <si>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</si>
  <si>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</si>
  <si>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</si>
  <si>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</si>
  <si>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</si>
  <si>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</si>
  <si>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</si>
  <si>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</si>
  <si>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</si>
  <si>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</si>
  <si>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</si>
  <si>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</si>
  <si>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</si>
  <si>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</si>
  <si>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</si>
  <si>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</si>
  <si>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</si>
  <si>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</si>
  <si>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</si>
  <si>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</si>
  <si>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</si>
  <si>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</si>
  <si>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</si>
  <si>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</si>
  <si>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</si>
  <si>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</si>
  <si>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</si>
  <si>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</si>
  <si>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</si>
  <si>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</si>
  <si>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</si>
  <si>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</si>
  <si>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</si>
  <si>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</si>
  <si>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</si>
  <si>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</si>
  <si>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</si>
  <si>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</si>
  <si>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</si>
  <si>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</si>
  <si>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</si>
  <si>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</si>
  <si>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</si>
  <si>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</si>
  <si>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</si>
  <si>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</si>
  <si>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</si>
  <si>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</si>
  <si>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</si>
  <si>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</si>
  <si>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</si>
  <si>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</si>
  <si>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</si>
  <si>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</si>
  <si>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</si>
  <si>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</si>
  <si>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</si>
  <si>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</si>
  <si>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</si>
  <si>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</si>
  <si>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</si>
  <si>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</si>
  <si>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</si>
  <si>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</si>
  <si>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</si>
  <si>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</si>
  <si>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</si>
  <si>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</si>
  <si>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</si>
  <si>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</si>
  <si>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</si>
  <si>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</si>
  <si>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</si>
  <si>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</si>
  <si>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</si>
  <si>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</si>
  <si>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</si>
  <si>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</si>
  <si>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</si>
  <si>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</si>
  <si>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</si>
  <si>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</si>
  <si>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</si>
  <si>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</si>
  <si>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</si>
  <si>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</si>
  <si>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</si>
  <si>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</si>
  <si>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</si>
  <si>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</si>
  <si>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</si>
  <si>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</si>
  <si>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</si>
  <si>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</si>
  <si>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</si>
  <si>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</si>
  <si>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</si>
  <si>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</si>
  <si>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</si>
  <si>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</si>
  <si>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</si>
  <si>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</si>
  <si>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</si>
  <si>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</si>
  <si>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</si>
  <si>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</si>
  <si>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</si>
  <si>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</si>
  <si>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</si>
  <si>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</si>
  <si>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</si>
  <si>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</si>
  <si>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</si>
  <si>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</si>
  <si>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</si>
  <si>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</si>
  <si>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</si>
  <si>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</si>
  <si>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</si>
  <si>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</si>
  <si>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</si>
  <si>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</si>
  <si>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</si>
  <si>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</si>
  <si>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</si>
  <si>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</si>
  <si>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</si>
  <si>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</si>
  <si>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</si>
  <si>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</si>
  <si>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</si>
  <si>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</si>
  <si>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</si>
  <si>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</si>
  <si>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</si>
  <si>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</si>
  <si>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</si>
  <si>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</si>
  <si>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</si>
  <si>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</si>
  <si>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</si>
  <si>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</si>
  <si>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</si>
  <si>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</si>
  <si>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</si>
  <si>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</si>
  <si>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</si>
  <si>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</si>
  <si>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</si>
  <si>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</si>
  <si>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</si>
  <si>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</si>
  <si>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</si>
  <si>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</si>
  <si>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</si>
  <si>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</si>
  <si>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</si>
  <si>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</si>
  <si>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</si>
  <si>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</si>
  <si>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</si>
  <si>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</si>
  <si>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</si>
  <si>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</si>
  <si>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</si>
  <si>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</si>
  <si>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</si>
  <si>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</si>
  <si>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</si>
  <si>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</si>
  <si>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</si>
  <si>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</si>
  <si>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</si>
  <si>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</si>
  <si>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</si>
  <si>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</si>
  <si>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</si>
  <si>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</si>
  <si>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</si>
  <si>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</si>
  <si>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</si>
  <si>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</si>
  <si>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</si>
  <si>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</si>
  <si>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</si>
  <si>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</si>
  <si>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</si>
  <si>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</si>
  <si>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</si>
  <si>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</si>
  <si>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</si>
  <si>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</si>
  <si>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</si>
  <si>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</si>
  <si>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</si>
  <si>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</si>
  <si>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</si>
  <si>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</si>
  <si>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</si>
  <si>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</si>
  <si>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</si>
  <si>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</si>
  <si>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</si>
  <si>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</si>
  <si>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</si>
  <si>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</si>
  <si>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</si>
  <si>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</si>
  <si>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</si>
  <si>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</si>
  <si>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</si>
  <si>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</si>
  <si>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</si>
  <si>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</si>
  <si>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</si>
  <si>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</si>
  <si>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</si>
  <si>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</si>
  <si>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</si>
  <si>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</si>
  <si>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</si>
  <si>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</si>
  <si>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</si>
  <si>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</si>
  <si>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</si>
  <si>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</si>
  <si>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</si>
  <si>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</si>
  <si>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</si>
  <si>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</si>
  <si>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</si>
  <si>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</si>
  <si>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</si>
  <si>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</si>
  <si>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</si>
  <si>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</si>
  <si>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</si>
  <si>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</si>
  <si>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</si>
  <si>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</si>
  <si>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</si>
  <si>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</si>
  <si>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</si>
  <si>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</si>
  <si>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</si>
  <si>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</si>
  <si>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</si>
  <si>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</si>
  <si>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</si>
  <si>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</si>
  <si>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</si>
  <si>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</si>
  <si>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</si>
  <si>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</si>
  <si>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</si>
  <si>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</si>
  <si>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</si>
  <si>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</si>
  <si>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</si>
  <si>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</si>
  <si>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</si>
  <si>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</si>
  <si>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</si>
  <si>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</si>
  <si>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</si>
  <si>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</si>
  <si>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</si>
  <si>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</si>
  <si>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</si>
  <si>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</si>
  <si>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</si>
  <si>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</si>
  <si>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</si>
  <si>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</si>
  <si>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</si>
  <si>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</si>
  <si>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</si>
  <si>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</si>
  <si>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</si>
  <si>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</si>
  <si>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</si>
  <si>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</si>
  <si>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</si>
  <si>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</si>
  <si>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</si>
  <si>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</si>
  <si>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</si>
  <si>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</si>
  <si>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</si>
  <si>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</si>
  <si>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</si>
  <si>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</si>
  <si>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</si>
  <si>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</si>
  <si>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</si>
  <si>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</si>
  <si>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</si>
  <si>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</si>
  <si>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</si>
  <si>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</si>
  <si>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</si>
  <si>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</si>
  <si>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</si>
  <si>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</si>
  <si>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</si>
  <si>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</si>
  <si>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</si>
  <si>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</si>
  <si>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</si>
  <si>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</si>
  <si>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</si>
  <si>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</si>
  <si>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</si>
  <si>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</si>
  <si>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</si>
  <si>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</si>
  <si>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</si>
  <si>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</si>
  <si>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</si>
  <si>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</si>
  <si>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</si>
  <si>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</si>
  <si>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</si>
  <si>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</si>
  <si>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</si>
  <si>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</si>
  <si>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</si>
  <si>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</si>
  <si>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</si>
  <si>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</si>
  <si>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</si>
  <si>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</si>
  <si>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</si>
  <si>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</si>
  <si>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</si>
  <si>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</si>
  <si>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</si>
  <si>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</si>
  <si>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</si>
  <si>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</si>
  <si>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</si>
  <si>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</si>
  <si>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</si>
  <si>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</si>
  <si>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</si>
  <si>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</si>
  <si>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</si>
  <si>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</si>
  <si>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</si>
  <si>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</si>
  <si>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</si>
  <si>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</si>
  <si>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</si>
  <si>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</si>
  <si>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</si>
  <si>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</si>
  <si>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</si>
  <si>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</si>
  <si>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</si>
  <si>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</si>
  <si>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</si>
  <si>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</si>
  <si>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</si>
  <si>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</si>
  <si>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</si>
  <si>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</si>
  <si>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</si>
  <si>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</si>
  <si>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</si>
  <si>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</si>
  <si>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</si>
  <si>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</si>
  <si>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</si>
  <si>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</si>
  <si>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</si>
  <si>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</si>
  <si>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</si>
  <si>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</si>
  <si>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</si>
  <si>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</si>
  <si>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</si>
  <si>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</si>
  <si>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</si>
  <si>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</si>
  <si>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</si>
  <si>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</si>
  <si>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</si>
  <si>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</si>
  <si>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</si>
  <si>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</si>
  <si>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</si>
  <si>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</si>
  <si>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</si>
  <si>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</si>
  <si>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</si>
  <si>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</si>
  <si>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</si>
  <si>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</si>
  <si>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</si>
  <si>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</si>
  <si>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</si>
  <si>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</si>
  <si>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</si>
  <si>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</si>
  <si>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</si>
  <si>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</si>
  <si>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</si>
  <si>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</si>
  <si>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</si>
  <si>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</si>
  <si>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</si>
  <si>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</si>
  <si>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</si>
  <si>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</si>
  <si>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</si>
  <si>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</si>
  <si>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</si>
  <si>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</si>
  <si>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</si>
  <si>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</si>
  <si>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</si>
  <si>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</si>
  <si>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</si>
  <si>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</si>
  <si>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</si>
  <si>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</si>
  <si>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</si>
  <si>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</si>
  <si>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</si>
  <si>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</si>
  <si>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</si>
  <si>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</si>
  <si>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</si>
  <si>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</si>
  <si>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</si>
  <si>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</si>
  <si>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</si>
  <si>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</si>
  <si>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</si>
  <si>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</si>
  <si>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</si>
  <si>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</si>
  <si>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</si>
  <si>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</si>
  <si>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</si>
  <si>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</si>
  <si>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</si>
  <si>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</si>
  <si>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</si>
  <si>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</si>
  <si>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</si>
  <si>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</si>
  <si>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</si>
  <si>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</si>
  <si>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</si>
  <si>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</si>
  <si>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</si>
  <si>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</si>
  <si>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</si>
  <si>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</si>
  <si>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</si>
  <si>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</si>
  <si>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</si>
  <si>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</si>
  <si>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</si>
  <si>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</si>
  <si>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</si>
  <si>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</si>
  <si>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</si>
  <si>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</si>
  <si>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</si>
  <si>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</si>
  <si>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</si>
  <si>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</si>
  <si>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</si>
  <si>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</si>
  <si>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</si>
  <si>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</si>
  <si>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</si>
  <si>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</si>
  <si>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</si>
  <si>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</si>
  <si>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</si>
  <si>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</si>
  <si>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</si>
  <si>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</si>
  <si>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</si>
  <si>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</si>
  <si>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</si>
  <si>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</si>
  <si>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</si>
  <si>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</si>
  <si>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</si>
  <si>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</si>
  <si>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</si>
  <si>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</si>
  <si>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</si>
  <si>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</si>
  <si>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</si>
  <si>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</si>
  <si>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</si>
  <si>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</si>
  <si>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</si>
  <si>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</si>
  <si>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</si>
  <si>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</si>
  <si>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</si>
  <si>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</si>
  <si>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</si>
  <si>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</si>
  <si>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</si>
  <si>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</si>
  <si>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</si>
  <si>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</si>
  <si>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</si>
  <si>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</si>
  <si>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</si>
  <si>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</si>
  <si>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</si>
  <si>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</si>
  <si>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</si>
  <si>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</si>
  <si>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</si>
  <si>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</si>
  <si>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</si>
  <si>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</si>
  <si>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</si>
  <si>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</si>
  <si>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</si>
  <si>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</si>
  <si>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</si>
  <si>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</si>
  <si>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</si>
  <si>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</si>
  <si>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</si>
  <si>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</si>
  <si>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</si>
  <si>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</si>
  <si>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</si>
  <si>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</si>
  <si>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</si>
  <si>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</si>
  <si>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</si>
  <si>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</si>
  <si>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</si>
  <si>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</si>
  <si>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</si>
  <si>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</si>
  <si>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</si>
  <si>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</si>
  <si>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</si>
  <si>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</si>
  <si>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</si>
  <si>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</si>
  <si>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</si>
  <si>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</si>
  <si>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</si>
  <si>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</si>
  <si>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</si>
  <si>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</si>
  <si>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</si>
  <si>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</si>
  <si>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</si>
  <si>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</si>
  <si>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</si>
  <si>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</si>
  <si>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</si>
  <si>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</si>
  <si>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</si>
  <si>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</si>
  <si>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</si>
  <si>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</si>
  <si>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</si>
  <si>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</si>
  <si>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</si>
  <si>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</si>
  <si>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</si>
  <si>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</si>
  <si>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</si>
  <si>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</si>
  <si>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</si>
  <si>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</si>
  <si>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</si>
  <si>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</si>
  <si>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</si>
  <si>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</si>
  <si>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</si>
  <si>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</si>
  <si>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</si>
  <si>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</si>
  <si>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</si>
  <si>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</si>
  <si>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</si>
  <si>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</si>
  <si>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</si>
  <si>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</si>
  <si>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</si>
  <si>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</si>
  <si>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</si>
  <si>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</si>
  <si>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</si>
  <si>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</si>
  <si>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</si>
  <si>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</si>
  <si>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</si>
  <si>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</si>
  <si>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</si>
  <si>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</si>
  <si>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</si>
  <si>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</si>
  <si>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</si>
  <si>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</si>
  <si>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</si>
  <si>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</si>
  <si>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</si>
  <si>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</si>
  <si>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</si>
  <si>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</si>
  <si>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</si>
  <si>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</si>
  <si>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</si>
  <si>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</si>
  <si>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</si>
  <si>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</si>
  <si>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</si>
  <si>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</si>
  <si>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</si>
  <si>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</si>
  <si>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</si>
  <si>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</si>
  <si>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</si>
  <si>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</si>
  <si>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</si>
  <si>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</si>
  <si>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</si>
  <si>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</si>
  <si>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</si>
  <si>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</si>
  <si>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</si>
  <si>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</si>
  <si>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</si>
  <si>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</si>
  <si>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</si>
  <si>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</si>
  <si>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</si>
  <si>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</si>
  <si>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</si>
  <si>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</si>
  <si>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</si>
  <si>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</si>
  <si>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</si>
  <si>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</si>
  <si>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</si>
  <si>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</si>
  <si>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</si>
  <si>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</si>
  <si>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</si>
  <si>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</si>
  <si>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</si>
  <si>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</si>
  <si>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</si>
  <si>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</si>
  <si>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</si>
  <si>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</si>
  <si>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</si>
  <si>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</si>
  <si>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</si>
  <si>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</si>
  <si>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</si>
  <si>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</si>
  <si>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</si>
  <si>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</si>
  <si>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</si>
  <si>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</si>
  <si>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</si>
  <si>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</si>
  <si>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</si>
  <si>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</si>
  <si>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</si>
  <si>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</si>
  <si>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</si>
  <si>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</si>
  <si>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</si>
  <si>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</si>
  <si>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</si>
  <si>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</si>
  <si>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</si>
  <si>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</si>
  <si>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</si>
  <si>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</si>
  <si>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</si>
  <si>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</si>
  <si>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</si>
  <si>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</si>
  <si>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</si>
  <si>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</si>
  <si>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</si>
  <si>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</si>
  <si>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</si>
  <si>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</si>
  <si>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</si>
  <si>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</si>
  <si>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</si>
  <si>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</si>
  <si>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</si>
  <si>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</si>
  <si>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</si>
  <si>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</si>
  <si>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</si>
  <si>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</si>
  <si>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</si>
  <si>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</si>
  <si>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</si>
  <si>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</si>
  <si>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</si>
  <si>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</si>
  <si>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</si>
  <si>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</si>
  <si>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</si>
  <si>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</si>
  <si>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</si>
  <si>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</si>
  <si>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</si>
  <si>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</si>
  <si>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</si>
  <si>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</si>
  <si>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</si>
  <si>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</si>
  <si>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</si>
  <si>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</si>
  <si>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</si>
  <si>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</si>
  <si>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</si>
  <si>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</si>
  <si>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</si>
  <si>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</si>
  <si>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</si>
  <si>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</si>
  <si>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</si>
  <si>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</si>
  <si>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</si>
  <si>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</si>
  <si>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</si>
  <si>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</si>
  <si>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</si>
  <si>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</si>
  <si>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</si>
  <si>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</si>
  <si>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</si>
  <si>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</si>
  <si>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</si>
  <si>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</si>
  <si>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</si>
  <si>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</si>
  <si>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</si>
  <si>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</si>
  <si>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</si>
  <si>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</si>
  <si>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</si>
  <si>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</si>
  <si>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</si>
  <si>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</si>
  <si>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</si>
  <si>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</si>
  <si>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</si>
  <si>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</si>
  <si>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</si>
  <si>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</si>
  <si>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</si>
  <si>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</si>
  <si>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</si>
  <si>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</si>
  <si>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</si>
  <si>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</si>
  <si>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</si>
  <si>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</si>
  <si>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</si>
  <si>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</si>
  <si>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</si>
  <si>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</si>
  <si>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</si>
  <si>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</si>
  <si>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</si>
  <si>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</si>
  <si>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</si>
  <si>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</si>
  <si>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</si>
  <si>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</si>
  <si>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</si>
  <si>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</si>
  <si>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</si>
  <si>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</si>
  <si>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</si>
  <si>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</si>
  <si>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</si>
  <si>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</si>
  <si>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</si>
  <si>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</si>
  <si>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</si>
  <si>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</si>
  <si>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</si>
  <si>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</si>
  <si>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</si>
  <si>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</si>
  <si>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</si>
  <si>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</si>
  <si>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</si>
  <si>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</si>
  <si>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</si>
  <si>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</si>
  <si>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</si>
  <si>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</si>
  <si>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</si>
  <si>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</si>
  <si>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</si>
  <si>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</si>
  <si>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</si>
  <si>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</si>
  <si>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</si>
  <si>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</si>
  <si>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</si>
  <si>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</si>
  <si>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</si>
  <si>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</si>
  <si>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</si>
  <si>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</si>
  <si>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</si>
  <si>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</si>
  <si>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</si>
  <si>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</si>
  <si>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</si>
  <si>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</si>
  <si>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</si>
  <si>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</si>
  <si>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</si>
  <si>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</si>
  <si>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</si>
  <si>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</si>
  <si>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</si>
  <si>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</si>
  <si>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</si>
  <si>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</si>
  <si>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</si>
  <si>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</si>
  <si>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</si>
  <si>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</si>
  <si>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</si>
  <si>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</si>
  <si>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</si>
  <si>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</si>
  <si>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</si>
  <si>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</si>
  <si>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</si>
  <si>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</si>
  <si>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</si>
  <si>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</si>
  <si>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</si>
  <si>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</si>
  <si>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</si>
  <si>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</si>
  <si>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</si>
  <si>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</si>
  <si>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</si>
  <si>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</si>
  <si>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</si>
  <si>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</si>
  <si>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</si>
  <si>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</si>
  <si>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</si>
  <si>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</si>
  <si>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</si>
  <si>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</si>
  <si>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</si>
  <si>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</si>
  <si>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</si>
  <si>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</si>
  <si>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</si>
  <si>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</si>
  <si>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</si>
  <si>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</si>
  <si>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</si>
  <si>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</si>
  <si>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</si>
  <si>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</si>
  <si>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</si>
  <si>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</si>
  <si>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</si>
  <si>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</si>
  <si>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</si>
  <si>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</si>
  <si>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</si>
  <si>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</si>
  <si>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</si>
  <si>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</si>
  <si>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</si>
  <si>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</si>
  <si>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</si>
  <si>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</si>
  <si>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</si>
  <si>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</si>
  <si>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</si>
  <si>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</si>
  <si>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</si>
  <si>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</si>
  <si>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</si>
  <si>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</si>
  <si>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</si>
  <si>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</si>
  <si>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</si>
  <si>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</si>
  <si>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</si>
  <si>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</si>
  <si>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</si>
  <si>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</si>
  <si>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</si>
  <si>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</si>
  <si>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</si>
  <si>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</si>
  <si>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</si>
  <si>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</si>
  <si>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</si>
  <si>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</si>
  <si>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</si>
  <si>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</si>
  <si>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</si>
  <si>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</si>
  <si>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</si>
  <si>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</si>
  <si>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</si>
  <si>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</si>
  <si>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</si>
  <si>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</si>
  <si>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</si>
  <si>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</si>
  <si>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</si>
  <si>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</si>
  <si>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</si>
  <si>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</si>
  <si>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</si>
  <si>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</si>
  <si>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</si>
  <si>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</si>
  <si>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</si>
  <si>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</si>
  <si>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</si>
  <si>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</si>
  <si>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</si>
  <si>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</si>
  <si>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</si>
  <si>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</si>
  <si>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</si>
  <si>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</si>
  <si>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</si>
  <si>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</si>
  <si>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</si>
  <si>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</si>
  <si>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</si>
  <si>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</si>
  <si>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</si>
  <si>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</si>
  <si>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</si>
  <si>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</si>
  <si>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</si>
  <si>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</si>
  <si>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</si>
  <si>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</si>
  <si>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</si>
  <si>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</si>
  <si>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</si>
  <si>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</si>
  <si>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</si>
  <si>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</si>
  <si>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</si>
  <si>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</si>
  <si>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</si>
  <si>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</si>
  <si>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</si>
  <si>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</si>
  <si>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</si>
  <si>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</si>
  <si>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</si>
  <si>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</si>
  <si>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</si>
  <si>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</si>
  <si>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</si>
  <si>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</si>
  <si>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</si>
  <si>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</si>
  <si>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</si>
  <si>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</si>
  <si>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</si>
  <si>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</si>
  <si>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</si>
  <si>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</si>
  <si>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</si>
  <si>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</si>
  <si>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</si>
  <si>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</si>
  <si>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</si>
  <si>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</si>
  <si>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</si>
  <si>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</si>
  <si>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</si>
  <si>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</si>
  <si>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</si>
  <si>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</si>
  <si>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</si>
  <si>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</si>
  <si>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</si>
  <si>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</si>
  <si>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</si>
  <si>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</si>
  <si>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</si>
  <si>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</si>
  <si>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</si>
  <si>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</si>
  <si>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</si>
  <si>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</si>
  <si>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</si>
  <si>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</si>
  <si>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</si>
  <si>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</si>
  <si>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</si>
  <si>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</si>
  <si>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</si>
  <si>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</si>
  <si>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</si>
  <si>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</si>
  <si>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</si>
  <si>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</si>
  <si>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</si>
  <si>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</si>
  <si>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</si>
  <si>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</si>
  <si>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</si>
  <si>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</si>
  <si>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</si>
  <si>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</si>
  <si>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</si>
  <si>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</si>
  <si>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</si>
  <si>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</si>
  <si>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</si>
  <si>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</si>
  <si>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</si>
  <si>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</si>
  <si>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</si>
  <si>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</si>
  <si>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</si>
  <si>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</si>
  <si>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</si>
  <si>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</si>
  <si>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</si>
  <si>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</si>
  <si>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</si>
  <si>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</si>
  <si>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</si>
  <si>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</si>
  <si>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</si>
  <si>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</si>
  <si>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</si>
  <si>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</si>
  <si>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</si>
  <si>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</si>
  <si>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</si>
  <si>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</si>
  <si>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</si>
  <si>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</si>
  <si>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</si>
  <si>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</si>
  <si>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</si>
  <si>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</si>
  <si>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</si>
  <si>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</si>
  <si>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</si>
  <si>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</si>
  <si>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</si>
  <si>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</si>
  <si>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</si>
  <si>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</si>
  <si>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</si>
  <si>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</si>
  <si>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</si>
  <si>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</si>
  <si>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</si>
  <si>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</si>
  <si>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</si>
  <si>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</si>
  <si>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</si>
  <si>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</si>
  <si>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</si>
  <si>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</si>
  <si>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</si>
  <si>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</si>
  <si>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</si>
  <si>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</si>
  <si>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</si>
  <si>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</si>
  <si>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</si>
  <si>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</si>
  <si>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</si>
  <si>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</si>
  <si>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</si>
  <si>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</si>
  <si>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</si>
  <si>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</si>
  <si>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</si>
  <si>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</si>
  <si>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</si>
  <si>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</si>
  <si>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</si>
  <si>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</si>
  <si>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</si>
  <si>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</si>
  <si>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</si>
  <si>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</si>
  <si>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</si>
  <si>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</si>
  <si>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</si>
  <si>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</si>
  <si>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</si>
  <si>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</si>
  <si>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</si>
  <si>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</si>
  <si>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</si>
  <si>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</si>
  <si>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</si>
  <si>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</si>
  <si>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</si>
  <si>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</si>
  <si>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</si>
  <si>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</si>
  <si>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</si>
  <si>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</si>
  <si>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</si>
  <si>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</si>
  <si>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</si>
  <si>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</si>
  <si>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</si>
  <si>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</si>
  <si>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</si>
  <si>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</si>
  <si>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</si>
  <si>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</si>
  <si>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</si>
  <si>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</si>
  <si>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</si>
  <si>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</si>
  <si>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</si>
  <si>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</si>
  <si>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</si>
  <si>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</si>
  <si>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</si>
  <si>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</si>
  <si>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</si>
  <si>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</si>
  <si>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</si>
  <si>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</si>
  <si>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</si>
  <si>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</si>
  <si>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</si>
  <si>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</si>
  <si>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</si>
  <si>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</si>
  <si>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</si>
  <si>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</si>
  <si>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</si>
  <si>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</si>
  <si>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</si>
  <si>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</si>
  <si>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</si>
  <si>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</si>
  <si>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</si>
  <si>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</si>
  <si>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</si>
  <si>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</si>
  <si>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</si>
  <si>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</si>
  <si>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</si>
  <si>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</si>
  <si>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</si>
  <si>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</si>
  <si>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</si>
  <si>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</si>
  <si>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</si>
  <si>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</si>
  <si>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</si>
  <si>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</si>
  <si>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</si>
  <si>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</si>
  <si>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</si>
  <si>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</si>
  <si>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</si>
  <si>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</si>
  <si>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</si>
  <si>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</si>
  <si>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</si>
  <si>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</si>
  <si>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</si>
  <si>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</si>
  <si>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</si>
  <si>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</si>
  <si>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</si>
  <si>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</si>
  <si>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</si>
  <si>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</si>
  <si>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</si>
  <si>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</si>
  <si>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</si>
  <si>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</si>
  <si>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</si>
  <si>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</si>
  <si>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</si>
  <si>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</si>
  <si>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</si>
  <si>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</si>
  <si>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</si>
  <si>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</si>
  <si>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</si>
  <si>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</si>
  <si>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</si>
  <si>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</si>
  <si>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</si>
  <si>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</si>
  <si>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</si>
  <si>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</si>
  <si>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</si>
  <si>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</si>
  <si>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</si>
  <si>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</si>
  <si>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</si>
  <si>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</si>
  <si>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</si>
  <si>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</si>
  <si>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</si>
  <si>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</si>
  <si>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</si>
  <si>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</si>
  <si>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</si>
  <si>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</si>
  <si>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</si>
  <si>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</si>
  <si>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</si>
  <si>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</si>
  <si>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</si>
  <si>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</si>
  <si>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</si>
  <si>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</si>
  <si>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</si>
  <si>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</si>
  <si>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</si>
  <si>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</si>
  <si>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</si>
  <si>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</si>
  <si>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</si>
  <si>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</si>
  <si>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</si>
  <si>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</si>
  <si>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</si>
  <si>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</si>
  <si>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</si>
  <si>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</si>
  <si>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</si>
  <si>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</si>
  <si>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</si>
  <si>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</si>
  <si>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</si>
  <si>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</si>
  <si>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</si>
  <si>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</si>
  <si>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</si>
  <si>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</si>
  <si>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</si>
  <si>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</si>
  <si>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</si>
  <si>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</si>
  <si>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</si>
  <si>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</si>
  <si>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</si>
  <si>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</si>
  <si>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</si>
  <si>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</si>
  <si>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</si>
  <si>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</si>
  <si>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</si>
  <si>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</si>
  <si>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</si>
  <si>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</si>
  <si>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</si>
  <si>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</si>
  <si>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</si>
  <si>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</si>
  <si>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</si>
  <si>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</si>
  <si>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</si>
  <si>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</si>
  <si>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</si>
  <si>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</si>
  <si>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</si>
  <si>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</si>
  <si>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</si>
  <si>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</si>
  <si>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</si>
  <si>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</si>
  <si>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</si>
  <si>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</si>
  <si>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</si>
  <si>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</si>
  <si>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</si>
  <si>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</si>
  <si>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</si>
  <si>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</si>
  <si>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</si>
  <si>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</si>
  <si>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</si>
  <si>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</si>
  <si>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</si>
  <si>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</si>
  <si>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</si>
  <si>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</si>
  <si>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</si>
  <si>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</si>
  <si>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</si>
  <si>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</si>
  <si>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</si>
  <si>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</si>
  <si>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</si>
  <si>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</si>
  <si>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</si>
  <si>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</si>
  <si>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</si>
  <si>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</si>
  <si>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</si>
  <si>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</si>
  <si>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</si>
  <si>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</si>
  <si>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</si>
  <si>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</si>
  <si>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</si>
  <si>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</si>
  <si>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</si>
  <si>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</si>
  <si>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</si>
  <si>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</si>
  <si>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</si>
  <si>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</si>
  <si>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</si>
  <si>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</si>
  <si>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</si>
  <si>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</si>
  <si>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</si>
  <si>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</si>
  <si>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</si>
  <si>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</si>
  <si>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</si>
  <si>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</si>
  <si>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</si>
  <si>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</si>
  <si>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</si>
  <si>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</si>
  <si>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</si>
  <si>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</si>
  <si>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</si>
  <si>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</si>
  <si>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</si>
  <si>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</si>
  <si>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</si>
  <si>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</si>
  <si>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</si>
  <si>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</si>
  <si>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</si>
  <si>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</si>
  <si>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</si>
  <si>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</si>
  <si>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</si>
  <si>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</si>
  <si>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</si>
  <si>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</si>
  <si>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</si>
  <si>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</si>
  <si>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</si>
  <si>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</si>
  <si>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</si>
  <si>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</si>
  <si>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</si>
  <si>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</si>
  <si>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</si>
  <si>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</si>
  <si>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</si>
  <si>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</si>
  <si>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</si>
  <si>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</si>
  <si>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</si>
  <si>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</si>
  <si>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</si>
  <si>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</si>
  <si>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</si>
  <si>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</si>
  <si>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</si>
  <si>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</si>
  <si>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</si>
  <si>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</si>
  <si>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</si>
  <si>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</si>
  <si>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</si>
  <si>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</si>
  <si>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</si>
  <si>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</si>
  <si>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</si>
  <si>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</si>
  <si>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</si>
  <si>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</si>
  <si>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</si>
  <si>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</si>
  <si>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</si>
  <si>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</si>
  <si>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</si>
  <si>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</si>
  <si>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</si>
  <si>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</si>
  <si>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</si>
  <si>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</si>
  <si>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</si>
  <si>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</si>
  <si>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</si>
  <si>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</si>
  <si>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</si>
  <si>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</si>
  <si>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</si>
  <si>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</si>
  <si>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</si>
  <si>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</si>
  <si>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</si>
  <si>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</si>
  <si>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</si>
  <si>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</si>
  <si>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</si>
  <si>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</si>
  <si>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</si>
  <si>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</si>
  <si>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</si>
  <si>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</si>
  <si>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</si>
  <si>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</si>
  <si>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</si>
  <si>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</si>
  <si>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</si>
  <si>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</si>
  <si>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</si>
  <si>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</si>
  <si>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</si>
  <si>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</si>
  <si>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</si>
  <si>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</si>
  <si>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</si>
  <si>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</si>
  <si>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</si>
  <si>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</si>
  <si>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</si>
  <si>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</si>
  <si>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</si>
  <si>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</si>
  <si>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</si>
  <si>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</si>
  <si>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</si>
  <si>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</si>
  <si>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</si>
  <si>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</si>
  <si>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</si>
  <si>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</si>
  <si>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</si>
  <si>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</si>
  <si>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</si>
  <si>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</si>
  <si>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</si>
  <si>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</si>
  <si>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</si>
  <si>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</si>
  <si>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</si>
  <si>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</si>
  <si>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</si>
  <si>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</si>
  <si>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</si>
  <si>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</si>
  <si>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</si>
  <si>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</si>
  <si>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</si>
  <si>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</si>
  <si>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</si>
  <si>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</si>
  <si>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</si>
  <si>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</si>
  <si>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</si>
  <si>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</si>
  <si>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</si>
  <si>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</si>
  <si>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</si>
  <si>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</si>
  <si>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</si>
  <si>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</si>
  <si>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</si>
  <si>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</si>
  <si>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</si>
  <si>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</si>
  <si>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</si>
  <si>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</si>
  <si>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</si>
  <si>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</si>
  <si>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</si>
  <si>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</si>
  <si>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</si>
  <si>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</si>
  <si>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</si>
  <si>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</si>
  <si>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</si>
  <si>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</si>
  <si>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</si>
  <si>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</si>
  <si>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</si>
  <si>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</si>
  <si>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</si>
  <si>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</si>
  <si>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</si>
  <si>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</si>
  <si>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</si>
  <si>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</si>
  <si>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</si>
  <si>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</si>
  <si>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</si>
  <si>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</si>
  <si>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</si>
  <si>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</si>
  <si>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</si>
  <si>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</si>
  <si>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</si>
  <si>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</si>
  <si>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</si>
  <si>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</si>
  <si>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</si>
  <si>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</si>
  <si>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</si>
  <si>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</si>
  <si>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</si>
  <si>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</si>
  <si>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</si>
  <si>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</si>
  <si>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</si>
  <si>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</si>
  <si>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</si>
  <si>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</si>
  <si>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</si>
  <si>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</si>
  <si>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</si>
  <si>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</si>
  <si>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</si>
  <si>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</si>
  <si>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</si>
  <si>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</si>
  <si>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</si>
  <si>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</si>
  <si>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</si>
  <si>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</si>
  <si>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</si>
  <si>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</si>
  <si>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</si>
  <si>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</si>
  <si>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</si>
  <si>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</si>
  <si>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</si>
  <si>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</si>
  <si>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</si>
  <si>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</si>
  <si>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</si>
  <si>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</si>
  <si>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</si>
  <si>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</si>
  <si>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</si>
  <si>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</si>
  <si>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</si>
  <si>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</si>
  <si>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</si>
  <si>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</si>
  <si>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</si>
  <si>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</si>
  <si>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</si>
  <si>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</si>
  <si>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</si>
  <si>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</si>
  <si>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</si>
  <si>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</si>
  <si>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</si>
  <si>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</si>
  <si>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</si>
  <si>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</si>
  <si>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</si>
  <si>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</si>
  <si>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</si>
  <si>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</si>
  <si>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</si>
  <si>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</si>
  <si>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</si>
  <si>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</si>
  <si>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</si>
  <si>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</si>
  <si>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</si>
  <si>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</si>
  <si>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</si>
  <si>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</si>
  <si>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</si>
  <si>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</si>
  <si>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</si>
  <si>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</si>
  <si>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</si>
  <si>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</si>
  <si>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</si>
  <si>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</si>
  <si>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</si>
  <si>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</si>
  <si>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</si>
  <si>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</si>
  <si>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</si>
  <si>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</si>
  <si>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</si>
  <si>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</si>
  <si>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</si>
  <si>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</si>
  <si>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</si>
  <si>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</si>
  <si>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</si>
  <si>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</si>
  <si>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</si>
  <si>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</si>
  <si>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</si>
  <si>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</si>
  <si>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</si>
  <si>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</si>
  <si>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</si>
  <si>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</si>
  <si>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</si>
  <si>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</si>
  <si>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</si>
  <si>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</si>
  <si>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</si>
  <si>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</si>
  <si>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</si>
  <si>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</si>
  <si>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</si>
  <si>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</si>
  <si>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</si>
  <si>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</si>
  <si>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</si>
  <si>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</si>
  <si>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</si>
  <si>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</si>
  <si>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</si>
  <si>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</si>
  <si>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</si>
  <si>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</si>
  <si>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</si>
  <si>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</si>
  <si>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</si>
  <si>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</si>
  <si>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</si>
  <si>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</si>
  <si>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</si>
  <si>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</si>
  <si>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</si>
  <si>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</si>
  <si>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</si>
  <si>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</si>
  <si>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</si>
  <si>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</si>
  <si>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</si>
  <si>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</si>
  <si>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</si>
  <si>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</si>
  <si>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</si>
  <si>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</si>
  <si>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</si>
  <si>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</si>
  <si>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</si>
  <si>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</si>
  <si>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</si>
  <si>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</si>
  <si>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</si>
  <si>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</si>
  <si>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</si>
  <si>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</si>
  <si>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</si>
  <si>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</si>
  <si>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</si>
  <si>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</si>
  <si>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</si>
  <si>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</si>
  <si>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</si>
  <si>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</si>
  <si>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</si>
  <si>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</si>
  <si>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</si>
  <si>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</si>
  <si>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</si>
  <si>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</si>
  <si>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</si>
  <si>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</si>
  <si>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</si>
  <si>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</si>
  <si>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</si>
  <si>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</si>
  <si>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</si>
  <si>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</si>
  <si>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</si>
  <si>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</si>
  <si>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</si>
  <si>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</si>
  <si>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</si>
  <si>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</si>
  <si>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</si>
  <si>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</si>
  <si>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</si>
  <si>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</si>
  <si>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</si>
  <si>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</si>
  <si>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</si>
  <si>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</si>
  <si>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</si>
  <si>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</si>
  <si>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</si>
  <si>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</si>
  <si>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</si>
  <si>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</si>
  <si>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</si>
  <si>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</si>
  <si>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</si>
  <si>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</si>
  <si>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</si>
  <si>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</si>
  <si>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</si>
  <si>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</si>
  <si>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</si>
  <si>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</si>
  <si>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</si>
  <si>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</si>
  <si>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</si>
  <si>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</si>
  <si>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</si>
  <si>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</si>
  <si>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</si>
  <si>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</si>
  <si>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</si>
  <si>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</si>
  <si>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</si>
  <si>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</si>
  <si>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</si>
  <si>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</si>
  <si>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</si>
  <si>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</si>
  <si>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</si>
  <si>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</si>
  <si>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</si>
  <si>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</si>
  <si>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</si>
  <si>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</si>
  <si>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</si>
  <si>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</si>
  <si>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</si>
  <si>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</si>
  <si>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</si>
  <si>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</si>
  <si>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</si>
  <si>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</si>
  <si>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</si>
  <si>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</si>
  <si>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</si>
  <si>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</si>
  <si>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</si>
  <si>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</si>
  <si>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</si>
  <si>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</si>
  <si>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</si>
  <si>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</si>
  <si>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</si>
  <si>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</si>
  <si>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</si>
  <si>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</si>
  <si>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</si>
  <si>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</si>
  <si>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</si>
  <si>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</si>
  <si>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</si>
  <si>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</si>
  <si>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</si>
  <si>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</si>
  <si>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</si>
  <si>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</si>
  <si>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</si>
  <si>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</si>
  <si>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</si>
  <si>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</si>
  <si>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</si>
  <si>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</si>
  <si>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</si>
  <si>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</si>
  <si>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</si>
  <si>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</si>
  <si>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</si>
  <si>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</si>
  <si>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</si>
  <si>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</si>
  <si>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</si>
  <si>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</si>
  <si>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</si>
  <si>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</si>
  <si>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</si>
  <si>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</si>
  <si>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</si>
  <si>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</si>
  <si>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</si>
  <si>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</si>
  <si>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</si>
  <si>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</si>
  <si>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</si>
  <si>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</si>
  <si>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</si>
  <si>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</si>
  <si>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</si>
  <si>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</si>
  <si>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</si>
  <si>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</si>
  <si>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</si>
  <si>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</si>
  <si>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</si>
  <si>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</si>
  <si>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</si>
  <si>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</si>
  <si>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</si>
  <si>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</si>
  <si>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</si>
  <si>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</si>
  <si>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</si>
  <si>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</si>
  <si>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</si>
  <si>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</si>
  <si>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</si>
  <si>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</si>
  <si>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</si>
  <si>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</si>
  <si>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</si>
  <si>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</si>
  <si>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</si>
  <si>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</si>
  <si>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</si>
  <si>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</si>
  <si>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</si>
  <si>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</si>
  <si>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</si>
  <si>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</si>
  <si>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</si>
  <si>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</si>
  <si>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</si>
  <si>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</si>
  <si>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</si>
  <si>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</si>
  <si>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</si>
  <si>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</si>
  <si>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</si>
  <si>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</si>
  <si>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</si>
  <si>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</si>
  <si>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</si>
  <si>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</si>
  <si>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</si>
  <si>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</si>
  <si>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</si>
  <si>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</si>
  <si>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</si>
  <si>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</si>
  <si>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</si>
  <si>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</si>
  <si>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</si>
  <si>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</si>
  <si>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</si>
  <si>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</si>
  <si>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</si>
  <si>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</si>
  <si>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</si>
  <si>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</si>
  <si>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</si>
  <si>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</si>
  <si>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</si>
  <si>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</si>
  <si>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</si>
  <si>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</si>
  <si>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</si>
  <si>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</si>
  <si>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</si>
  <si>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</si>
  <si>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</si>
  <si>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</si>
  <si>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</si>
  <si>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</si>
  <si>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</si>
  <si>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</si>
  <si>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</si>
  <si>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</si>
  <si>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</si>
  <si>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</si>
  <si>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</si>
  <si>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</si>
  <si>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</si>
  <si>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</si>
  <si>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</si>
  <si>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</si>
  <si>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</si>
  <si>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</si>
  <si>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</si>
  <si>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</si>
  <si>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</si>
  <si>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</si>
  <si>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</si>
  <si>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</si>
  <si>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</si>
  <si>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</si>
  <si>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</si>
  <si>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</si>
  <si>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</si>
  <si>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</si>
  <si>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</si>
  <si>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</si>
  <si>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</si>
  <si>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</si>
  <si>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</si>
  <si>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</si>
  <si>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</si>
  <si>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</si>
  <si>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</si>
  <si>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</si>
  <si>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</si>
  <si>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</si>
  <si>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</si>
  <si>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</si>
  <si>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</si>
  <si>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</si>
  <si>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</si>
  <si>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</si>
  <si>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</si>
  <si>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</si>
  <si>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</si>
  <si>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</si>
  <si>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</si>
  <si>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</si>
  <si>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</si>
  <si>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</si>
  <si>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</si>
  <si>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</si>
  <si>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</si>
  <si>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</si>
  <si>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</si>
  <si>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</si>
  <si>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</si>
  <si>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</si>
  <si>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</si>
  <si>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</si>
  <si>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</si>
  <si>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</si>
  <si>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</si>
  <si>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</si>
  <si>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</si>
  <si>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</si>
  <si>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</si>
  <si>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</si>
  <si>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</si>
  <si>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</si>
  <si>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</si>
  <si>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</si>
  <si>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</si>
  <si>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</si>
  <si>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</si>
  <si>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</si>
  <si>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</si>
  <si>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</si>
  <si>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</si>
  <si>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</si>
  <si>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</si>
  <si>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</si>
  <si>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</si>
  <si>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</si>
  <si>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</si>
  <si>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</si>
  <si>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</si>
  <si>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</si>
  <si>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</si>
  <si>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</si>
  <si>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</si>
  <si>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</si>
  <si>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</si>
  <si>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</si>
  <si>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</si>
  <si>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</si>
  <si>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</si>
  <si>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</si>
  <si>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</si>
  <si>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</si>
  <si>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</si>
  <si>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</si>
  <si>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</si>
  <si>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</si>
  <si>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</si>
  <si>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</si>
  <si>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</si>
  <si>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</si>
  <si>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</si>
  <si>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</si>
  <si>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</si>
  <si>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</si>
  <si>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</si>
  <si>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</si>
  <si>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</si>
  <si>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</si>
  <si>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</si>
  <si>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</si>
  <si>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</si>
  <si>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</si>
  <si>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</si>
  <si>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</si>
  <si>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</si>
  <si>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</si>
  <si>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</si>
  <si>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</si>
  <si>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</si>
  <si>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</si>
  <si>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</si>
  <si>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</si>
  <si>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</si>
  <si>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</si>
  <si>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</si>
  <si>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</si>
  <si>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</si>
  <si>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</si>
  <si>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</si>
  <si>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</si>
  <si>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</si>
  <si>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</si>
  <si>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</si>
  <si>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</si>
  <si>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</si>
  <si>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</si>
  <si>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</si>
  <si>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</si>
  <si>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</si>
  <si>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</si>
  <si>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</si>
  <si>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</si>
  <si>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</si>
  <si>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</si>
  <si>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</si>
  <si>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</si>
  <si>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</si>
  <si>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</si>
  <si>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</si>
  <si>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</si>
  <si>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</si>
  <si>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</si>
  <si>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</si>
  <si>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</si>
  <si>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</si>
  <si>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</si>
  <si>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</si>
  <si>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</si>
  <si>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</si>
  <si>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</si>
  <si>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</si>
  <si>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</si>
  <si>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</si>
  <si>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</si>
  <si>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</si>
  <si>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</si>
  <si>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</si>
  <si>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</si>
  <si>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</si>
  <si>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</si>
  <si>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</si>
  <si>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</si>
  <si>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</si>
  <si>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</si>
  <si>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</si>
  <si>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</si>
  <si>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</si>
  <si>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</si>
  <si>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</si>
  <si>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</si>
  <si>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</si>
  <si>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</si>
  <si>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</si>
  <si>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</si>
  <si>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</si>
  <si>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</si>
  <si>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</si>
  <si>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</si>
  <si>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</si>
  <si>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</si>
  <si>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</si>
  <si>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</si>
  <si>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</si>
  <si>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</si>
  <si>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</si>
  <si>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</si>
  <si>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</si>
  <si>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</si>
  <si>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</si>
  <si>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</si>
  <si>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</si>
  <si>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</si>
  <si>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</si>
  <si>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</si>
  <si>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</si>
  <si>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</si>
  <si>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</si>
  <si>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</si>
  <si>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</si>
  <si>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</si>
  <si>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</si>
  <si>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</si>
  <si>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</si>
  <si>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</si>
  <si>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</si>
  <si>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</si>
  <si>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</si>
  <si>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</si>
  <si>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</si>
  <si>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</si>
  <si>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</si>
  <si>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</si>
  <si>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</si>
  <si>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</si>
  <si>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</si>
  <si>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</si>
  <si>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</si>
  <si>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</si>
  <si>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</si>
  <si>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</si>
  <si>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</si>
  <si>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</si>
  <si>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</si>
  <si>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</si>
  <si>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</si>
  <si>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</si>
  <si>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</si>
  <si>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</si>
  <si>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</si>
  <si>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</si>
  <si>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</si>
  <si>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</si>
  <si>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</si>
  <si>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</si>
  <si>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</si>
  <si>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</si>
  <si>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</si>
  <si>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</si>
  <si>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</si>
  <si>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</si>
  <si>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</si>
  <si>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</si>
  <si>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</si>
  <si>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</si>
  <si>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</si>
  <si>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</si>
  <si>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</si>
  <si>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</si>
  <si>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</si>
  <si>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</si>
  <si>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</si>
  <si>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</si>
  <si>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</si>
  <si>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</si>
  <si>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</si>
  <si>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</si>
  <si>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</si>
  <si>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</si>
  <si>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</si>
  <si>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</si>
  <si>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</si>
  <si>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</si>
  <si>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</si>
  <si>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</si>
  <si>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</si>
  <si>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</si>
  <si>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</si>
  <si>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</si>
  <si>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</si>
  <si>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</si>
  <si>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</si>
  <si>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</si>
  <si>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</si>
  <si>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</si>
  <si>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</si>
  <si>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</si>
  <si>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</si>
  <si>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</si>
  <si>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</si>
  <si>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</si>
  <si>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</si>
  <si>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</si>
  <si>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</si>
  <si>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</si>
  <si>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</si>
  <si>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</si>
  <si>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</si>
  <si>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</si>
  <si>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</si>
  <si>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</si>
  <si>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</si>
  <si>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</si>
  <si>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</si>
  <si>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</si>
  <si>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</si>
  <si>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</si>
  <si>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</si>
  <si>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</si>
  <si>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</si>
  <si>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</si>
  <si>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</si>
  <si>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</si>
  <si>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</si>
  <si>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</si>
  <si>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</si>
  <si>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</si>
  <si>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</si>
  <si>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</si>
  <si>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</si>
  <si>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</si>
  <si>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</si>
  <si>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</si>
  <si>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</si>
  <si>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</si>
  <si>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</si>
  <si>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</si>
  <si>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</si>
  <si>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</si>
  <si>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</si>
  <si>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</si>
  <si>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</si>
  <si>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</si>
  <si>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</si>
  <si>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</si>
  <si>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</si>
  <si>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</si>
  <si>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</si>
  <si>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</si>
  <si>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</si>
  <si>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</si>
  <si>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</si>
  <si>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</si>
  <si>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</si>
  <si>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</si>
  <si>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</si>
  <si>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</si>
  <si>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</si>
  <si>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</si>
  <si>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</si>
  <si>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</si>
  <si>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</si>
  <si>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</si>
  <si>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</si>
  <si>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</si>
  <si>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</si>
  <si>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</si>
  <si>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</si>
  <si>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</si>
  <si>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</si>
  <si>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</si>
  <si>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</si>
  <si>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</si>
  <si>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</si>
  <si>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</si>
  <si>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</si>
  <si>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</si>
  <si>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</si>
  <si>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</si>
  <si>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</si>
  <si>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</si>
  <si>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</si>
  <si>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</si>
  <si>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</si>
  <si>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</si>
  <si>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</si>
  <si>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</si>
  <si>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</si>
  <si>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</si>
  <si>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</si>
  <si>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</si>
  <si>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</si>
  <si>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</si>
  <si>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</si>
  <si>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</si>
  <si>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</si>
  <si>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</si>
  <si>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</si>
  <si>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</si>
  <si>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</si>
  <si>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</si>
  <si>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</si>
  <si>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</si>
  <si>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</si>
  <si>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</si>
  <si>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</si>
  <si>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</si>
  <si>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</si>
  <si>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</si>
  <si>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</si>
  <si>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</si>
  <si>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</si>
  <si>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</si>
  <si>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</si>
  <si>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</si>
  <si>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</si>
  <si>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</si>
  <si>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</si>
  <si>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</si>
  <si>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</si>
  <si>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</si>
  <si>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</si>
  <si>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</si>
  <si>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</si>
  <si>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</si>
  <si>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</si>
  <si>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</si>
  <si>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</si>
  <si>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</si>
  <si>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</si>
  <si>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</si>
  <si>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</si>
  <si>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</si>
  <si>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</si>
  <si>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</si>
  <si>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</si>
  <si>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</si>
  <si>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</si>
  <si>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</si>
  <si>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</si>
  <si>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</si>
  <si>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</si>
  <si>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</si>
  <si>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</si>
  <si>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</si>
  <si>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</si>
  <si>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</si>
  <si>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</si>
  <si>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</si>
  <si>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</si>
  <si>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</si>
  <si>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</si>
  <si>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</si>
  <si>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</si>
  <si>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</si>
  <si>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</si>
  <si>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</si>
  <si>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</si>
  <si>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</si>
  <si>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</si>
  <si>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</si>
  <si>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</si>
  <si>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</si>
  <si>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</si>
  <si>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</si>
  <si>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</si>
  <si>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</si>
  <si>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</si>
  <si>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</si>
  <si>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</si>
  <si>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</si>
  <si>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</si>
  <si>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</si>
  <si>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</si>
  <si>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</si>
  <si>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</si>
  <si>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</si>
  <si>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</si>
  <si>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</si>
  <si>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</si>
  <si>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</si>
  <si>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</si>
  <si>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</si>
  <si>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</si>
  <si>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</si>
  <si>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</si>
  <si>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</si>
  <si>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</si>
  <si>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</si>
  <si>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</si>
  <si>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</si>
  <si>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</si>
  <si>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</si>
  <si>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</si>
  <si>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</si>
  <si>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</si>
  <si>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</si>
  <si>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</si>
  <si>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</si>
  <si>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</si>
  <si>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</si>
  <si>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</si>
  <si>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</si>
  <si>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</si>
  <si>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</si>
  <si>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</si>
  <si>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</si>
  <si>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</si>
  <si>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</si>
  <si>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</si>
  <si>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</si>
  <si>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</si>
  <si>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</si>
  <si>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</si>
  <si>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</si>
  <si>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</si>
  <si>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</si>
  <si>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</si>
  <si>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</si>
  <si>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</si>
  <si>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</si>
  <si>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</si>
  <si>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</si>
  <si>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</si>
  <si>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</si>
  <si>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</si>
  <si>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</si>
  <si>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</si>
  <si>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</si>
  <si>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</si>
  <si>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</si>
  <si>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</si>
  <si>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</si>
  <si>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</si>
  <si>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</si>
  <si>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</si>
  <si>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</si>
  <si>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</si>
  <si>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</si>
  <si>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</si>
  <si>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</si>
  <si>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</si>
  <si>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</si>
  <si>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</si>
  <si>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</si>
  <si>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</si>
  <si>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</si>
  <si>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</si>
  <si>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</si>
  <si>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</si>
  <si>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</si>
  <si>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</si>
  <si>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</si>
  <si>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</si>
  <si>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</si>
  <si>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</si>
  <si>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</si>
  <si>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</si>
  <si>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</si>
  <si>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</si>
  <si>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</si>
  <si>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</si>
  <si>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</si>
  <si>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</si>
  <si>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</si>
  <si>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</si>
  <si>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</si>
  <si>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</si>
  <si>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</si>
  <si>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</si>
  <si>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</si>
  <si>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</si>
  <si>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</si>
  <si>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</si>
  <si>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</si>
  <si>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</si>
  <si>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</si>
  <si>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</si>
  <si>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</si>
  <si>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</si>
  <si>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</si>
  <si>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</si>
  <si>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</si>
  <si>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</si>
  <si>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</si>
  <si>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</si>
  <si>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</si>
  <si>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</si>
  <si>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</si>
  <si>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</si>
  <si>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</si>
  <si>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</si>
  <si>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</si>
  <si>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</si>
  <si>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</si>
  <si>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</si>
  <si>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</si>
  <si>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</si>
  <si>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</si>
  <si>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</si>
  <si>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</si>
  <si>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</si>
  <si>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</si>
  <si>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</si>
  <si>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</si>
  <si>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</si>
  <si>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</si>
  <si>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</si>
  <si>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</si>
  <si>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</si>
  <si>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</si>
  <si>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</si>
  <si>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</si>
  <si>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</si>
  <si>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</si>
  <si>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</si>
  <si>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</si>
  <si>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</si>
  <si>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</si>
  <si>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</si>
  <si>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</si>
  <si>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</si>
  <si>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</si>
  <si>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</si>
  <si>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</si>
  <si>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</si>
  <si>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</si>
  <si>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</si>
  <si>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</si>
  <si>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</si>
  <si>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</si>
  <si>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</si>
  <si>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</si>
  <si>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</si>
  <si>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</si>
  <si>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</si>
  <si>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</si>
  <si>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</si>
  <si>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</si>
  <si>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</si>
  <si>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</si>
  <si>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</si>
  <si>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</si>
  <si>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</si>
  <si>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</si>
  <si>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</si>
  <si>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</si>
  <si>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</si>
  <si>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</si>
  <si>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</si>
  <si>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</si>
  <si>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</si>
  <si>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</si>
  <si>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</si>
  <si>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</si>
  <si>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</si>
  <si>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</si>
  <si>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</si>
  <si>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</si>
  <si>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</si>
  <si>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</si>
  <si>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</si>
  <si>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</si>
  <si>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</si>
  <si>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</si>
  <si>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</si>
  <si>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</si>
  <si>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</si>
  <si>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</si>
  <si>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</si>
  <si>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</si>
  <si>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</si>
  <si>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</si>
  <si>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</si>
  <si>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</si>
  <si>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</si>
  <si>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</si>
  <si>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</si>
  <si>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</si>
  <si>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</si>
  <si>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</si>
  <si>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</si>
  <si>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</si>
  <si>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</si>
  <si>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</si>
  <si>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</si>
  <si>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</si>
  <si>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</si>
  <si>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</si>
  <si>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</si>
  <si>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</si>
  <si>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</si>
  <si>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</si>
  <si>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</si>
  <si>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</si>
  <si>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</si>
  <si>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</si>
  <si>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</si>
  <si>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</si>
  <si>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</si>
  <si>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</si>
  <si>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</si>
  <si>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</si>
  <si>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</si>
  <si>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</si>
  <si>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</si>
  <si>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</si>
  <si>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</si>
  <si>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</si>
  <si>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</si>
  <si>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</si>
  <si>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</si>
  <si>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</si>
  <si>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</si>
  <si>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</si>
  <si>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</si>
  <si>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</si>
  <si>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</si>
  <si>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</si>
  <si>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</si>
  <si>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</si>
  <si>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</si>
  <si>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</si>
  <si>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</si>
  <si>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</si>
  <si>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</si>
  <si>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</si>
  <si>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</si>
  <si>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</si>
  <si>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</si>
  <si>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</si>
  <si>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</si>
  <si>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</si>
  <si>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</si>
  <si>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</si>
  <si>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</si>
  <si>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</si>
  <si>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</si>
  <si>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</si>
  <si>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</si>
  <si>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</si>
  <si>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</si>
  <si>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</si>
  <si>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</si>
  <si>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</si>
  <si>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</si>
  <si>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</si>
  <si>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</si>
  <si>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</si>
  <si>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</si>
  <si>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</si>
  <si>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</si>
  <si>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</si>
  <si>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</si>
  <si>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</si>
  <si>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</si>
  <si>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</si>
  <si>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</si>
  <si>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</si>
  <si>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</si>
  <si>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</si>
  <si>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</si>
  <si>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</si>
  <si>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</si>
  <si>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</si>
  <si>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</si>
  <si>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</si>
  <si>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</si>
  <si>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</si>
  <si>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</si>
  <si>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</si>
  <si>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</si>
  <si>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</si>
  <si>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</si>
  <si>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</si>
  <si>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</si>
  <si>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</si>
  <si>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</si>
  <si>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</si>
  <si>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</si>
  <si>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</si>
  <si>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</si>
  <si>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</si>
  <si>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</si>
  <si>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</si>
  <si>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</si>
  <si>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</si>
  <si>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</si>
  <si>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</si>
  <si>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</si>
  <si>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</si>
  <si>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</si>
  <si>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</si>
  <si>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</si>
  <si>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</si>
  <si>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</si>
  <si>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</si>
  <si>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</si>
  <si>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</si>
  <si>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</si>
  <si>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</si>
  <si>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</si>
  <si>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</si>
  <si>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</si>
  <si>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</si>
  <si>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</si>
  <si>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</si>
  <si>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</si>
  <si>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</si>
  <si>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</si>
  <si>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</si>
  <si>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</si>
  <si>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</si>
  <si>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</si>
  <si>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</si>
  <si>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</si>
  <si>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</si>
  <si>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</si>
  <si>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</si>
  <si>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</si>
  <si>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</si>
  <si>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</si>
  <si>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</si>
  <si>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</si>
  <si>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</si>
  <si>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</si>
  <si>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</si>
  <si>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</si>
  <si>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</si>
  <si>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</si>
  <si>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</si>
  <si>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</si>
  <si>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</si>
  <si>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</si>
  <si>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</si>
  <si>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</si>
  <si>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</si>
  <si>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</si>
  <si>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</si>
  <si>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</si>
  <si>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</si>
  <si>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</si>
  <si>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</si>
  <si>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</si>
  <si>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</si>
  <si>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</si>
  <si>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</si>
  <si>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</si>
  <si>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</si>
  <si>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</si>
  <si>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</si>
  <si>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</si>
  <si>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</si>
  <si>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</si>
  <si>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</si>
  <si>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</si>
  <si>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</si>
  <si>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</si>
  <si>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</si>
  <si>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</si>
  <si>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</si>
  <si>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</si>
  <si>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</si>
  <si>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</si>
  <si>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</si>
  <si>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</si>
  <si>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</si>
  <si>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</si>
  <si>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</si>
  <si>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</si>
  <si>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</si>
  <si>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</si>
  <si>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</si>
  <si>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</si>
  <si>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</si>
  <si>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</si>
  <si>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</si>
  <si>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</si>
  <si>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</si>
  <si>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</si>
  <si>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</si>
  <si>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</si>
  <si>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</si>
  <si>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</si>
  <si>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</si>
  <si>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</si>
  <si>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</si>
  <si>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</si>
  <si>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</si>
  <si>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</si>
  <si>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</si>
  <si>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</si>
  <si>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</si>
  <si>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</si>
  <si>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</si>
  <si>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</si>
  <si>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</si>
  <si>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</si>
  <si>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</si>
  <si>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</si>
  <si>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</si>
  <si>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</si>
  <si>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</si>
  <si>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</si>
  <si>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</si>
  <si>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</si>
  <si>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</si>
  <si>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</si>
  <si>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</si>
  <si>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</si>
  <si>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</si>
  <si>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</si>
  <si>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</si>
  <si>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</si>
  <si>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</si>
  <si>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</si>
  <si>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</si>
  <si>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</si>
  <si>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</si>
  <si>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</si>
  <si>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</si>
  <si>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</si>
  <si>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</si>
  <si>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</si>
  <si>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</si>
  <si>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</si>
  <si>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</si>
  <si>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</si>
  <si>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</si>
  <si>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</si>
  <si>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</si>
  <si>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</si>
  <si>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</si>
  <si>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</si>
  <si>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</si>
  <si>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</si>
  <si>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</si>
  <si>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</si>
  <si>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</si>
  <si>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</si>
  <si>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</si>
  <si>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</si>
  <si>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</si>
  <si>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</si>
  <si>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</si>
  <si>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</si>
  <si>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</si>
  <si>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</si>
  <si>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</si>
  <si>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</si>
  <si>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</si>
  <si>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</si>
  <si>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</si>
  <si>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</si>
  <si>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</si>
  <si>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</si>
  <si>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</si>
  <si>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</si>
  <si>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</si>
  <si>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</si>
  <si>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</si>
  <si>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</si>
  <si>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</si>
  <si>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</si>
  <si>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</si>
  <si>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</si>
  <si>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</si>
  <si>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</si>
  <si>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</si>
  <si>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</si>
  <si>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</si>
  <si>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</si>
  <si>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</si>
  <si>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</si>
  <si>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</si>
  <si>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</si>
  <si>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</si>
  <si>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</si>
  <si>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</si>
  <si>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</si>
  <si>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</si>
  <si>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</si>
  <si>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</si>
  <si>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</si>
  <si>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</si>
  <si>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</si>
  <si>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</si>
  <si>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</si>
  <si>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</si>
  <si>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</si>
  <si>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</si>
  <si>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</si>
  <si>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</si>
  <si>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</si>
  <si>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</si>
  <si>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</si>
  <si>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</si>
  <si>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</si>
  <si>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</si>
  <si>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</si>
  <si>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</si>
  <si>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</si>
  <si>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</si>
  <si>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</si>
  <si>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</si>
  <si>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</si>
  <si>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</si>
  <si>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</si>
  <si>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</si>
  <si>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</si>
  <si>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</si>
  <si>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</si>
  <si>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</si>
  <si>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</si>
  <si>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</si>
  <si>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</si>
  <si>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</si>
  <si>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</si>
  <si>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</si>
  <si>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</si>
  <si>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</si>
  <si>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</si>
  <si>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</si>
  <si>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</si>
  <si>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</si>
  <si>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</si>
  <si>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</si>
  <si>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</si>
  <si>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</si>
  <si>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</si>
  <si>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</si>
  <si>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</si>
  <si>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</si>
  <si>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</si>
  <si>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</si>
  <si>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</si>
  <si>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</si>
  <si>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</si>
  <si>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</si>
  <si>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</si>
  <si>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</si>
  <si>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</si>
  <si>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</si>
  <si>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</si>
  <si>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</si>
  <si>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</si>
  <si>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</si>
  <si>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</si>
  <si>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</si>
  <si>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</si>
  <si>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</si>
  <si>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</si>
  <si>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</si>
  <si>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</si>
  <si>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</si>
  <si>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</si>
  <si>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</si>
  <si>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</si>
  <si>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</si>
  <si>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</si>
  <si>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</si>
  <si>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</si>
  <si>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</si>
  <si>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</si>
  <si>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</si>
  <si>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</si>
  <si>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</si>
  <si>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</si>
  <si>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</si>
  <si>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</si>
  <si>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</si>
  <si>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</si>
  <si>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</si>
  <si>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</si>
  <si>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</si>
  <si>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</si>
  <si>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</si>
  <si>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</si>
  <si>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</si>
  <si>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</si>
  <si>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</si>
  <si>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</si>
  <si>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</si>
  <si>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</si>
  <si>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</si>
  <si>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</si>
  <si>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</si>
  <si>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</si>
  <si>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</si>
  <si>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</si>
  <si>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</si>
  <si>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</si>
  <si>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</si>
  <si>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</si>
  <si>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</si>
  <si>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</si>
  <si>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</si>
  <si>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</si>
  <si>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</si>
  <si>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</si>
  <si>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</si>
  <si>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</si>
  <si>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</si>
  <si>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</si>
  <si>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</si>
  <si>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</si>
  <si>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</si>
  <si>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</si>
  <si>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</si>
  <si>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</si>
  <si>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</si>
  <si>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</si>
  <si>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</si>
  <si>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</si>
  <si>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</si>
  <si>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</si>
  <si>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</si>
  <si>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</si>
  <si>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</si>
  <si>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</si>
  <si>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</si>
  <si>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</si>
  <si>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</si>
  <si>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</si>
  <si>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</si>
  <si>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</si>
  <si>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</si>
  <si>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</si>
  <si>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</si>
  <si>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</si>
  <si>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</si>
  <si>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</si>
  <si>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</si>
  <si>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</si>
  <si>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</si>
  <si>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</si>
  <si>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</si>
  <si>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</si>
  <si>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</si>
  <si>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</si>
  <si>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</si>
  <si>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</si>
  <si>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</si>
  <si>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</si>
  <si>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</si>
  <si>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</si>
  <si>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</si>
  <si>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</si>
  <si>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</si>
  <si>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</si>
  <si>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</si>
  <si>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</si>
  <si>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</si>
  <si>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</si>
  <si>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</si>
  <si>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</si>
  <si>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</si>
  <si>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</si>
  <si>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</si>
  <si>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</si>
  <si>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</si>
  <si>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</si>
  <si>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</si>
  <si>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</si>
  <si>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</si>
  <si>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</si>
  <si>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</si>
  <si>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</si>
  <si>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</si>
  <si>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</si>
  <si>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</si>
  <si>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</si>
  <si>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</si>
  <si>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</si>
  <si>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</si>
  <si>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</si>
  <si>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</si>
  <si>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</si>
  <si>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</si>
  <si>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</si>
  <si>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</si>
  <si>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</si>
  <si>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</si>
  <si>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</si>
  <si>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</si>
  <si>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</si>
  <si>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</si>
  <si>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</si>
  <si>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</si>
  <si>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</si>
  <si>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</si>
  <si>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</si>
  <si>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</si>
  <si>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</si>
  <si>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</si>
  <si>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</si>
  <si>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</si>
  <si>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</si>
  <si>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</si>
  <si>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</si>
  <si>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</si>
  <si>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</si>
  <si>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</si>
  <si>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</si>
  <si>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</si>
  <si>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</si>
  <si>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</si>
  <si>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</si>
  <si>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</si>
  <si>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</si>
  <si>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</si>
  <si>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</si>
  <si>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</si>
  <si>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</si>
  <si>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</si>
  <si>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</si>
  <si>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</si>
  <si>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</si>
  <si>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</si>
  <si>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</si>
  <si>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</si>
  <si>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</si>
  <si>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</si>
  <si>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</si>
  <si>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</si>
  <si>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</si>
  <si>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</si>
  <si>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</si>
  <si>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</si>
  <si>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</si>
  <si>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</si>
  <si>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</si>
  <si>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</si>
  <si>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</si>
  <si>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</si>
  <si>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</si>
  <si>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</si>
  <si>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</si>
  <si>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</si>
  <si>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</si>
  <si>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</si>
  <si>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</si>
  <si>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</si>
  <si>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</si>
  <si>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</si>
  <si>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</si>
  <si>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</si>
  <si>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</si>
  <si>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</si>
  <si>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</si>
  <si>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</si>
  <si>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</si>
  <si>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</si>
  <si>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</si>
  <si>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</si>
  <si>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</si>
  <si>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</si>
  <si>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</si>
  <si>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</si>
  <si>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</si>
  <si>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</si>
  <si>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</si>
  <si>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</si>
  <si>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</si>
  <si>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</si>
  <si>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</si>
  <si>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</si>
  <si>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</si>
  <si>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</si>
  <si>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</si>
  <si>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</si>
  <si>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</si>
  <si>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</si>
  <si>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</si>
  <si>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</si>
  <si>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</si>
  <si>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</si>
  <si>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</si>
  <si>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</si>
  <si>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</si>
  <si>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</si>
  <si>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</si>
  <si>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</si>
  <si>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</si>
  <si>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</si>
  <si>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</si>
  <si>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</si>
  <si>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</si>
  <si>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</si>
  <si>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</si>
  <si>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</si>
  <si>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</si>
  <si>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</si>
  <si>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</si>
  <si>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</si>
  <si>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</si>
  <si>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</si>
  <si>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</si>
  <si>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</si>
  <si>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</si>
  <si>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</si>
  <si>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</si>
  <si>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</si>
  <si>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</si>
  <si>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</si>
  <si>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</si>
  <si>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</si>
  <si>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</si>
  <si>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</si>
  <si>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</si>
  <si>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</si>
  <si>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</si>
  <si>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</si>
  <si>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</si>
  <si>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</si>
  <si>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</si>
  <si>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</si>
  <si>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</si>
  <si>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</si>
  <si>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</si>
  <si>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</si>
  <si>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</si>
  <si>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</si>
  <si>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</si>
  <si>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</si>
  <si>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</si>
  <si>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</si>
  <si>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</si>
  <si>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</si>
  <si>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</si>
  <si>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</si>
  <si>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</si>
  <si>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</si>
  <si>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</si>
  <si>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</si>
  <si>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</si>
  <si>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</si>
  <si>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</si>
  <si>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</si>
  <si>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</si>
  <si>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</si>
  <si>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</si>
  <si>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</si>
  <si>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</si>
  <si>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</si>
  <si>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</si>
  <si>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</si>
  <si>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</si>
  <si>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</si>
  <si>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</si>
  <si>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</si>
  <si>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</si>
  <si>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</si>
  <si>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</si>
  <si>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</si>
  <si>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</si>
  <si>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</si>
  <si>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</si>
  <si>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</si>
  <si>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</si>
  <si>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</si>
  <si>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</si>
  <si>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</si>
  <si>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</si>
  <si>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</si>
  <si>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</si>
  <si>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</si>
  <si>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</si>
  <si>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</si>
  <si>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</si>
  <si>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</si>
  <si>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</si>
  <si>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</si>
  <si>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</si>
  <si>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</si>
  <si>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</si>
  <si>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</si>
  <si>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</si>
  <si>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</si>
  <si>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</si>
  <si>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</si>
  <si>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</si>
  <si>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</si>
  <si>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</si>
  <si>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</si>
  <si>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</si>
  <si>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</si>
  <si>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</si>
  <si>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</si>
  <si>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</si>
  <si>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</si>
  <si>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</si>
  <si>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</si>
  <si>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</si>
  <si>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</si>
  <si>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</si>
  <si>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</si>
  <si>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</si>
  <si>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</si>
  <si>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</si>
  <si>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</si>
  <si>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</si>
  <si>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</si>
  <si>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</si>
  <si>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</si>
  <si>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</si>
  <si>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</si>
  <si>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</si>
  <si>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</si>
  <si>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</si>
  <si>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</si>
  <si>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</si>
  <si>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</si>
  <si>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</si>
  <si>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</si>
  <si>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</si>
  <si>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</si>
  <si>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</si>
  <si>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</si>
  <si>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</si>
  <si>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</si>
  <si>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</si>
  <si>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</si>
  <si>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</si>
  <si>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</si>
  <si>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</si>
  <si>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</si>
  <si>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</si>
  <si>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</si>
  <si>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</si>
  <si>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</si>
  <si>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</si>
  <si>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</si>
  <si>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</si>
  <si>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</si>
  <si>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</si>
  <si>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</si>
  <si>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</si>
  <si>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</si>
  <si>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</si>
  <si>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</si>
  <si>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</si>
  <si>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</si>
  <si>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</si>
  <si>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</si>
  <si>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</si>
  <si>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</si>
  <si>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</si>
  <si>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</si>
  <si>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</si>
  <si>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</si>
  <si>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</si>
  <si>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</si>
  <si>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</si>
  <si>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</si>
  <si>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</si>
  <si>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</si>
  <si>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</si>
  <si>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</si>
  <si>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</si>
  <si>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</si>
  <si>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</si>
  <si>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</si>
  <si>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</si>
  <si>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</si>
  <si>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</si>
  <si>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</si>
  <si>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</si>
  <si>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</si>
  <si>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</si>
  <si>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</si>
  <si>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</si>
  <si>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</si>
  <si>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</si>
  <si>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</si>
  <si>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</si>
  <si>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</si>
  <si>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</si>
  <si>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</si>
  <si>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</si>
  <si>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</si>
  <si>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</si>
  <si>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</si>
  <si>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</si>
  <si>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</si>
  <si>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</si>
  <si>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</si>
  <si>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</si>
  <si>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</si>
  <si>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</si>
  <si>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</si>
  <si>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</si>
  <si>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</si>
  <si>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</si>
  <si>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</si>
  <si>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</si>
  <si>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</si>
  <si>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</si>
  <si>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</si>
  <si>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</si>
  <si>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</si>
  <si>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</si>
  <si>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</si>
  <si>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</si>
  <si>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</si>
  <si>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</si>
  <si>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</si>
  <si>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</si>
  <si>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</si>
  <si>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</si>
  <si>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</si>
  <si>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</si>
  <si>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</si>
  <si>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</si>
  <si>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</si>
  <si>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</si>
  <si>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</si>
  <si>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</si>
  <si>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</si>
  <si>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</si>
  <si>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</si>
  <si>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</si>
  <si>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</si>
  <si>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</si>
  <si>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</si>
  <si>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</si>
  <si>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</si>
  <si>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</si>
  <si>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</si>
  <si>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</si>
  <si>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</si>
  <si>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</si>
  <si>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</si>
  <si>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</si>
  <si>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</si>
  <si>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</si>
  <si>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</si>
  <si>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</si>
  <si>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</si>
  <si>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</si>
  <si>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</si>
  <si>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</si>
  <si>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</si>
  <si>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</si>
  <si>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</si>
  <si>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</si>
  <si>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</si>
  <si>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</si>
  <si>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</si>
  <si>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</si>
  <si>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</si>
  <si>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</si>
  <si>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</si>
  <si>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</si>
  <si>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</si>
  <si>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</si>
  <si>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</si>
  <si>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</si>
  <si>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</si>
  <si>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</si>
  <si>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</si>
  <si>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</si>
  <si>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</si>
  <si>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</si>
  <si>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</si>
  <si>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</si>
  <si>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</si>
  <si>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</si>
  <si>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</si>
  <si>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</si>
  <si>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</si>
  <si>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</si>
  <si>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</si>
  <si>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</si>
  <si>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</si>
  <si>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</si>
  <si>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</si>
  <si>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</si>
  <si>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</si>
  <si>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</si>
  <si>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</si>
  <si>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</si>
  <si>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</si>
  <si>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</si>
  <si>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</si>
  <si>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</si>
  <si>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</si>
  <si>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</si>
  <si>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</si>
  <si>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</si>
  <si>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</si>
  <si>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</si>
  <si>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</si>
  <si>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</si>
  <si>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</si>
  <si>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</si>
  <si>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</si>
  <si>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</si>
  <si>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</si>
  <si>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</si>
  <si>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</si>
  <si>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</si>
  <si>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</si>
  <si>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</si>
  <si>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</si>
  <si>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</si>
  <si>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</si>
  <si>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</si>
  <si>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</si>
  <si>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</si>
  <si>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</si>
  <si>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</si>
  <si>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</si>
  <si>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</si>
  <si>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</si>
  <si>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</si>
  <si>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</si>
  <si>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</si>
  <si>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</si>
  <si>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</si>
  <si>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</si>
  <si>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</si>
  <si>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</si>
  <si>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</si>
  <si>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</si>
  <si>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</si>
  <si>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</si>
  <si>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</si>
  <si>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</si>
  <si>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</si>
  <si>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</si>
  <si>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</si>
  <si>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</si>
  <si>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</si>
  <si>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</si>
  <si>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</si>
  <si>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</si>
  <si>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</si>
  <si>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</si>
  <si>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</si>
  <si>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</si>
  <si>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</si>
  <si>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</si>
  <si>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</si>
  <si>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</si>
  <si>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</si>
  <si>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</si>
  <si>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</si>
  <si>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</si>
  <si>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</si>
  <si>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</si>
  <si>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</si>
  <si>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</si>
  <si>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</si>
  <si>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</si>
  <si>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</si>
  <si>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</si>
  <si>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</si>
  <si>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</si>
  <si>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</si>
  <si>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</si>
  <si>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</si>
  <si>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</si>
  <si>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</si>
  <si>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</si>
  <si>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</si>
  <si>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</si>
  <si>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</si>
  <si>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</si>
  <si>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</si>
  <si>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</si>
  <si>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</si>
  <si>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</si>
  <si>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</si>
  <si>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</si>
  <si>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</si>
  <si>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</si>
  <si>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</si>
  <si>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</si>
  <si>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</si>
  <si>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</si>
  <si>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</si>
  <si>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</si>
  <si>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</si>
  <si>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</si>
  <si>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</si>
  <si>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</si>
  <si>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</si>
  <si>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</si>
  <si>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</si>
  <si>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</si>
  <si>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</si>
  <si>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</si>
  <si>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</si>
  <si>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</si>
  <si>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</si>
  <si>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</si>
  <si>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</si>
  <si>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</si>
  <si>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</si>
  <si>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</si>
  <si>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</si>
  <si>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</si>
  <si>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</si>
  <si>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</si>
  <si>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</si>
  <si>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</si>
  <si>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</si>
  <si>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</si>
  <si>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</si>
  <si>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</si>
  <si>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</si>
  <si>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</si>
  <si>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</si>
  <si>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</si>
  <si>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</si>
  <si>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</si>
  <si>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</si>
  <si>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</si>
  <si>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</si>
  <si>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</si>
  <si>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</si>
  <si>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</si>
  <si>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</si>
  <si>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</si>
  <si>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</si>
  <si>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</si>
  <si>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</si>
  <si>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</si>
  <si>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</si>
  <si>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</si>
  <si>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</si>
  <si>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</si>
  <si>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</si>
  <si>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</si>
  <si>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</si>
  <si>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</si>
  <si>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</si>
  <si>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</si>
  <si>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</si>
  <si>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</si>
  <si>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</si>
  <si>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</si>
  <si>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</si>
  <si>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</si>
  <si>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</si>
  <si>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</si>
  <si>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</si>
  <si>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</si>
  <si>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</si>
  <si>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</si>
  <si>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</si>
  <si>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</si>
  <si>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</si>
  <si>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</si>
  <si>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</si>
  <si>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</si>
  <si>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</si>
  <si>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</si>
  <si>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</si>
  <si>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</si>
  <si>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</si>
  <si>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</si>
  <si>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</si>
  <si>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</si>
  <si>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</si>
  <si>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</si>
  <si>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</si>
  <si>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</si>
  <si>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</si>
  <si>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</si>
  <si>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</si>
  <si>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</si>
  <si>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</si>
  <si>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</si>
  <si>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</si>
  <si>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</si>
  <si>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</si>
  <si>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</si>
  <si>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</si>
  <si>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</si>
  <si>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</si>
  <si>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</si>
  <si>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</si>
  <si>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</si>
  <si>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</si>
  <si>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</si>
  <si>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</si>
  <si>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</si>
  <si>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</si>
  <si>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</si>
  <si>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</si>
  <si>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</si>
  <si>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</si>
  <si>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</si>
  <si>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</si>
  <si>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</si>
  <si>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</si>
  <si>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</si>
  <si>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</si>
  <si>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</si>
  <si>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</si>
  <si>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</si>
  <si>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</si>
  <si>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</si>
  <si>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</si>
  <si>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</si>
  <si>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</si>
  <si>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</si>
  <si>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</si>
  <si>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</si>
  <si>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</si>
  <si>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</si>
  <si>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</si>
  <si>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</si>
  <si>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</si>
  <si>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</si>
  <si>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</si>
  <si>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</si>
  <si>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</si>
  <si>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</si>
  <si>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</si>
  <si>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</si>
  <si>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</si>
  <si>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</si>
  <si>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</si>
  <si>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</si>
  <si>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</si>
  <si>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</si>
  <si>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</si>
  <si>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</si>
  <si>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</si>
  <si>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</si>
  <si>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</si>
  <si>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</si>
  <si>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</si>
  <si>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</si>
  <si>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</si>
  <si>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</si>
  <si>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</si>
  <si>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</si>
  <si>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</si>
  <si>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</si>
  <si>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</si>
  <si>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</si>
  <si>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</si>
  <si>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</si>
  <si>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</si>
  <si>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</si>
  <si>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</si>
  <si>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</si>
  <si>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</si>
  <si>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</si>
  <si>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</si>
  <si>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</si>
  <si>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</si>
  <si>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</si>
  <si>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</si>
  <si>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</si>
  <si>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</si>
  <si>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</si>
  <si>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</si>
  <si>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</si>
  <si>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</si>
  <si>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</si>
  <si>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</si>
  <si>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</si>
  <si>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</si>
  <si>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</si>
  <si>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</si>
  <si>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</si>
  <si>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</si>
  <si>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</si>
  <si>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</si>
  <si>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</si>
  <si>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</si>
  <si>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</si>
  <si>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</si>
  <si>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</si>
  <si>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</si>
  <si>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</si>
  <si>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</si>
  <si>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</si>
  <si>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</si>
  <si>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</si>
  <si>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</si>
  <si>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</si>
  <si>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</si>
  <si>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</si>
  <si>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</si>
  <si>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</si>
  <si>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</si>
  <si>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</si>
  <si>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</si>
  <si>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</si>
  <si>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</si>
  <si>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</si>
  <si>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</si>
  <si>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</si>
  <si>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</si>
  <si>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</si>
  <si>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</si>
  <si>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</si>
  <si>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</si>
  <si>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</si>
  <si>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</si>
  <si>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</si>
  <si>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</si>
  <si>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</si>
  <si>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</si>
  <si>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</si>
  <si>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</si>
  <si>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</si>
  <si>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</si>
  <si>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</si>
  <si>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</si>
  <si>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</si>
  <si>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</si>
  <si>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</si>
  <si>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</si>
  <si>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</si>
  <si>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</si>
  <si>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</si>
  <si>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</si>
  <si>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</si>
  <si>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</si>
  <si>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</si>
  <si>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</si>
  <si>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</si>
  <si>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</si>
  <si>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</si>
  <si>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</si>
  <si>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</si>
  <si>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</si>
  <si>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</si>
  <si>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</si>
  <si>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</si>
  <si>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</si>
  <si>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</si>
  <si>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</si>
  <si>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</si>
  <si>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</si>
  <si>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</si>
  <si>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</si>
  <si>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</si>
  <si>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</si>
  <si>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</si>
  <si>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</si>
  <si>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</si>
  <si>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</si>
  <si>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</si>
  <si>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</si>
  <si>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</si>
  <si>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</si>
  <si>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</si>
  <si>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</si>
  <si>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</si>
  <si>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</si>
  <si>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</si>
  <si>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</si>
  <si>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</si>
  <si>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</si>
  <si>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</si>
  <si>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</si>
  <si>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</si>
  <si>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</si>
  <si>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</si>
  <si>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</si>
  <si>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</si>
  <si>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</si>
  <si>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</si>
  <si>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</si>
  <si>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</si>
  <si>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</si>
  <si>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</si>
  <si>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</si>
  <si>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</si>
  <si>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</si>
  <si>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</si>
  <si>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</si>
  <si>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</si>
  <si>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</si>
  <si>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</si>
  <si>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</si>
  <si>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</si>
  <si>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</si>
  <si>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</si>
  <si>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</si>
  <si>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</si>
  <si>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</si>
  <si>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</si>
  <si>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</si>
  <si>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</si>
  <si>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</si>
  <si>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</si>
  <si>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</si>
  <si>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</si>
  <si>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</si>
  <si>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</si>
  <si>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</si>
  <si>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</si>
  <si>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</si>
  <si>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</si>
  <si>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</si>
  <si>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</si>
  <si>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</si>
  <si>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</si>
  <si>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</si>
  <si>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</si>
  <si>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</si>
  <si>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</si>
  <si>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</si>
  <si>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</si>
  <si>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</si>
  <si>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</si>
  <si>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</si>
  <si>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</si>
  <si>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</si>
  <si>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</si>
  <si>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</si>
  <si>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</si>
  <si>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</si>
  <si>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</si>
  <si>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</si>
  <si>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</si>
  <si>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</si>
  <si>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</si>
  <si>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</si>
  <si>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</si>
  <si>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</si>
  <si>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</si>
  <si>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</si>
  <si>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</si>
  <si>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</si>
  <si>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</si>
  <si>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</si>
  <si>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</si>
  <si>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</si>
  <si>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</si>
  <si>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</si>
  <si>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</si>
  <si>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</si>
  <si>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</si>
  <si>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</si>
  <si>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</si>
  <si>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</si>
  <si>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</si>
  <si>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</si>
  <si>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</si>
  <si>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</si>
  <si>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</si>
  <si>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</si>
  <si>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</si>
  <si>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</si>
  <si>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</si>
  <si>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</si>
  <si>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</si>
  <si>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</si>
  <si>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</si>
  <si>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</si>
  <si>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</si>
  <si>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</si>
  <si>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</si>
  <si>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</si>
  <si>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</si>
  <si>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</si>
  <si>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</si>
  <si>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</si>
  <si>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</si>
  <si>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</si>
  <si>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</si>
  <si>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</si>
  <si>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</si>
  <si>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</si>
  <si>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</si>
  <si>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</si>
  <si>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</si>
  <si>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</si>
  <si>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</si>
  <si>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</si>
  <si>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</si>
  <si>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</si>
  <si>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</si>
  <si>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</si>
  <si>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</si>
  <si>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</si>
  <si>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</si>
  <si>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</si>
  <si>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</si>
  <si>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</si>
  <si>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</si>
  <si>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</si>
  <si>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</si>
  <si>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</si>
  <si>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</si>
  <si>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</si>
  <si>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</si>
  <si>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</si>
  <si>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</si>
  <si>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</si>
  <si>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</si>
  <si>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</si>
  <si>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</si>
  <si>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</si>
  <si>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</si>
  <si>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</si>
  <si>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</si>
  <si>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</si>
  <si>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</si>
  <si>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</si>
  <si>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</si>
  <si>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</si>
  <si>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</si>
  <si>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</si>
  <si>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</si>
  <si>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</si>
  <si>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</si>
  <si>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</si>
  <si>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</si>
  <si>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</si>
  <si>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</si>
  <si>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</si>
  <si>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</si>
  <si>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</si>
  <si>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</si>
  <si>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</si>
  <si>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</si>
  <si>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</si>
  <si>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</si>
  <si>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</si>
  <si>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</si>
  <si>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</si>
  <si>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</si>
  <si>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</si>
  <si>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</si>
  <si>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</si>
  <si>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</si>
  <si>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</si>
  <si>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</si>
  <si>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</si>
  <si>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</si>
  <si>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</si>
  <si>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</si>
  <si>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</si>
  <si>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</si>
  <si>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</si>
  <si>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</si>
  <si>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</si>
  <si>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</si>
  <si>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</si>
  <si>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</si>
  <si>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</si>
  <si>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</si>
  <si>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</si>
  <si>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</si>
  <si>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</si>
  <si>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</si>
  <si>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</si>
  <si>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</si>
  <si>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</si>
  <si>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</si>
  <si>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</si>
  <si>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</si>
  <si>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</si>
  <si>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</si>
  <si>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</si>
  <si>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</si>
  <si>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</si>
  <si>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</si>
  <si>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</si>
  <si>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</si>
  <si>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</si>
  <si>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</si>
  <si>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</si>
  <si>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</si>
  <si>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</si>
  <si>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</si>
  <si>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</si>
  <si>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</si>
  <si>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</si>
  <si>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</si>
  <si>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</si>
  <si>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</si>
  <si>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</si>
  <si>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</si>
  <si>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</si>
  <si>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</si>
  <si>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</si>
  <si>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</si>
  <si>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</si>
  <si>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</si>
  <si>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</si>
  <si>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</si>
  <si>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</si>
  <si>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</si>
  <si>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</si>
  <si>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</si>
  <si>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</si>
  <si>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</si>
  <si>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</si>
  <si>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</si>
  <si>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</si>
  <si>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</si>
  <si>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</si>
  <si>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</si>
  <si>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</si>
  <si>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</si>
  <si>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</si>
  <si>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</si>
  <si>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</si>
  <si>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</si>
  <si>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</si>
  <si>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</si>
  <si>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</si>
  <si>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</si>
  <si>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</si>
  <si>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</si>
  <si>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</si>
  <si>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</si>
  <si>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</si>
  <si>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</si>
  <si>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</si>
  <si>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</si>
  <si>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</si>
  <si>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</si>
  <si>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</si>
  <si>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</si>
  <si>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</si>
  <si>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</si>
  <si>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</si>
  <si>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</si>
  <si>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</si>
  <si>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</si>
  <si>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</si>
  <si>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</si>
  <si>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</si>
  <si>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</si>
  <si>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</si>
  <si>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</si>
  <si>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</si>
  <si>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</si>
  <si>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</si>
  <si>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</si>
  <si>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</si>
  <si>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</si>
  <si>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</si>
  <si>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</si>
  <si>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</si>
  <si>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</si>
  <si>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</si>
  <si>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</si>
  <si>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</si>
  <si>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</si>
  <si>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</si>
  <si>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</si>
  <si>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</si>
  <si>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</si>
  <si>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</si>
  <si>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</si>
  <si>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</si>
  <si>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</si>
  <si>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</si>
  <si>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</si>
  <si>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</si>
  <si>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</si>
  <si>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</si>
  <si>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</si>
  <si>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</si>
  <si>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</si>
  <si>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</si>
  <si>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</si>
  <si>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</si>
  <si>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</si>
  <si>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</si>
  <si>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</si>
  <si>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</si>
  <si>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</si>
  <si>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</si>
  <si>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</si>
  <si>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</si>
  <si>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</si>
  <si>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</si>
  <si>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</si>
  <si>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</si>
  <si>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</si>
  <si>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</si>
  <si>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</si>
  <si>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</si>
  <si>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</si>
  <si>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</si>
  <si>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</si>
  <si>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</si>
  <si>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</si>
  <si>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</si>
  <si>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</si>
  <si>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</si>
  <si>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</si>
  <si>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</si>
  <si>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</si>
  <si>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</si>
  <si>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</si>
  <si>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</si>
  <si>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</si>
  <si>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</si>
  <si>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</si>
  <si>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</si>
  <si>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</si>
  <si>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</si>
  <si>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</si>
  <si>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</si>
  <si>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</si>
  <si>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</si>
  <si>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</si>
  <si>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</si>
  <si>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</si>
  <si>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</si>
  <si>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</si>
  <si>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</si>
  <si>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</si>
  <si>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</si>
  <si>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</si>
  <si>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</si>
  <si>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</si>
  <si>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</si>
  <si>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</si>
  <si>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</si>
  <si>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</si>
  <si>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</si>
  <si>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</si>
  <si>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</si>
  <si>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</si>
  <si>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</si>
  <si>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</si>
  <si>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</si>
  <si>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</si>
  <si>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</si>
  <si>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</si>
  <si>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</si>
  <si>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</si>
  <si>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</si>
  <si>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</si>
  <si>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</si>
  <si>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</si>
  <si>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</si>
  <si>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</si>
  <si>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</si>
  <si>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</si>
  <si>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</si>
  <si>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</si>
  <si>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</si>
  <si>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</si>
  <si>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</si>
  <si>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</si>
  <si>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</si>
  <si>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</si>
  <si>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</si>
  <si>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</si>
  <si>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</si>
  <si>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</si>
  <si>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</si>
  <si>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</si>
  <si>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</si>
  <si>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</si>
  <si>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</si>
  <si>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</si>
  <si>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</si>
  <si>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</si>
  <si>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</si>
  <si>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</si>
  <si>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</si>
  <si>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</si>
  <si>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</si>
  <si>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</si>
  <si>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</si>
  <si>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</si>
  <si>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</si>
  <si>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</si>
  <si>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</si>
  <si>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</si>
  <si>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</si>
  <si>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</si>
  <si>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</si>
  <si>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</si>
  <si>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</si>
  <si>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</si>
  <si>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</si>
  <si>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</si>
  <si>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</si>
  <si>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</si>
  <si>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</si>
  <si>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</si>
  <si>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</si>
  <si>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</si>
  <si>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</si>
  <si>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</si>
  <si>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</si>
  <si>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</si>
  <si>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</si>
  <si>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</si>
  <si>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</si>
  <si>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</si>
  <si>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</si>
  <si>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</si>
  <si>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</si>
  <si>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</si>
  <si>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</si>
  <si>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</si>
  <si>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</si>
  <si>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</si>
  <si>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</si>
  <si>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</si>
  <si>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</si>
  <si>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</si>
  <si>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</si>
  <si>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</si>
  <si>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</si>
  <si>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</si>
  <si>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</si>
  <si>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</si>
  <si>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</si>
  <si>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</si>
  <si>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</si>
  <si>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</si>
  <si>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</si>
  <si>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</si>
  <si>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</si>
  <si>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</si>
  <si>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</si>
  <si>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</si>
  <si>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</si>
  <si>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</si>
  <si>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</si>
  <si>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</si>
  <si>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</si>
  <si>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</si>
  <si>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</si>
  <si>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</si>
  <si>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</si>
  <si>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</si>
  <si>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</si>
  <si>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</si>
  <si>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</si>
  <si>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</si>
  <si>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</si>
  <si>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</si>
  <si>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</si>
  <si>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</si>
  <si>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</si>
  <si>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</si>
  <si>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</si>
  <si>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</si>
  <si>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</si>
  <si>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</si>
  <si>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</si>
  <si>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</si>
  <si>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</si>
  <si>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</si>
  <si>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</si>
  <si>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</si>
  <si>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</si>
  <si>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</si>
  <si>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</si>
  <si>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</si>
  <si>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</si>
  <si>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</si>
  <si>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</si>
  <si>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</si>
  <si>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</si>
  <si>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</si>
  <si>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</si>
  <si>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</si>
  <si>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</si>
  <si>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</si>
  <si>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</si>
  <si>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</si>
  <si>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</si>
  <si>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</si>
  <si>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</si>
  <si>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</si>
  <si>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</si>
  <si>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</si>
  <si>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</si>
  <si>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</si>
  <si>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</si>
  <si>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</si>
  <si>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</si>
  <si>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</si>
  <si>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</si>
  <si>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</si>
  <si>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</si>
  <si>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</si>
  <si>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</si>
  <si>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</si>
  <si>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</si>
  <si>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</si>
  <si>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</si>
  <si>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</si>
  <si>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</si>
  <si>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</si>
  <si>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</si>
  <si>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</si>
  <si>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</si>
  <si>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</si>
  <si>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</si>
  <si>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</si>
  <si>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</si>
  <si>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</si>
  <si>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</si>
  <si>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</si>
  <si>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</si>
  <si>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</si>
  <si>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</si>
  <si>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</si>
  <si>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</si>
  <si>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</si>
  <si>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</si>
  <si>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</si>
  <si>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</si>
  <si>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</si>
  <si>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</si>
  <si>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</si>
  <si>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</si>
  <si>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</si>
  <si>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</si>
  <si>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</si>
  <si>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</si>
  <si>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</si>
  <si>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</si>
  <si>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</si>
  <si>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</si>
  <si>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</si>
  <si>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</si>
  <si>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</si>
  <si>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</si>
  <si>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</si>
  <si>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</si>
  <si>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</si>
  <si>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</si>
  <si>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</si>
  <si>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</si>
  <si>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</si>
  <si>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</si>
  <si>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</si>
  <si>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</si>
  <si>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</si>
  <si>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</si>
  <si>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</si>
  <si>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</si>
  <si>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</si>
  <si>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</si>
  <si>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</si>
  <si>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</si>
  <si>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</si>
  <si>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</si>
  <si>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</si>
  <si>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</si>
  <si>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</si>
  <si>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</si>
  <si>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</si>
  <si>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</si>
  <si>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</si>
  <si>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</si>
  <si>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</si>
  <si>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</si>
  <si>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</si>
  <si>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</si>
  <si>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</si>
  <si>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</si>
  <si>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</si>
  <si>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</si>
  <si>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</si>
  <si>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</si>
  <si>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</si>
  <si>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</si>
  <si>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</si>
  <si>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</si>
  <si>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</si>
  <si>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</si>
  <si>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</si>
  <si>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</si>
  <si>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</si>
  <si>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</si>
  <si>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</si>
  <si>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</si>
  <si>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</si>
  <si>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</si>
  <si>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</si>
  <si>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</si>
  <si>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</si>
  <si>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</si>
  <si>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</si>
  <si>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</si>
  <si>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</si>
  <si>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</si>
  <si>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</si>
  <si>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</si>
  <si>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</si>
  <si>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</si>
  <si>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</si>
  <si>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</si>
  <si>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</si>
  <si>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</si>
  <si>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</si>
  <si>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</si>
  <si>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</si>
  <si>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</si>
  <si>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</si>
  <si>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</si>
  <si>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</si>
  <si>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</si>
  <si>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</si>
  <si>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</si>
  <si>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</si>
  <si>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</si>
  <si>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</si>
  <si>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</si>
  <si>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</si>
  <si>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</si>
  <si>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</si>
  <si>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</si>
  <si>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</si>
  <si>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</si>
  <si>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</si>
  <si>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</si>
  <si>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</si>
  <si>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</si>
  <si>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</si>
  <si>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</si>
  <si>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</si>
  <si>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</si>
  <si>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</si>
  <si>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</si>
  <si>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</si>
  <si>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</si>
  <si>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</si>
  <si>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</si>
  <si>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</si>
  <si>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</si>
  <si>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</si>
  <si>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</si>
  <si>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</si>
  <si>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</si>
  <si>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</si>
  <si>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</si>
  <si>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</si>
  <si>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</si>
  <si>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</si>
  <si>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</si>
  <si>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</si>
  <si>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</si>
  <si>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</si>
  <si>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</si>
  <si>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</si>
  <si>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</si>
  <si>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</si>
  <si>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</si>
  <si>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</si>
  <si>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</si>
  <si>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</si>
  <si>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</si>
  <si>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</si>
  <si>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</si>
  <si>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</si>
  <si>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</si>
  <si>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</si>
  <si>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</si>
  <si>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</si>
  <si>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</si>
  <si>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</si>
  <si>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</si>
  <si>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</si>
  <si>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</si>
  <si>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</si>
  <si>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</si>
  <si>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</si>
  <si>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</si>
  <si>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</si>
  <si>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</si>
  <si>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</si>
  <si>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</si>
  <si>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</si>
  <si>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</si>
  <si>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</si>
  <si>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</si>
  <si>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</si>
  <si>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</si>
  <si>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</si>
  <si>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</si>
  <si>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</si>
  <si>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</si>
  <si>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</si>
  <si>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</si>
  <si>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</si>
  <si>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</si>
  <si>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</si>
  <si>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</si>
  <si>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</si>
  <si>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</si>
  <si>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</si>
  <si>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</si>
  <si>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</si>
  <si>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</si>
  <si>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</si>
  <si>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</si>
  <si>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</si>
  <si>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</si>
  <si>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</si>
  <si>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</si>
  <si>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</si>
  <si>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</si>
  <si>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</si>
  <si>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</si>
  <si>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</si>
  <si>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</si>
  <si>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</si>
  <si>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</si>
  <si>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</si>
  <si>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</si>
  <si>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</si>
  <si>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</si>
  <si>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</si>
  <si>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</si>
  <si>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</si>
  <si>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</si>
  <si>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</si>
  <si>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</si>
  <si>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</si>
  <si>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</si>
  <si>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</si>
  <si>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</si>
  <si>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</si>
  <si>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</si>
  <si>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</si>
  <si>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</si>
  <si>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</si>
  <si>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</si>
  <si>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</si>
  <si>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</si>
  <si>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</si>
  <si>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</si>
  <si>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</si>
  <si>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</si>
  <si>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</si>
  <si>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</si>
  <si>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</si>
  <si>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</si>
  <si>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</si>
  <si>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</si>
  <si>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</si>
  <si>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</si>
  <si>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</si>
  <si>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</si>
  <si>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</si>
  <si>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</si>
  <si>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</si>
  <si>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</si>
  <si>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</si>
  <si>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</si>
  <si>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</si>
  <si>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</si>
  <si>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</si>
  <si>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</si>
  <si>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</si>
  <si>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</si>
  <si>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</si>
  <si>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</si>
  <si>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</si>
  <si>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</si>
  <si>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</si>
  <si>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</si>
  <si>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</si>
  <si>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</si>
  <si>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</si>
  <si>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</si>
  <si>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</si>
  <si>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</si>
  <si>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</si>
  <si>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</si>
  <si>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</si>
  <si>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</si>
  <si>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</si>
  <si>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</si>
  <si>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</si>
  <si>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</si>
  <si>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</si>
  <si>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</si>
  <si>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</si>
  <si>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</si>
  <si>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</si>
  <si>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</si>
  <si>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</si>
  <si>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</si>
  <si>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</si>
  <si>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</si>
  <si>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</si>
  <si>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</si>
  <si>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</si>
  <si>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</si>
  <si>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</si>
  <si>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</si>
  <si>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</si>
  <si>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</si>
  <si>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</si>
  <si>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</si>
  <si>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</si>
  <si>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</si>
  <si>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</si>
  <si>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</si>
  <si>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</si>
  <si>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</si>
  <si>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</si>
  <si>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</si>
  <si>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</si>
  <si>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</si>
  <si>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</si>
  <si>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</si>
  <si>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</si>
  <si>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</si>
  <si>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</si>
  <si>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</si>
  <si>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</si>
  <si>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</si>
  <si>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</si>
  <si>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</si>
  <si>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</si>
  <si>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</si>
  <si>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</si>
  <si>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</si>
  <si>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</si>
  <si>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</si>
  <si>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</si>
  <si>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</si>
  <si>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</si>
  <si>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</si>
  <si>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</si>
  <si>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</si>
  <si>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</si>
  <si>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</si>
  <si>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</si>
  <si>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</si>
  <si>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</si>
  <si>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</si>
  <si>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</si>
  <si>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</si>
  <si>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</si>
  <si>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</si>
  <si>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</si>
  <si>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</si>
  <si>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</si>
  <si>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</si>
  <si>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</si>
  <si>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</si>
  <si>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</si>
  <si>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</si>
  <si>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</si>
  <si>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</si>
  <si>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</si>
  <si>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</si>
  <si>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</si>
  <si>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</si>
  <si>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</si>
  <si>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</si>
  <si>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</si>
  <si>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</si>
  <si>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</si>
  <si>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</si>
  <si>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</si>
  <si>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</si>
  <si>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</si>
  <si>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</si>
  <si>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</si>
  <si>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</si>
  <si>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</si>
  <si>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</si>
  <si>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</si>
  <si>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</si>
  <si>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</si>
  <si>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</si>
  <si>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</si>
  <si>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</si>
  <si>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</si>
  <si>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</si>
  <si>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</si>
  <si>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</si>
  <si>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</si>
  <si>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</si>
  <si>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</si>
  <si>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</si>
  <si>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</si>
  <si>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</si>
  <si>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</si>
  <si>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</si>
  <si>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</si>
  <si>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</si>
  <si>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</si>
  <si>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</si>
  <si>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</si>
  <si>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</si>
  <si>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</si>
  <si>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</si>
  <si>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</si>
  <si>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</si>
  <si>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</si>
  <si>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</si>
  <si>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</si>
  <si>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</si>
  <si>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</si>
  <si>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</si>
  <si>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</si>
  <si>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</si>
  <si>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</si>
  <si>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</si>
  <si>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</si>
  <si>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</si>
  <si>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</si>
  <si>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</si>
  <si>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</si>
  <si>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</si>
  <si>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</si>
  <si>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</si>
  <si>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</si>
  <si>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</si>
  <si>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</si>
  <si>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</si>
  <si>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</si>
  <si>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</si>
  <si>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</si>
  <si>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</si>
  <si>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</si>
  <si>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</si>
  <si>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</si>
  <si>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</si>
  <si>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</si>
  <si>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</si>
  <si>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</si>
  <si>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</si>
  <si>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</si>
  <si>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</si>
  <si>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</si>
  <si>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</si>
  <si>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</si>
  <si>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</si>
  <si>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</si>
  <si>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</si>
  <si>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</si>
  <si>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</si>
  <si>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</si>
  <si>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</si>
  <si>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</si>
  <si>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</si>
  <si>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</si>
  <si>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</si>
  <si>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</si>
  <si>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</si>
  <si>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</si>
  <si>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</si>
  <si>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</si>
  <si>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</si>
  <si>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</si>
  <si>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</si>
  <si>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</si>
  <si>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</si>
  <si>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</si>
  <si>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</si>
  <si>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</si>
  <si>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</si>
  <si>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</si>
  <si>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</si>
  <si>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</si>
  <si>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</si>
  <si>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</si>
  <si>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</si>
  <si>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</si>
  <si>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</si>
  <si>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</si>
  <si>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</si>
  <si>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</si>
  <si>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</si>
  <si>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</si>
  <si>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</si>
  <si>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</si>
  <si>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</si>
  <si>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</si>
  <si>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</si>
  <si>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</si>
  <si>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</si>
  <si>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</si>
  <si>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</si>
  <si>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</si>
  <si>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</si>
  <si>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</si>
  <si>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</si>
  <si>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</si>
  <si>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</si>
  <si>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</si>
  <si>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</si>
  <si>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</si>
  <si>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</si>
  <si>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</si>
  <si>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</si>
  <si>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</si>
  <si>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</si>
  <si>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</si>
  <si>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</si>
  <si>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</si>
  <si>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</si>
  <si>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</si>
  <si>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</si>
  <si>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</si>
  <si>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</si>
  <si>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</si>
  <si>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</si>
  <si>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</si>
  <si>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</si>
  <si>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</si>
  <si>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</si>
  <si>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</si>
  <si>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</si>
  <si>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</si>
  <si>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</si>
  <si>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</si>
  <si>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</si>
  <si>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</si>
  <si>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</si>
  <si>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</si>
  <si>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</si>
  <si>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</si>
  <si>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</si>
  <si>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</si>
  <si>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</si>
  <si>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</si>
  <si>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</si>
  <si>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</si>
  <si>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</si>
  <si>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</si>
  <si>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</si>
  <si>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</si>
  <si>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</si>
  <si>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</si>
  <si>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</si>
  <si>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</si>
  <si>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</si>
  <si>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</si>
  <si>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</si>
  <si>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</si>
  <si>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</si>
  <si>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</si>
  <si>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</si>
  <si>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</si>
  <si>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</si>
  <si>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</si>
  <si>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</si>
  <si>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</si>
  <si>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</si>
  <si>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</si>
  <si>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</si>
  <si>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</si>
  <si>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</si>
  <si>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</si>
  <si>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</si>
  <si>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</si>
  <si>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</si>
  <si>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</si>
  <si>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</si>
  <si>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</si>
  <si>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</si>
  <si>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</si>
  <si>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</si>
  <si>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</si>
  <si>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</si>
  <si>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</si>
  <si>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</si>
  <si>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</si>
  <si>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</si>
  <si>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</si>
  <si>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</si>
  <si>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</si>
  <si>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</si>
  <si>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</si>
  <si>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</si>
  <si>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</si>
  <si>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</si>
  <si>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</si>
  <si>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</si>
  <si>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</si>
  <si>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</si>
  <si>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</si>
  <si>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</si>
  <si>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</si>
  <si>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</si>
  <si>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</si>
  <si>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</si>
  <si>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</si>
  <si>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</si>
  <si>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</si>
  <si>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</si>
  <si>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</si>
  <si>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</si>
  <si>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</si>
  <si>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</si>
  <si>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</si>
  <si>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</si>
  <si>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</si>
  <si>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</si>
  <si>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</si>
  <si>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</si>
  <si>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</si>
  <si>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</si>
  <si>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</si>
  <si>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</si>
  <si>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</si>
  <si>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</si>
  <si>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</si>
  <si>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</si>
  <si>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</si>
  <si>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</si>
  <si>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</si>
  <si>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</si>
  <si>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</si>
  <si>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</si>
  <si>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</si>
  <si>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</si>
  <si>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</si>
  <si>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</si>
  <si>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</si>
  <si>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</si>
  <si>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</si>
  <si>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</si>
  <si>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</si>
  <si>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</si>
  <si>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</si>
  <si>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</si>
  <si>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</si>
  <si>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</si>
  <si>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</si>
  <si>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</si>
  <si>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</si>
  <si>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</si>
  <si>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</si>
  <si>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</si>
  <si>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</si>
  <si>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</si>
  <si>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</si>
  <si>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</si>
  <si>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</si>
  <si>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</si>
  <si>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</si>
  <si>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</si>
  <si>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</si>
  <si>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</si>
  <si>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</si>
  <si>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</si>
  <si>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</si>
  <si>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</si>
  <si>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</si>
  <si>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</si>
  <si>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</si>
  <si>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</si>
  <si>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</si>
  <si>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</si>
  <si>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</si>
  <si>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</si>
  <si>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</si>
  <si>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</si>
  <si>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</si>
  <si>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</si>
  <si>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</si>
  <si>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</si>
  <si>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</si>
  <si>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</si>
  <si>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</si>
  <si>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</si>
  <si>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</si>
  <si>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</si>
  <si>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</si>
  <si>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</si>
  <si>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</si>
  <si>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</si>
  <si>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</si>
  <si>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</si>
  <si>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</si>
  <si>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</si>
  <si>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</si>
  <si>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</si>
  <si>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</si>
  <si>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</si>
  <si>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</si>
  <si>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</si>
  <si>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</si>
  <si>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</si>
  <si>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</si>
  <si>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</si>
  <si>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</si>
  <si>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</si>
  <si>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</si>
  <si>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</si>
  <si>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</si>
  <si>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</si>
  <si>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</si>
  <si>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</si>
  <si>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</si>
  <si>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</si>
  <si>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</si>
  <si>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</si>
  <si>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</si>
  <si>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</si>
  <si>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</si>
  <si>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</si>
  <si>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</si>
  <si>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</si>
  <si>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</si>
  <si>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</si>
  <si>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</si>
  <si>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</si>
  <si>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</si>
  <si>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</si>
  <si>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</si>
  <si>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</si>
  <si>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</si>
  <si>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</si>
  <si>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</si>
  <si>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</si>
  <si>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</si>
  <si>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</si>
  <si>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</si>
  <si>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</si>
  <si>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</si>
  <si>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</si>
  <si>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</si>
  <si>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</si>
  <si>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</si>
  <si>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</si>
  <si>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</si>
  <si>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</si>
  <si>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</si>
  <si>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</si>
  <si>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</si>
  <si>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</si>
  <si>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</si>
  <si>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</si>
  <si>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</si>
  <si>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</si>
  <si>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</si>
  <si>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</si>
  <si>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</si>
  <si>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</si>
  <si>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</si>
  <si>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</si>
  <si>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</si>
  <si>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</si>
  <si>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</si>
  <si>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</si>
  <si>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</si>
  <si>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</si>
  <si>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</si>
  <si>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</si>
  <si>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</si>
  <si>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</si>
  <si>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</si>
  <si>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</si>
  <si>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</si>
  <si>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</si>
  <si>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</si>
  <si>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</si>
  <si>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</si>
  <si>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</si>
  <si>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</si>
  <si>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</si>
  <si>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</si>
  <si>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</si>
  <si>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</si>
  <si>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</si>
  <si>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</si>
  <si>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</si>
  <si>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</si>
  <si>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</si>
  <si>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</si>
  <si>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</si>
  <si>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</si>
  <si>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</si>
  <si>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</si>
  <si>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</si>
  <si>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</si>
  <si>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</si>
  <si>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</si>
  <si>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</si>
  <si>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</si>
  <si>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</si>
  <si>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</si>
  <si>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</si>
  <si>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</si>
  <si>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</si>
  <si>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</si>
  <si>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</si>
  <si>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</si>
  <si>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</si>
  <si>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</si>
  <si>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</si>
  <si>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</si>
  <si>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</si>
  <si>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</si>
  <si>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</si>
  <si>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</si>
  <si>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</si>
  <si>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</si>
  <si>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</si>
  <si>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</si>
  <si>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</si>
  <si>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</si>
  <si>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</si>
  <si>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</si>
  <si>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</si>
  <si>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</si>
  <si>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</si>
  <si>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</si>
  <si>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</si>
  <si>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</si>
  <si>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</si>
  <si>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</si>
  <si>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</si>
  <si>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</si>
  <si>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</si>
  <si>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</si>
  <si>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</si>
  <si>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</si>
  <si>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</si>
  <si>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</si>
  <si>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</si>
  <si>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</si>
  <si>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</si>
  <si>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</si>
  <si>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</si>
  <si>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</si>
  <si>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</si>
  <si>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</si>
  <si>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</si>
  <si>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</si>
  <si>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</si>
  <si>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</si>
  <si>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</si>
  <si>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</si>
  <si>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</si>
  <si>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</si>
  <si>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</si>
  <si>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</si>
  <si>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</si>
  <si>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</si>
  <si>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</si>
  <si>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</si>
  <si>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</si>
  <si>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</si>
  <si>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</si>
  <si>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</si>
  <si>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</si>
  <si>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</si>
  <si>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</si>
  <si>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</si>
  <si>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</si>
  <si>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</si>
  <si>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</si>
  <si>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</si>
  <si>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</si>
  <si>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</si>
  <si>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</si>
  <si>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</si>
  <si>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</si>
  <si>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</si>
  <si>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</si>
  <si>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</si>
  <si>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</si>
  <si>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</si>
  <si>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</si>
  <si>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</si>
  <si>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</si>
  <si>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</si>
  <si>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</si>
  <si>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</si>
  <si>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</si>
  <si>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</si>
  <si>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</si>
  <si>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</si>
  <si>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</si>
  <si>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</si>
  <si>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</si>
  <si>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</si>
  <si>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</si>
  <si>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</si>
  <si>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</si>
  <si>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</si>
  <si>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</si>
  <si>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</si>
  <si>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</si>
  <si>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</si>
  <si>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</si>
  <si>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</si>
  <si>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</si>
  <si>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</si>
  <si>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</si>
  <si>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</si>
  <si>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</si>
  <si>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</si>
  <si>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</si>
  <si>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</si>
  <si>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</si>
  <si>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</si>
  <si>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</si>
  <si>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</si>
  <si>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</si>
  <si>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</si>
  <si>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</si>
  <si>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</si>
  <si>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</si>
  <si>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</si>
  <si>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</si>
  <si>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</si>
  <si>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</si>
  <si>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</si>
  <si>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</si>
  <si>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</si>
  <si>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</si>
  <si>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</si>
  <si>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</si>
  <si>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</si>
  <si>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</si>
  <si>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</si>
  <si>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</si>
  <si>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</si>
  <si>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</si>
  <si>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</si>
  <si>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</si>
  <si>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</si>
  <si>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</si>
  <si>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</si>
  <si>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</si>
  <si>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</si>
  <si>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</si>
  <si>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</si>
  <si>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</si>
  <si>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</si>
  <si>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</si>
  <si>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</si>
  <si>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</si>
  <si>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</si>
  <si>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</si>
  <si>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</si>
  <si>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</si>
  <si>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</si>
  <si>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</si>
  <si>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</si>
  <si>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</si>
  <si>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</si>
  <si>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</si>
  <si>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</si>
  <si>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</si>
  <si>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</si>
  <si>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</si>
  <si>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</si>
  <si>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</si>
  <si>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</si>
  <si>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</si>
  <si>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</si>
  <si>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</si>
  <si>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</si>
  <si>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</si>
  <si>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</si>
  <si>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</si>
  <si>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</si>
  <si>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</si>
  <si>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</si>
  <si>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</si>
  <si>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</si>
  <si>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</si>
  <si>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</si>
  <si>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</si>
  <si>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</si>
  <si>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</si>
  <si>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</si>
  <si>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</si>
  <si>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</si>
  <si>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</si>
  <si>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</si>
  <si>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</si>
  <si>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</si>
  <si>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</si>
  <si>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</si>
  <si>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</si>
  <si>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</si>
  <si>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</si>
  <si>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</si>
  <si>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</si>
  <si>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</si>
  <si>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</si>
  <si>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</si>
  <si>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</si>
  <si>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</si>
  <si>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</si>
  <si>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</si>
  <si>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</si>
  <si>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</si>
  <si>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</si>
  <si>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</si>
  <si>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</si>
  <si>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</si>
  <si>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</si>
  <si>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</si>
  <si>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</si>
  <si>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</si>
  <si>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</si>
  <si>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</si>
  <si>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</si>
  <si>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</si>
  <si>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</si>
  <si>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</si>
  <si>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</si>
  <si>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</si>
  <si>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</si>
  <si>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</si>
  <si>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</si>
  <si>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</si>
  <si>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</si>
  <si>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</si>
  <si>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</si>
  <si>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</si>
  <si>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</si>
  <si>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</si>
  <si>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</si>
  <si>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</si>
  <si>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</si>
  <si>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</si>
  <si>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</si>
  <si>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</si>
  <si>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</si>
  <si>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</si>
  <si>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</si>
  <si>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</si>
  <si>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</si>
  <si>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</si>
  <si>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</si>
  <si>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</si>
  <si>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</si>
  <si>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</si>
  <si>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</si>
  <si>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</si>
  <si>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</si>
  <si>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</si>
  <si>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</si>
  <si>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</si>
  <si>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</si>
  <si>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</si>
  <si>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</si>
  <si>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</si>
  <si>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</si>
  <si>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</si>
  <si>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</si>
  <si>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</si>
  <si>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</si>
  <si>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</si>
  <si>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</si>
  <si>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</si>
  <si>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</si>
  <si>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</si>
  <si>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</si>
  <si>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</si>
  <si>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</si>
  <si>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</si>
  <si>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</si>
  <si>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</si>
  <si>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</si>
  <si>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</si>
  <si>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</si>
  <si>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</si>
  <si>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</si>
  <si>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</si>
  <si>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</si>
  <si>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</si>
  <si>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</si>
  <si>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</si>
  <si>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</si>
  <si>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</si>
  <si>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</si>
  <si>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</si>
  <si>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</si>
  <si>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</si>
  <si>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</si>
  <si>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</si>
  <si>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</si>
  <si>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</si>
  <si>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</si>
  <si>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</si>
  <si>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</si>
  <si>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</si>
  <si>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</si>
  <si>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</si>
  <si>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</si>
  <si>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</si>
  <si>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</si>
  <si>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</si>
  <si>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</si>
  <si>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</si>
  <si>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</si>
  <si>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</si>
  <si>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</si>
  <si>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</si>
  <si>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</si>
  <si>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</si>
  <si>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</si>
  <si>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</si>
  <si>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</si>
  <si>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</si>
  <si>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</si>
  <si>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</si>
  <si>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</si>
  <si>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</si>
  <si>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</si>
  <si>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</si>
  <si>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</si>
  <si>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</si>
  <si>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</si>
  <si>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</si>
  <si>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</si>
  <si>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</si>
  <si>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</si>
  <si>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</si>
  <si>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</si>
  <si>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</si>
  <si>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</si>
  <si>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</si>
  <si>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</si>
  <si>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</si>
  <si>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</si>
  <si>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</si>
  <si>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</si>
  <si>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</si>
  <si>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</si>
  <si>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</si>
  <si>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</si>
  <si>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</si>
  <si>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</si>
  <si>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</si>
  <si>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</si>
  <si>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</si>
  <si>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</si>
  <si>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</si>
  <si>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</si>
  <si>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</si>
  <si>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</si>
  <si>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</si>
  <si>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</si>
  <si>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</si>
  <si>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</si>
  <si>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</si>
  <si>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</si>
  <si>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</si>
  <si>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</si>
  <si>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</si>
  <si>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</si>
  <si>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</si>
  <si>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</si>
  <si>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</si>
  <si>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</si>
  <si>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</si>
  <si>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</si>
  <si>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</si>
  <si>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</si>
  <si>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</si>
  <si>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</si>
  <si>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</si>
  <si>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</si>
  <si>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</si>
  <si>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</si>
  <si>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</si>
  <si>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</si>
  <si>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</si>
  <si>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</si>
  <si>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</si>
  <si>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</si>
  <si>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</si>
  <si>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</si>
  <si>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</si>
  <si>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</si>
  <si>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</si>
  <si>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</si>
  <si>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</si>
  <si>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</si>
  <si>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</si>
  <si>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</si>
  <si>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</si>
  <si>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</si>
  <si>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</si>
  <si>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</si>
  <si>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</si>
  <si>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</si>
  <si>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</si>
  <si>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</si>
  <si>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</si>
  <si>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</si>
  <si>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</si>
  <si>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</si>
  <si>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</si>
  <si>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</si>
  <si>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</si>
  <si>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</si>
  <si>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</si>
  <si>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</si>
  <si>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</si>
  <si>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</si>
  <si>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</si>
  <si>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</si>
  <si>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</si>
  <si>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</si>
  <si>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</si>
  <si>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</si>
  <si>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</si>
  <si>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</si>
  <si>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</si>
  <si>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</si>
  <si>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</si>
  <si>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</si>
  <si>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</si>
  <si>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</si>
  <si>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</si>
  <si>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</si>
  <si>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</si>
  <si>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</si>
  <si>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</si>
  <si>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</si>
  <si>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</si>
  <si>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</si>
  <si>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</si>
  <si>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</si>
  <si>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</si>
  <si>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</si>
  <si>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</si>
  <si>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</si>
  <si>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</si>
  <si>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</si>
  <si>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</si>
  <si>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</si>
  <si>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</si>
  <si>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</si>
  <si>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</si>
  <si>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</si>
  <si>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</si>
  <si>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</si>
  <si>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</si>
  <si>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</si>
  <si>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</si>
  <si>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</si>
  <si>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</si>
  <si>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</si>
  <si>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</si>
  <si>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</si>
  <si>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</si>
  <si>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</si>
  <si>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</si>
  <si>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</si>
  <si>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</si>
  <si>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</si>
  <si>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</si>
  <si>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</si>
  <si>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</si>
  <si>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</si>
  <si>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</si>
  <si>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</si>
  <si>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</si>
  <si>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</si>
  <si>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</si>
  <si>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</si>
  <si>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</si>
  <si>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</si>
  <si>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</si>
  <si>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</si>
  <si>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</si>
  <si>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</si>
  <si>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</si>
  <si>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</si>
  <si>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</si>
  <si>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</si>
  <si>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</si>
  <si>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</si>
  <si>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</si>
  <si>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</si>
  <si>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</si>
  <si>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</si>
  <si>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</si>
  <si>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</si>
  <si>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</si>
  <si>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</si>
  <si>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</si>
  <si>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</si>
  <si>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</si>
  <si>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</si>
  <si>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</si>
  <si>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</si>
  <si>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</si>
  <si>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</si>
  <si>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</si>
  <si>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</si>
  <si>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</si>
  <si>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</si>
  <si>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</si>
  <si>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</si>
  <si>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</si>
  <si>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</si>
  <si>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</si>
  <si>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</si>
  <si>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</si>
  <si>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</si>
  <si>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</si>
  <si>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</si>
  <si>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</si>
  <si>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</si>
  <si>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</si>
  <si>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</si>
  <si>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</si>
  <si>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</si>
  <si>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</si>
  <si>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</si>
  <si>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</si>
  <si>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</si>
  <si>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</si>
  <si>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</si>
  <si>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</si>
  <si>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</si>
  <si>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</si>
  <si>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</si>
  <si>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</si>
  <si>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</si>
  <si>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</si>
  <si>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</si>
  <si>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</si>
  <si>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</si>
  <si>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</si>
  <si>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</si>
  <si>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</si>
  <si>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</si>
  <si>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</si>
  <si>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</si>
  <si>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</si>
  <si>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</si>
  <si>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</si>
  <si>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</si>
  <si>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</si>
  <si>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</si>
  <si>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</si>
  <si>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</si>
  <si>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</si>
  <si>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</si>
  <si>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</si>
  <si>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</si>
  <si>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</si>
  <si>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</si>
  <si>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</si>
  <si>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</si>
  <si>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</si>
  <si>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</si>
  <si>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</si>
  <si>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</si>
  <si>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</si>
  <si>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</si>
  <si>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</si>
  <si>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</si>
  <si>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</si>
  <si>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</si>
  <si>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</si>
  <si>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</si>
  <si>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</si>
  <si>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</si>
  <si>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</si>
  <si>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</si>
  <si>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</si>
  <si>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</si>
  <si>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</si>
  <si>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</si>
  <si>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</si>
  <si>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</si>
  <si>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</si>
  <si>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</si>
  <si>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</si>
  <si>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</si>
  <si>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</si>
  <si>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</si>
  <si>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</si>
  <si>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</si>
  <si>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</si>
  <si>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</si>
  <si>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</si>
  <si>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</si>
  <si>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</si>
  <si>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</si>
  <si>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</si>
  <si>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</si>
  <si>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</si>
  <si>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</si>
  <si>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</si>
  <si>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</si>
  <si>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</si>
  <si>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</si>
  <si>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</si>
  <si>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</si>
  <si>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</si>
  <si>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</si>
  <si>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</si>
  <si>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</si>
  <si>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</si>
  <si>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</si>
  <si>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</si>
  <si>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</si>
  <si>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</si>
  <si>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</si>
  <si>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</si>
  <si>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</si>
  <si>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</si>
  <si>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</si>
  <si>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</si>
  <si>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</si>
  <si>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</si>
  <si>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</si>
  <si>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</si>
  <si>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</si>
  <si>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</si>
  <si>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</si>
  <si>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</si>
  <si>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</si>
  <si>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</si>
  <si>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</si>
  <si>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</si>
  <si>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</si>
  <si>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</si>
  <si>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</si>
  <si>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</si>
  <si>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</si>
  <si>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</si>
  <si>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</si>
  <si>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</si>
  <si>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</si>
  <si>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</si>
  <si>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</si>
  <si>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</si>
  <si>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</si>
  <si>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</si>
  <si>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</si>
  <si>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</si>
  <si>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</si>
  <si>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</si>
  <si>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</si>
  <si>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</si>
  <si>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</si>
  <si>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</si>
  <si>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</si>
  <si>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</si>
  <si>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</si>
  <si>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</si>
  <si>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</si>
  <si>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</si>
  <si>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</si>
  <si>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</si>
  <si>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</si>
  <si>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</si>
  <si>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</si>
  <si>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</si>
  <si>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</si>
  <si>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</si>
  <si>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</si>
  <si>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</si>
  <si>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</si>
  <si>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</si>
  <si>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</si>
  <si>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</si>
  <si>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</si>
  <si>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</si>
  <si>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</si>
  <si>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</si>
  <si>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</si>
  <si>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</si>
  <si>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</si>
  <si>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</si>
  <si>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</si>
  <si>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</si>
  <si>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</si>
  <si>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</si>
  <si>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</si>
  <si>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</si>
  <si>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</si>
  <si>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</si>
  <si>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</si>
  <si>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</si>
  <si>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</si>
  <si>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</si>
  <si>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</si>
  <si>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</si>
  <si>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</si>
  <si>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</si>
  <si>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</si>
  <si>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</si>
  <si>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</si>
  <si>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</si>
  <si>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</si>
  <si>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</si>
  <si>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</si>
  <si>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</si>
  <si>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</si>
  <si>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</si>
  <si>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</si>
  <si>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</si>
  <si>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</si>
  <si>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</si>
  <si>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</si>
  <si>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</si>
  <si>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</si>
  <si>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</si>
  <si>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</si>
  <si>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</si>
  <si>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</si>
  <si>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</si>
  <si>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</si>
  <si>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</si>
  <si>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</si>
  <si>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</si>
  <si>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</si>
  <si>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</si>
  <si>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</si>
  <si>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</si>
  <si>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</si>
  <si>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</si>
  <si>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</si>
  <si>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</si>
  <si>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</si>
  <si>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</si>
  <si>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</si>
  <si>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</si>
  <si>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</si>
  <si>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</si>
  <si>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</si>
  <si>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</si>
  <si>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</si>
  <si>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</si>
  <si>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</si>
  <si>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</si>
  <si>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</si>
  <si>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</si>
  <si>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</si>
  <si>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</si>
  <si>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</si>
  <si>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</si>
  <si>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</si>
  <si>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</si>
  <si>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</si>
  <si>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</si>
  <si>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</si>
  <si>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</si>
  <si>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</si>
  <si>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</si>
  <si>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</si>
  <si>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</si>
  <si>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</si>
  <si>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</si>
  <si>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</si>
  <si>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</si>
  <si>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</si>
  <si>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</si>
  <si>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</si>
  <si>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</si>
  <si>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</si>
  <si>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</si>
  <si>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</si>
  <si>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</si>
  <si>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</si>
  <si>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</si>
  <si>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</si>
  <si>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</si>
  <si>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</si>
  <si>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</si>
  <si>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</si>
  <si>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</si>
  <si>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</si>
  <si>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</si>
  <si>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</si>
  <si>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</si>
  <si>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</si>
  <si>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</si>
  <si>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</si>
  <si>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</si>
  <si>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</si>
  <si>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</si>
  <si>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</si>
  <si>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</si>
  <si>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</si>
  <si>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</si>
  <si>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</si>
  <si>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</si>
  <si>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</si>
  <si>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</si>
  <si>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</si>
  <si>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</si>
  <si>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</si>
  <si>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</si>
  <si>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</si>
  <si>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</si>
  <si>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</si>
  <si>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</si>
  <si>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</si>
  <si>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</si>
  <si>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</si>
  <si>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</si>
  <si>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</si>
  <si>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</si>
  <si>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</si>
  <si>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</si>
  <si>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</si>
  <si>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</si>
  <si>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</si>
  <si>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</si>
  <si>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</si>
  <si>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</si>
  <si>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</si>
  <si>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</si>
  <si>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</si>
  <si>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</si>
  <si>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</si>
  <si>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</si>
  <si>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</si>
  <si>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</si>
  <si>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</si>
  <si>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</si>
  <si>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</si>
  <si>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</si>
  <si>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</si>
  <si>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</si>
  <si>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</si>
  <si>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</si>
  <si>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</si>
  <si>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</si>
  <si>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</si>
  <si>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</si>
  <si>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</si>
  <si>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</si>
  <si>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</si>
  <si>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</si>
  <si>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</si>
  <si>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</si>
  <si>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</si>
  <si>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</si>
  <si>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</si>
  <si>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</si>
  <si>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</si>
  <si>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</si>
  <si>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</si>
  <si>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</si>
  <si>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</si>
  <si>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</si>
  <si>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</si>
  <si>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</si>
  <si>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</si>
  <si>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</si>
  <si>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</si>
  <si>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</si>
  <si>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</si>
  <si>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</si>
  <si>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</si>
  <si>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</si>
  <si>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</si>
  <si>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</si>
  <si>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</si>
  <si>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</si>
  <si>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</si>
  <si>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</si>
  <si>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</si>
  <si>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</si>
  <si>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</si>
  <si>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</si>
  <si>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</si>
  <si>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</si>
  <si>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</si>
  <si>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</si>
  <si>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</si>
  <si>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</si>
  <si>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</si>
  <si>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</si>
  <si>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</si>
  <si>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</si>
  <si>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</si>
  <si>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</si>
  <si>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</si>
  <si>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</si>
  <si>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</si>
  <si>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</si>
  <si>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</si>
  <si>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</si>
  <si>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</si>
  <si>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</si>
  <si>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</si>
  <si>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</si>
  <si>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</si>
  <si>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</si>
  <si>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</si>
  <si>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</si>
  <si>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</si>
  <si>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</si>
  <si>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</si>
  <si>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</si>
  <si>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</si>
  <si>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</si>
  <si>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</si>
  <si>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</si>
  <si>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</si>
  <si>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</si>
  <si>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</si>
  <si>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</si>
  <si>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</si>
  <si>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</si>
  <si>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</si>
  <si>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</si>
  <si>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</si>
  <si>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</si>
  <si>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</si>
  <si>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</si>
  <si>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</si>
  <si>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</si>
  <si>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</si>
  <si>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</si>
  <si>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</si>
  <si>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</si>
  <si>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</si>
  <si>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</si>
  <si>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</si>
  <si>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</si>
  <si>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</si>
  <si>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</si>
  <si>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</si>
  <si>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</si>
  <si>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</si>
  <si>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</si>
  <si>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</si>
  <si>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</si>
  <si>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</si>
  <si>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</si>
  <si>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</si>
  <si>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</si>
  <si>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</si>
  <si>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</si>
  <si>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</si>
  <si>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</si>
  <si>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</si>
  <si>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</si>
  <si>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</si>
  <si>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</si>
  <si>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</si>
  <si>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</si>
  <si>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</si>
  <si>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</si>
  <si>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</si>
  <si>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</si>
  <si>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</si>
  <si>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</si>
  <si>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</si>
  <si>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</si>
  <si>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</si>
  <si>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</si>
  <si>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</si>
  <si>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</si>
  <si>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</si>
  <si>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</si>
  <si>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</si>
  <si>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</si>
  <si>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</si>
  <si>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</si>
  <si>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</si>
  <si>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</si>
  <si>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</si>
  <si>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</si>
  <si>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</si>
  <si>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</si>
  <si>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</si>
  <si>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</si>
  <si>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</si>
  <si>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</si>
  <si>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</si>
  <si>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</si>
  <si>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</si>
  <si>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</si>
  <si>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</si>
  <si>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</si>
  <si>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</si>
  <si>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</si>
  <si>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</si>
  <si>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</si>
  <si>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</si>
  <si>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</si>
  <si>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</si>
  <si>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</si>
  <si>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</si>
  <si>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</si>
  <si>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</si>
  <si>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</si>
  <si>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</si>
  <si>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</si>
  <si>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</si>
  <si>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</si>
  <si>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</si>
  <si>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</si>
  <si>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</si>
  <si>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</si>
  <si>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</si>
  <si>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</si>
  <si>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</si>
  <si>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</si>
  <si>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</si>
  <si>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</si>
  <si>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</si>
  <si>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</si>
  <si>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</si>
  <si>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</si>
  <si>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</si>
  <si>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</si>
  <si>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</si>
  <si>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</si>
  <si>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</si>
  <si>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</si>
  <si>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</si>
  <si>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</si>
  <si>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</si>
  <si>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</si>
  <si>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</si>
  <si>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</si>
  <si>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</si>
  <si>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</si>
  <si>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</si>
  <si>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</si>
  <si>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</si>
  <si>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</si>
  <si>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</si>
  <si>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</si>
  <si>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</si>
  <si>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</si>
  <si>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</si>
  <si>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</si>
  <si>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</si>
  <si>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</si>
  <si>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</si>
  <si>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</si>
  <si>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</si>
  <si>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</si>
  <si>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</si>
  <si>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</si>
  <si>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</si>
  <si>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</si>
  <si>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</si>
  <si>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</si>
  <si>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</si>
  <si>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</si>
  <si>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</si>
  <si>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</si>
  <si>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</si>
  <si>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</si>
  <si>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</si>
  <si>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</si>
  <si>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</si>
  <si>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</si>
  <si>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</si>
  <si>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</si>
  <si>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</si>
  <si>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</si>
  <si>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</si>
  <si>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</si>
  <si>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</si>
  <si>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</si>
  <si>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</si>
  <si>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</si>
  <si>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</si>
  <si>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</si>
  <si>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</si>
  <si>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</si>
  <si>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</si>
  <si>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</si>
  <si>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</si>
  <si>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</si>
  <si>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</si>
  <si>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</si>
  <si>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</si>
  <si>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</si>
  <si>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</si>
  <si>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</si>
  <si>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</si>
  <si>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</si>
  <si>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</si>
  <si>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</si>
  <si>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</si>
  <si>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</si>
  <si>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</si>
  <si>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</si>
  <si>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</si>
  <si>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</si>
  <si>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</si>
  <si>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</si>
  <si>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</si>
  <si>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</si>
  <si>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</si>
  <si>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</si>
  <si>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</si>
  <si>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</si>
  <si>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</si>
  <si>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</si>
  <si>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</si>
  <si>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</si>
  <si>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</si>
  <si>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</si>
  <si>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</si>
  <si>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</si>
  <si>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</si>
  <si>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</si>
  <si>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</si>
  <si>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</si>
  <si>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</si>
  <si>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</si>
  <si>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</si>
  <si>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</si>
  <si>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</si>
  <si>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</si>
  <si>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</si>
  <si>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</si>
  <si>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</si>
  <si>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</si>
  <si>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</si>
  <si>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</si>
  <si>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</si>
  <si>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</si>
  <si>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</si>
  <si>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</si>
  <si>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</si>
  <si>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</si>
  <si>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</si>
  <si>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</si>
  <si>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</si>
  <si>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</si>
  <si>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</si>
  <si>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</si>
  <si>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</si>
  <si>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</si>
  <si>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</si>
  <si>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</si>
  <si>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</si>
  <si>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</si>
  <si>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</si>
  <si>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</si>
  <si>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</si>
  <si>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</si>
  <si>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</si>
  <si>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</si>
  <si>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</si>
  <si>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</si>
  <si>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</si>
  <si>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</si>
  <si>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</si>
  <si>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</si>
  <si>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</si>
  <si>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</si>
  <si>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</si>
  <si>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</si>
  <si>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</si>
  <si>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</si>
  <si>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</si>
  <si>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</si>
  <si>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</si>
  <si>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</si>
  <si>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</si>
  <si>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</si>
  <si>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</si>
  <si>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</si>
  <si>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</si>
  <si>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</si>
  <si>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</si>
  <si>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</si>
  <si>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</si>
  <si>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</si>
  <si>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</si>
  <si>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</si>
  <si>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</si>
  <si>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</si>
  <si>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</si>
  <si>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</si>
  <si>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</si>
  <si>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</si>
  <si>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</si>
  <si>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</si>
  <si>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</si>
  <si>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</si>
  <si>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</si>
  <si>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</si>
  <si>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</si>
  <si>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</si>
  <si>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</si>
  <si>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</si>
  <si>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</si>
  <si>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</si>
  <si>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</si>
  <si>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</si>
  <si>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</si>
  <si>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</si>
  <si>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</si>
  <si>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</si>
  <si>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</si>
  <si>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</si>
  <si>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</si>
  <si>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</si>
  <si>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</si>
  <si>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</si>
  <si>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</si>
  <si>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</si>
  <si>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</si>
  <si>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</si>
  <si>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</si>
  <si>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</si>
  <si>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</si>
  <si>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</si>
  <si>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</si>
  <si>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</si>
  <si>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</si>
  <si>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</si>
  <si>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</si>
  <si>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</si>
  <si>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</si>
  <si>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</si>
  <si>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</si>
  <si>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</si>
  <si>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</si>
  <si>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</si>
  <si>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</si>
  <si>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</si>
  <si>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</si>
  <si>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</si>
  <si>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</si>
  <si>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</si>
  <si>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</si>
  <si>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</si>
  <si>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</si>
  <si>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</si>
  <si>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</si>
  <si>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</si>
  <si>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</si>
  <si>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</si>
  <si>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</si>
  <si>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</si>
  <si>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</si>
  <si>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</si>
  <si>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</si>
  <si>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</si>
  <si>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</si>
  <si>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</si>
  <si>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</si>
  <si>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</si>
  <si>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</si>
  <si>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</si>
  <si>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</si>
  <si>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</si>
  <si>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</si>
  <si>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</si>
  <si>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</si>
  <si>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</si>
  <si>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</si>
  <si>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</si>
  <si>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</si>
  <si>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</si>
  <si>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</si>
  <si>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</si>
  <si>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</si>
  <si>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</si>
  <si>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</si>
  <si>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</si>
  <si>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</si>
  <si>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</si>
  <si>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</si>
  <si>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</si>
  <si>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</si>
  <si>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</si>
  <si>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</si>
  <si>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</si>
  <si>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</si>
  <si>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</si>
  <si>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</si>
  <si>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</si>
  <si>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</si>
  <si>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</si>
  <si>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</si>
  <si>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</si>
  <si>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</si>
  <si>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</si>
  <si>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</si>
  <si>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</si>
  <si>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</si>
  <si>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</si>
  <si>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</si>
  <si>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</si>
  <si>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</si>
  <si>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</si>
  <si>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</si>
  <si>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</si>
  <si>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</si>
  <si>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</si>
  <si>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</si>
  <si>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</si>
  <si>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</si>
  <si>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</si>
  <si>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</si>
  <si>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</si>
  <si>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</si>
  <si>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</si>
  <si>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</si>
  <si>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</si>
  <si>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</si>
  <si>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</si>
  <si>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</si>
  <si>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</si>
  <si>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</si>
  <si>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</si>
  <si>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</si>
  <si>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</si>
  <si>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</si>
  <si>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</si>
  <si>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</si>
  <si>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</si>
  <si>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</si>
  <si>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</si>
  <si>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</si>
  <si>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</si>
  <si>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</si>
  <si>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</si>
  <si>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</si>
  <si>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</si>
  <si>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</si>
  <si>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</si>
  <si>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</si>
  <si>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</si>
  <si>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</si>
  <si>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</si>
  <si>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</si>
  <si>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</si>
  <si>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</si>
  <si>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</si>
  <si>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</si>
  <si>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</si>
  <si>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</si>
  <si>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</si>
  <si>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</si>
  <si>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</si>
  <si>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</si>
  <si>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</si>
  <si>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</si>
  <si>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</si>
  <si>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</si>
  <si>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</si>
  <si>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</si>
  <si>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</si>
  <si>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</si>
  <si>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</si>
  <si>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</si>
  <si>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</si>
  <si>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</si>
  <si>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</si>
  <si>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</si>
  <si>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</si>
  <si>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</si>
  <si>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</si>
  <si>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</si>
  <si>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</si>
  <si>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</si>
  <si>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</si>
  <si>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</si>
  <si>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</si>
  <si>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</si>
  <si>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</si>
  <si>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</si>
  <si>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</si>
  <si>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</si>
  <si>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</si>
  <si>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</si>
  <si>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</si>
  <si>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</si>
  <si>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</si>
  <si>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</si>
  <si>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</si>
  <si>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</si>
  <si>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</si>
  <si>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</si>
  <si>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</si>
  <si>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</si>
  <si>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</si>
  <si>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</si>
  <si>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</si>
  <si>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</si>
  <si>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</si>
  <si>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</si>
  <si>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</si>
  <si>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</si>
  <si>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</si>
  <si>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</si>
  <si>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</si>
  <si>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</si>
  <si>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</si>
  <si>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</si>
  <si>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</si>
  <si>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</si>
  <si>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</si>
  <si>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</si>
  <si>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</si>
  <si>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</si>
  <si>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</si>
  <si>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</si>
  <si>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</si>
  <si>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</si>
  <si>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</si>
  <si>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</si>
  <si>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</si>
  <si>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</si>
  <si>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</si>
  <si>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</si>
  <si>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</si>
  <si>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</si>
  <si>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</si>
  <si>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</si>
  <si>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</si>
  <si>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</si>
  <si>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</si>
  <si>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</si>
  <si>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</si>
  <si>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</si>
  <si>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</si>
  <si>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</si>
  <si>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</si>
  <si>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</si>
  <si>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</si>
  <si>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</si>
  <si>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</si>
  <si>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</si>
  <si>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</si>
  <si>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</si>
  <si>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</si>
  <si>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</si>
  <si>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</si>
  <si>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</si>
  <si>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</si>
  <si>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</si>
  <si>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</si>
  <si>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</si>
  <si>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</si>
  <si>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</si>
  <si>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</si>
  <si>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</si>
  <si>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</si>
  <si>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</si>
  <si>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</si>
  <si>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</si>
  <si>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</si>
  <si>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</si>
  <si>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</si>
  <si>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</si>
  <si>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</si>
  <si>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</si>
  <si>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</si>
  <si>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</si>
  <si>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</si>
  <si>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</si>
  <si>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</si>
  <si>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</si>
  <si>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</si>
  <si>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</si>
  <si>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</si>
  <si>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</si>
  <si>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</si>
  <si>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</si>
  <si>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</si>
  <si>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</si>
  <si>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</si>
  <si>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</si>
  <si>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</si>
  <si>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</si>
  <si>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</si>
  <si>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</si>
  <si>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</si>
  <si>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</si>
  <si>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</si>
  <si>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</si>
  <si>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</si>
  <si>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</si>
  <si>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</si>
  <si>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</si>
  <si>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</si>
  <si>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</si>
  <si>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</si>
  <si>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</si>
  <si>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</si>
  <si>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</si>
  <si>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</si>
  <si>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</si>
  <si>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</si>
  <si>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</si>
  <si>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</si>
  <si>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</si>
  <si>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</si>
  <si>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</si>
  <si>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</si>
  <si>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</si>
  <si>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</si>
  <si>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</si>
  <si>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</si>
  <si>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</si>
  <si>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</si>
  <si>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</si>
  <si>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</si>
  <si>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</si>
  <si>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</si>
  <si>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</si>
  <si>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</si>
  <si>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</si>
  <si>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</si>
  <si>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</si>
  <si>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</si>
  <si>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</si>
  <si>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</si>
  <si>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</si>
  <si>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</si>
  <si>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</si>
  <si>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</si>
  <si>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</si>
  <si>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</si>
  <si>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</si>
  <si>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</si>
  <si>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</si>
  <si>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</si>
  <si>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</si>
  <si>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</si>
  <si>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</si>
  <si>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</si>
  <si>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</si>
  <si>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</si>
  <si>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</si>
  <si>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</si>
  <si>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</si>
  <si>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</si>
  <si>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</si>
  <si>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</si>
  <si>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</si>
  <si>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</si>
  <si>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</si>
  <si>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</si>
  <si>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</si>
  <si>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</si>
  <si>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</si>
  <si>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</si>
  <si>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</si>
  <si>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</si>
  <si>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</si>
  <si>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</si>
  <si>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</si>
  <si>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</si>
  <si>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</si>
  <si>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</si>
  <si>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</si>
  <si>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</si>
  <si>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</si>
  <si>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</si>
  <si>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</si>
  <si>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</si>
  <si>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</si>
  <si>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</si>
  <si>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</si>
  <si>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</si>
  <si>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</si>
  <si>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</si>
  <si>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</si>
  <si>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</si>
  <si>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</si>
  <si>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</si>
  <si>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</si>
  <si>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</si>
  <si>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</si>
  <si>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</si>
  <si>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</si>
  <si>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</si>
  <si>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</si>
  <si>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</si>
  <si>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</si>
  <si>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</si>
  <si>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</si>
  <si>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</si>
  <si>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</si>
  <si>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</si>
  <si>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</si>
  <si>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</si>
  <si>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</si>
  <si>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</si>
  <si>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</si>
  <si>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</si>
  <si>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</si>
  <si>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</si>
  <si>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</si>
  <si>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</si>
  <si>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</si>
  <si>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</si>
  <si>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</si>
  <si>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</si>
  <si>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</si>
  <si>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</si>
  <si>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</si>
  <si>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</si>
  <si>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</si>
  <si>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</si>
  <si>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</si>
  <si>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</si>
  <si>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</si>
  <si>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</si>
  <si>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</si>
  <si>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</si>
  <si>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</si>
  <si>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</si>
  <si>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</si>
  <si>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</si>
  <si>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</si>
  <si>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</si>
  <si>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</si>
  <si>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</si>
  <si>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</si>
  <si>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</si>
  <si>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</si>
  <si>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</si>
  <si>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</si>
  <si>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</si>
  <si>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</si>
  <si>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</si>
  <si>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</si>
  <si>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</si>
  <si>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</si>
  <si>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</si>
  <si>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</si>
  <si>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</si>
  <si>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</si>
  <si>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</si>
  <si>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</si>
  <si>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</si>
  <si>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</si>
  <si>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</si>
  <si>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</si>
  <si>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</si>
  <si>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</si>
  <si>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</si>
  <si>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</si>
  <si>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</si>
  <si>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</si>
  <si>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</si>
  <si>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</si>
  <si>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</si>
  <si>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</si>
  <si>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</si>
  <si>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</si>
  <si>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</si>
  <si>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</si>
  <si>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</si>
  <si>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</si>
  <si>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</si>
  <si>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</si>
  <si>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</si>
  <si>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</si>
  <si>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</si>
  <si>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</si>
  <si>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</si>
  <si>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</si>
  <si>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</si>
  <si>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</si>
  <si>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</si>
  <si>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</si>
  <si>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</si>
  <si>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</si>
  <si>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</si>
  <si>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</si>
  <si>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</si>
  <si>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</si>
  <si>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</si>
  <si>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</si>
  <si>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</si>
  <si>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</si>
  <si>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</si>
  <si>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</si>
  <si>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</si>
  <si>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</si>
  <si>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</si>
  <si>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</si>
  <si>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</si>
  <si>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</si>
  <si>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</si>
  <si>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</si>
  <si>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</si>
  <si>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</si>
  <si>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</si>
  <si>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</si>
  <si>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</si>
  <si>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</si>
  <si>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</si>
  <si>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</si>
  <si>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</si>
  <si>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</si>
  <si>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</si>
  <si>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</si>
  <si>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</si>
  <si>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</si>
  <si>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</si>
  <si>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</si>
  <si>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</si>
  <si>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</si>
  <si>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</si>
  <si>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</si>
  <si>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</si>
  <si>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</si>
  <si>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</si>
  <si>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</si>
  <si>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</si>
  <si>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</si>
  <si>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</si>
  <si>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</si>
  <si>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</si>
  <si>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</si>
  <si>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</si>
  <si>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</si>
  <si>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</si>
  <si>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</si>
  <si>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</si>
  <si>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</si>
  <si>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</si>
  <si>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</si>
  <si>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</si>
  <si>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</si>
  <si>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</si>
  <si>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</si>
  <si>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</si>
  <si>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</si>
  <si>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</si>
  <si>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</si>
  <si>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</si>
  <si>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</si>
  <si>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</si>
  <si>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</si>
  <si>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</si>
  <si>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</si>
  <si>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</si>
  <si>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</si>
  <si>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</si>
  <si>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</si>
  <si>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</si>
  <si>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</si>
  <si>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</si>
  <si>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</si>
  <si>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</si>
  <si>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</si>
  <si>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</si>
  <si>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</si>
  <si>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</si>
  <si>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</si>
  <si>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</si>
  <si>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</si>
  <si>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</si>
  <si>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</si>
  <si>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</si>
  <si>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</si>
  <si>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</si>
  <si>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</si>
  <si>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</si>
  <si>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</si>
  <si>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</si>
  <si>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</si>
  <si>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</si>
  <si>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</si>
  <si>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</si>
  <si>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</si>
  <si>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</si>
  <si>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</si>
  <si>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</si>
  <si>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</si>
  <si>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</si>
  <si>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</si>
  <si>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</si>
  <si>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Outcome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</si>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</sst>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30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9-407C-926E-1A555BC2676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9-407C-926E-1A555BC2676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89-407C-926E-1A555BC2676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89-407C-926E-1A555BC26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1071864"/>
        <c:axId val="495783224"/>
      </c:barChart>
      <c:catAx>
        <c:axId val="531071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783224"/>
        <c:crosses val="autoZero"/>
        <c:auto val="1"/>
        <c:lblAlgn val="ctr"/>
        <c:lblOffset val="100"/>
        <c:noMultiLvlLbl val="0"/>
      </c:catAx>
      <c:valAx>
        <c:axId val="49578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071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30-4049-A8E9-CD072049588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30-4049-A8E9-CD072049588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30-4049-A8E9-CD072049588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30-4049-A8E9-CD0720495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284176"/>
        <c:axId val="537284816"/>
      </c:barChart>
      <c:catAx>
        <c:axId val="53728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84816"/>
        <c:crosses val="autoZero"/>
        <c:auto val="1"/>
        <c:lblAlgn val="ctr"/>
        <c:lblOffset val="100"/>
        <c:noMultiLvlLbl val="0"/>
      </c:catAx>
      <c:valAx>
        <c:axId val="53728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8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1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D-45BE-98C0-DBA44631E3B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FD-45BE-98C0-DBA44631E3B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FD-45BE-98C0-DBA44631E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841144"/>
        <c:axId val="344841464"/>
      </c:lineChart>
      <c:catAx>
        <c:axId val="344841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841464"/>
        <c:crosses val="autoZero"/>
        <c:auto val="1"/>
        <c:lblAlgn val="ctr"/>
        <c:lblOffset val="100"/>
        <c:noMultiLvlLbl val="0"/>
      </c:catAx>
      <c:valAx>
        <c:axId val="34484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84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Sheet7!$F$1:$F$13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0.71081677704194257</c:v>
                </c:pt>
                <c:pt idx="2">
                  <c:v>0.66005665722379603</c:v>
                </c:pt>
                <c:pt idx="3">
                  <c:v>0.53212290502793291</c:v>
                </c:pt>
                <c:pt idx="4">
                  <c:v>0.47727272727272729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0.48837209302325579</c:v>
                </c:pt>
                <c:pt idx="11">
                  <c:v>0.2857142857142857</c:v>
                </c:pt>
                <c:pt idx="12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17-4905-9227-A5927E8AB341}"/>
            </c:ext>
          </c:extLst>
        </c:ser>
        <c:ser>
          <c:idx val="1"/>
          <c:order val="1"/>
          <c:tx>
            <c:strRef>
              <c:f>Sheet7!$G$1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Sheet7!$G$1:$G$13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0.24944812362030905</c:v>
                </c:pt>
                <c:pt idx="2">
                  <c:v>0.29745042492917845</c:v>
                </c:pt>
                <c:pt idx="3">
                  <c:v>0.39525139664804471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17-4905-9227-A5927E8AB341}"/>
            </c:ext>
          </c:extLst>
        </c:ser>
        <c:ser>
          <c:idx val="2"/>
          <c:order val="2"/>
          <c:tx>
            <c:strRef>
              <c:f>Sheet7!$H$1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Sheet7!$H$1:$H$13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3.9735099337748346E-2</c:v>
                </c:pt>
                <c:pt idx="2">
                  <c:v>4.2492917847025496E-2</c:v>
                </c:pt>
                <c:pt idx="3">
                  <c:v>7.2625698324022353E-2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17-4905-9227-A5927E8AB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926032"/>
        <c:axId val="52892635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Sheet7!$A$2:$A$13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Sheet7!$A$1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E17-4905-9227-A5927E8AB341}"/>
                  </c:ext>
                </c:extLst>
              </c15:ser>
            </c15:filteredLineSeries>
            <c15:filteredLineSeries>
              <c15:ser>
                <c:idx val="4"/>
                <c:order val="4"/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Sheet7!$A$2:$A$13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Sheet7!$A$2:$A$3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5E17-4905-9227-A5927E8AB341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Sheet7!$A$2:$A$13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Sheet7!$A$4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E17-4905-9227-A5927E8AB341}"/>
                  </c:ext>
                </c:extLst>
              </c15:ser>
            </c15:filteredLineSeries>
            <c15:filteredLineSeries>
              <c15:ser>
                <c:idx val="6"/>
                <c:order val="6"/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Sheet7!$A$2:$A$13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Sheet7!$A$5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5E17-4905-9227-A5927E8AB341}"/>
                  </c:ext>
                </c:extLst>
              </c15:ser>
            </c15:filteredLineSeries>
            <c15:filteredLineSeries>
              <c15:ser>
                <c:idx val="7"/>
                <c:order val="7"/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Sheet7!$A$2:$A$13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Sheet7!$A$6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5E17-4905-9227-A5927E8AB341}"/>
                  </c:ext>
                </c:extLst>
              </c15:ser>
            </c15:filteredLineSeries>
            <c15:filteredLineSeries>
              <c15:ser>
                <c:idx val="8"/>
                <c:order val="8"/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Sheet7!$A$2:$A$13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Sheet7!$A$7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5E17-4905-9227-A5927E8AB341}"/>
                  </c:ext>
                </c:extLst>
              </c15:ser>
            </c15:filteredLineSeries>
            <c15:filteredLineSeries>
              <c15:ser>
                <c:idx val="9"/>
                <c:order val="9"/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Sheet7!$A$2:$A$13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Sheet7!$A$8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5E17-4905-9227-A5927E8AB341}"/>
                  </c:ext>
                </c:extLst>
              </c15:ser>
            </c15:filteredLineSeries>
            <c15:filteredLineSeries>
              <c15:ser>
                <c:idx val="10"/>
                <c:order val="10"/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Sheet7!$A$2:$A$13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Sheet7!$A$9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5E17-4905-9227-A5927E8AB341}"/>
                  </c:ext>
                </c:extLst>
              </c15:ser>
            </c15:filteredLineSeries>
            <c15:filteredLine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Sheet7!$A$2:$A$13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Sheet7!$A$10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5E17-4905-9227-A5927E8AB341}"/>
                  </c:ext>
                </c:extLst>
              </c15:ser>
            </c15:filteredLineSeries>
            <c15:filteredLine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Sheet7!$A$2:$A$13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Sheet7!$A$11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5E17-4905-9227-A5927E8AB341}"/>
                  </c:ext>
                </c:extLst>
              </c15:ser>
            </c15:filteredLineSeries>
            <c15:filteredLine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Sheet7!$A$2:$A$13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Sheet7!$A$12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5E17-4905-9227-A5927E8AB341}"/>
                  </c:ext>
                </c:extLst>
              </c15:ser>
            </c15:filteredLineSeries>
            <c15:filteredLineSeries>
              <c15:ser>
                <c:idx val="14"/>
                <c:order val="14"/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Sheet7!$A$2:$A$13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Sheet7!$A$13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5E17-4905-9227-A5927E8AB341}"/>
                  </c:ext>
                </c:extLst>
              </c15:ser>
            </c15:filteredLineSeries>
          </c:ext>
        </c:extLst>
      </c:lineChart>
      <c:catAx>
        <c:axId val="52892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26352"/>
        <c:crosses val="autoZero"/>
        <c:auto val="1"/>
        <c:lblAlgn val="ctr"/>
        <c:lblOffset val="100"/>
        <c:noMultiLvlLbl val="0"/>
      </c:catAx>
      <c:valAx>
        <c:axId val="52892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2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549275</xdr:colOff>
      <xdr:row>2</xdr:row>
      <xdr:rowOff>49212</xdr:rowOff>
    </xdr:from>
    <xdr:to>
      <xdr:col>16</xdr:col>
      <xdr:colOff>247650</xdr:colOff>
      <xdr:row>17</xdr:row>
      <xdr:rowOff>84137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D62AE8-0865-4FC1-B85F-45089BE9C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5</xdr:row>
      <xdr:rowOff>144462</xdr:rowOff>
    </xdr:from>
    <xdr:to>
      <xdr:col>14</xdr:col>
      <xdr:colOff>0</xdr:colOff>
      <xdr:row>20</xdr:row>
      <xdr:rowOff>179387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DB033D-5C31-40E3-B169-2B6D08B90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2</xdr:row>
      <xdr:rowOff>49212</xdr:rowOff>
    </xdr:from>
    <xdr:to>
      <xdr:col>12</xdr:col>
      <xdr:colOff>457200</xdr:colOff>
      <xdr:row>17</xdr:row>
      <xdr:rowOff>84137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95180A-9B0A-42C6-A753-78D3D496B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13</xdr:row>
      <xdr:rowOff>142875</xdr:rowOff>
    </xdr:from>
    <xdr:to>
      <xdr:col>8</xdr:col>
      <xdr:colOff>200026</xdr:colOff>
      <xdr:row>31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26D5CB-1C12-4635-9403-E696182C4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ile" refreshedDate="43968.651610300927" createdVersion="6" refreshedVersion="6" minRefreshableVersion="3" recordCount="4114" xr:uid="{FAEBB4CB-9D6C-459A-9905-1DC9350DBBC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ile" refreshedDate="43968.689414351851" createdVersion="6" refreshedVersion="6" minRefreshableVersion="3" recordCount="4114" xr:uid="{05EA16ED-4411-4FF6-B26B-A7789E29F1EA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4999" groupInterval="3999"/>
        <groupItems count="3">
          <s v="&lt;1000"/>
          <s v="1000-4999"/>
          <s v="&gt;4999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 pivotCacheId="123886876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x v="2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x v="3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x v="2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x v="3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x v="3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x v="3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x v="0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x v="3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x v="0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x v="0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x v="3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x v="3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x v="3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x v="3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2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x v="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x v="0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x v="0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x v="0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x v="4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x v="3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x v="2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x v="0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x v="0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x v="3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x v="2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x v="0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x v="0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x v="4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x v="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x v="3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x v="6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x v="5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x v="0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x v="4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x v="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x v="3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x v="0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x v="3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x v="4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x v="6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x v="6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x v="5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x v="4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5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x v="7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x v="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x v="2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x v="6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x v="6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x v="4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x v="3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x v="6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x v="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x v="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x v="0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x v="0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x v="3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3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x v="2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0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2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x v="3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x v="0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x v="3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x v="3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x v="0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x v="3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x v="0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2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x v="0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x v="0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x v="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x v="2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x v="0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x v="3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x v="0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x v="0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x v="0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x v="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x v="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x v="3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x v="1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x v="2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x v="2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x v="0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x v="1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x v="2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x v="3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x v="0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x v="0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x v="0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x v="3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x v="0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x v="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x v="0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x v="0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0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x v="2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x v="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0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x v="0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x v="2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x v="0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x v="0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x v="0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x v="0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x v="2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x v="3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x v="6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x v="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x v="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x v="0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x v="7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x v="5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x v="7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x v="5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x v="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x v="0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x v="8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x v="7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x v="6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x v="4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x v="4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x v="4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x v="4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x v="5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x v="0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x v="7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x v="6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x v="5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x v="5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x v="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x v="4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x v="5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x v="6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x v="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x v="3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x v="4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x v="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x v="2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x v="2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x v="0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x v="3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x v="0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x v="2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x v="3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x v="3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x v="3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x v="0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x v="2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5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x v="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x v="2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x v="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x v="3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x v="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x v="6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x v="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x v="0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x v="3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x v="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x v="4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x v="3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x v="3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x v="0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x v="0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x v="4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x v="2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x v="3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x v="4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x v="0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x v="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x v="0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x v="4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x v="4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x v="4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x v="0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x v="3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x v="6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x v="4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x v="6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x v="6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x v="2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x v="5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x v="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x v="0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x v="3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x v="3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x v="4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x v="5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x v="2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x v="2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x v="6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x v="5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x v="3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x v="0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x v="4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x v="7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x v="0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x v="5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x v="0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x v="2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x v="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x v="2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x v="3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x v="0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x v="2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x v="0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3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x v="1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x v="2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x v="2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x v="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x v="7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x v="7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x v="7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x v="0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x v="7"/>
    <x v="552"/>
    <x v="0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x v="7"/>
    <x v="555"/>
    <x v="2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x v="7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x v="7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x v="7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x v="7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x v="2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x v="7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x v="7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x v="7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x v="0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x v="7"/>
    <x v="569"/>
    <x v="0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x v="2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x v="7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x v="0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x v="7"/>
    <x v="576"/>
    <x v="0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x v="7"/>
    <x v="577"/>
    <x v="2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x v="7"/>
    <x v="578"/>
    <x v="0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x v="7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x v="7"/>
    <x v="582"/>
    <x v="0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x v="0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x v="0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x v="7"/>
    <x v="585"/>
    <x v="0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x v="2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x v="0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x v="0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x v="7"/>
    <x v="594"/>
    <x v="2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x v="0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x v="7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x v="2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x v="3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x v="7"/>
    <x v="599"/>
    <x v="0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x v="7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x v="7"/>
    <x v="604"/>
    <x v="3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x v="7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x v="7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x v="0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x v="7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x v="7"/>
    <x v="611"/>
    <x v="0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x v="7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x v="7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x v="7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x v="7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x v="7"/>
    <x v="618"/>
    <x v="0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x v="7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x v="7"/>
    <x v="623"/>
    <x v="0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x v="7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x v="7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x v="7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x v="7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x v="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x v="2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x v="7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x v="2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x v="7"/>
    <x v="634"/>
    <x v="0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x v="0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x v="7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x v="7"/>
    <x v="637"/>
    <x v="1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x v="1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x v="3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x v="2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x v="0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x v="0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x v="3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x v="2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x v="0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x v="2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x v="0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x v="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x v="2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x v="2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x v="2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x v="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x v="3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x v="2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x v="2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x v="3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x v="3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x v="2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x v="2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x v="3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x v="5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x v="6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x v="5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x v="5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x v="4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x v="3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x v="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x v="5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x v="4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x v="3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x v="5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x v="7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x v="2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x v="4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x v="6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x v="10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x v="7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x v="6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x v="5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x v="4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x v="4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x v="5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x v="3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x v="6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x v="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x v="3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x v="5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x v="4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x v="6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x v="3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x v="5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x v="0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x v="5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x v="7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x v="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x v="5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x v="4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x v="6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x v="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x v="4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x v="6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x v="3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x v="0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x v="0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x v="2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x v="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x v="0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x v="2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x v="0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x v="13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x v="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x v="13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x v="13"/>
    <x v="872"/>
    <x v="6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x v="13"/>
    <x v="875"/>
    <x v="0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x v="13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x v="14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x v="14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x v="14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x v="6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x v="6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x v="13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x v="13"/>
    <x v="901"/>
    <x v="7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x v="13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x v="13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x v="0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x v="7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x v="13"/>
    <x v="906"/>
    <x v="3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x v="13"/>
    <x v="907"/>
    <x v="6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x v="13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x v="13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x v="13"/>
    <x v="911"/>
    <x v="3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x v="5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x v="13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x v="13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x v="13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x v="3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x v="13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x v="13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x v="13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x v="13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x v="13"/>
    <x v="926"/>
    <x v="7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x v="13"/>
    <x v="927"/>
    <x v="5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x v="13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x v="3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x v="13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x v="4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x v="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x v="2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x v="2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x v="2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2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x v="0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x v="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x v="2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x v="0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x v="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x v="2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x v="3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x v="0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x v="2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x v="3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x v="0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x v="2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x v="2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x v="3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x v="3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x v="3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x v="1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x v="0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x v="0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x v="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x v="0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x v="2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x v="1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x v="0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x v="0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x v="0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x v="2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x v="0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x v="16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x v="2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x v="2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x v="0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x v="0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x v="2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x v="3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x v="2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x v="5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x v="3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x v="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x v="17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x v="17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x v="2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x v="3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x v="3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x v="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x v="3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x v="2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x v="3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x v="3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x v="3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x v="17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x v="6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x v="3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x v="3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x v="0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x v="2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x v="2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x v="4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x v="3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x v="17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x v="17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x v="2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x v="5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x v="3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x v="6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x v="4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x v="0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x v="18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x v="3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x v="18"/>
    <x v="1128"/>
    <x v="3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x v="0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x v="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x v="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x v="1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x v="3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x v="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x v="0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x v="3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x v="3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x v="2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x v="2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x v="0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x v="0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x v="0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x v="0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x v="3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x v="0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x v="19"/>
    <x v="1170"/>
    <x v="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x v="19"/>
    <x v="1171"/>
    <x v="3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x v="0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x v="3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x v="3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x v="0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x v="2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x v="2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x v="2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x v="0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x v="0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x v="1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x v="1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x v="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x v="3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x v="2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x v="0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x v="2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x v="2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x v="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x v="2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x v="4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x v="6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x v="6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x v="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x v="4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x v="3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x v="6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x v="4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x v="3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x v="3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x v="7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x v="4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x v="2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x v="4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x v="3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x v="4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x v="2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x v="0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x v="2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x v="2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x v="0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x v="2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x v="2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x v="3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x v="2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x v="2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x v="0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x v="2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x v="2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x v="0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x v="0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x v="3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x v="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x v="4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x v="4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x v="6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x v="0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x v="3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x v="0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5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x v="2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x v="1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x v="2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x v="0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x v="2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x v="0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x v="2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x v="11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x v="2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x v="2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x v="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x v="0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x v="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x v="1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x v="0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x v="3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x v="0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x v="2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x v="0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x v="0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x v="2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x v="0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x v="0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x v="2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x v="2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x v="2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x v="3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x v="3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x v="2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x v="0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x v="3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x v="3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x v="4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x v="0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x v="6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x v="4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x v="3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x v="10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x v="2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x v="0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x v="2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x v="4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x v="6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x v="0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x v="3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x v="10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x v="4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x v="0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x v="2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x v="2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x v="1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x v="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x v="3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x v="3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x v="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x v="1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x v="1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x v="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x v="3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0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x v="0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x v="3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x v="1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x v="0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x v="0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x v="0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x v="2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3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x v="0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x v="3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x v="4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x v="3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x v="5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x v="26"/>
    <x v="1581"/>
    <x v="0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x v="2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x v="3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x v="0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x v="0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x v="2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x v="0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x v="0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x v="3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x v="3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x v="0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x v="3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x v="6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x v="7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x v="6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x v="5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x v="6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x v="5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x v="4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x v="3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x v="4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x v="5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x v="3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x v="6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x v="6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x v="11"/>
    <x v="1637"/>
    <x v="8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x v="7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x v="27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x v="6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x v="3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x v="5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x v="6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0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x v="7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x v="2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x v="2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x v="6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6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x v="27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x v="28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x v="1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x v="28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x v="1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x v="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x v="28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x v="28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x v="28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x v="3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x v="0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x v="28"/>
    <x v="1703"/>
    <x v="0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x v="0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x v="28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x v="28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x v="28"/>
    <x v="1708"/>
    <x v="2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x v="3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x v="28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x v="28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x v="28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x v="28"/>
    <x v="1716"/>
    <x v="2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x v="2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x v="28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x v="3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x v="0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x v="28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x v="28"/>
    <x v="1730"/>
    <x v="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x v="28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x v="28"/>
    <x v="1732"/>
    <x v="0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x v="28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x v="2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x v="0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x v="0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x v="28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x v="28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x v="28"/>
    <x v="1740"/>
    <x v="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x v="0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x v="0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x v="2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x v="0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x v="2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x v="2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x v="2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x v="0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x v="3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x v="3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x v="3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x v="3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x v="2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x v="3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x v="0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x v="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x v="3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x v="0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x v="2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x v="0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x v="0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x v="0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x v="3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x v="0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x v="3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x v="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x v="0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x v="2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x v="2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x v="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x v="5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x v="5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x v="4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x v="3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x v="11"/>
    <x v="1833"/>
    <x v="4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x v="3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x v="2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x v="4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x v="6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x v="5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x v="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x v="6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x v="1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x v="3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x v="2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x v="2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x v="7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x v="6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x v="0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x v="29"/>
    <x v="1902"/>
    <x v="0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x v="2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x v="0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x v="29"/>
    <x v="1915"/>
    <x v="3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x v="2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x v="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x v="5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x v="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x v="7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x v="5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x v="6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x v="4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x v="8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x v="2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x v="2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x v="4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x v="5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x v="0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x v="3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x v="3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x v="2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x v="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x v="4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x v="4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x v="0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x v="31"/>
    <x v="1986"/>
    <x v="2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x v="0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2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x v="2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x v="0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x v="3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x v="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x v="3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x v="2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x v="6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x v="0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x v="0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x v="7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x v="5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x v="4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x v="2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x v="4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x v="2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x v="2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x v="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x v="3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x v="0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x v="2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x v="4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x v="7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x v="5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x v="6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x v="5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x v="0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x v="6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x v="4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x v="0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x v="6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x v="5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x v="4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7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x v="0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x v="17"/>
    <x v="2126"/>
    <x v="3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x v="2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x v="3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x v="6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x v="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x v="3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x v="4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x v="7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x v="17"/>
    <x v="2146"/>
    <x v="2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x v="3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x v="7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x v="2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x v="3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x v="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x v="17"/>
    <x v="2154"/>
    <x v="3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x v="2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x v="4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x v="2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x v="5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x v="0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x v="3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x v="1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x v="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x v="2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x v="2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x v="0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x v="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x v="1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x v="4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x v="2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x v="2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x v="2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x v="0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x v="0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x v="5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x v="3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x v="5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x v="0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x v="3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x v="4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x v="2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x v="2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x v="3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x v="1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x v="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x v="0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x v="2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x v="2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x v="0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x v="1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x v="2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x v="2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x v="0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x v="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x v="2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x v="2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x v="4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x v="5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x v="6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x v="5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x v="5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x v="5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x v="5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x v="5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x v="4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x v="3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x v="3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x v="3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1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x v="1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x v="0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x v="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x v="3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x v="2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x v="7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x v="7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x v="7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x v="7"/>
    <x v="2345"/>
    <x v="0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x v="7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x v="7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x v="7"/>
    <x v="2350"/>
    <x v="2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x v="7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x v="7"/>
    <x v="2353"/>
    <x v="0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x v="0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x v="7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x v="7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x v="7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x v="0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x v="7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x v="7"/>
    <x v="2361"/>
    <x v="2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x v="7"/>
    <x v="2363"/>
    <x v="0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x v="7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x v="7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x v="7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x v="7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x v="7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x v="0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x v="7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x v="7"/>
    <x v="2377"/>
    <x v="2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x v="7"/>
    <x v="2378"/>
    <x v="0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x v="7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x v="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x v="7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x v="7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x v="0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x v="7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x v="7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x v="7"/>
    <x v="2390"/>
    <x v="3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x v="7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x v="7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x v="7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x v="7"/>
    <x v="2394"/>
    <x v="0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x v="7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x v="7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x v="7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x v="7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x v="7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x v="7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x v="2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x v="0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x v="0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x v="19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x v="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x v="3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x v="19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x v="3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x v="0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x v="19"/>
    <x v="2422"/>
    <x v="0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x v="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x v="0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x v="19"/>
    <x v="2427"/>
    <x v="2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x v="2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x v="19"/>
    <x v="2431"/>
    <x v="2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x v="19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x v="0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x v="0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x v="0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x v="19"/>
    <x v="2440"/>
    <x v="2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x v="0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x v="3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x v="1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x v="2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x v="1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x v="5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x v="4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x v="0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x v="4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x v="5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x v="7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x v="7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x v="3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x v="5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x v="7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x v="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x v="2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x v="3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x v="34"/>
    <x v="2506"/>
    <x v="0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x v="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x v="2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x v="0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x v="3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x v="3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x v="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x v="3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x v="4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x v="0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8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x v="6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x v="4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x v="7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x v="5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x v="5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x v="3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x v="19"/>
    <x v="2562"/>
    <x v="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x v="19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x v="2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x v="3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x v="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x v="0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x v="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x v="19"/>
    <x v="2583"/>
    <x v="0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x v="3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x v="19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x v="2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x v="3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x v="0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x v="3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x v="3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x v="4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x v="5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x v="3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x v="2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x v="3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x v="0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x v="3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x v="0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x v="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x v="2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x v="2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x v="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x v="2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x v="3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x v="0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x v="2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x v="2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x v="2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x v="0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x v="2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x v="3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x v="19"/>
    <x v="2683"/>
    <x v="0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x v="3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x v="19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x v="3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x v="0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x v="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x v="0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x v="3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x v="3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x v="3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x v="1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x v="1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x v="4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x v="2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x v="3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x v="0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x v="2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x v="1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x v="0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x v="0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x v="0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x v="3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x v="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x v="3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x v="5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x v="2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x v="0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x v="0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x v="4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x v="4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x v="5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x v="4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x v="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x v="5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x v="4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x v="0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x v="0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x v="3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x v="2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x v="3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x v="2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x v="3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x v="6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x v="3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x v="0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x v="0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x v="0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x v="3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x v="0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x v="0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x v="0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x v="0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x v="2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x v="3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x v="3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x v="0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x v="6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x v="6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x v="6"/>
    <x v="2846"/>
    <x v="0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x v="6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x v="0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x v="6"/>
    <x v="2851"/>
    <x v="2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x v="6"/>
    <x v="2853"/>
    <x v="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x v="6"/>
    <x v="2858"/>
    <x v="3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x v="2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x v="3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x v="6"/>
    <x v="2863"/>
    <x v="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x v="0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x v="6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x v="3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x v="6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x v="6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x v="6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x v="6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x v="6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x v="2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x v="3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x v="6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x v="6"/>
    <x v="2888"/>
    <x v="3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x v="6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x v="6"/>
    <x v="2891"/>
    <x v="2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x v="3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x v="6"/>
    <x v="2893"/>
    <x v="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x v="6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x v="2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x v="6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x v="6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x v="6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x v="6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x v="3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x v="0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x v="6"/>
    <x v="2913"/>
    <x v="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x v="2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x v="0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x v="6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x v="0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x v="3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x v="2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x v="3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x v="38"/>
    <x v="2943"/>
    <x v="0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x v="38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x v="38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x v="38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x v="38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x v="38"/>
    <x v="2954"/>
    <x v="1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x v="0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x v="38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x v="38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x v="38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x v="0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x v="3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x v="3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x v="3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x v="3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x v="0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x v="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x v="2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x v="2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x v="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x v="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x v="2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x v="3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x v="2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x v="3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x v="3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x v="0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x v="3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x v="0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x v="2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x v="2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x v="4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x v="4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x v="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x v="3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x v="0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x v="38"/>
    <x v="3052"/>
    <x v="0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x v="38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x v="38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x v="38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x v="3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x v="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x v="38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x v="0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x v="2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x v="38"/>
    <x v="3065"/>
    <x v="3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x v="38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x v="2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x v="2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x v="2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x v="38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x v="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x v="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x v="0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x v="0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x v="3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x v="38"/>
    <x v="3110"/>
    <x v="1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x v="38"/>
    <x v="3114"/>
    <x v="3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2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x v="0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x v="38"/>
    <x v="3117"/>
    <x v="2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x v="38"/>
    <x v="3119"/>
    <x v="0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x v="2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x v="3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x v="2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x v="3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x v="38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x v="38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x v="6"/>
    <x v="3129"/>
    <x v="1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x v="6"/>
    <x v="3130"/>
    <x v="1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x v="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x v="1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x v="6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x v="6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x v="6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x v="6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x v="6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x v="1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x v="6"/>
    <x v="3145"/>
    <x v="1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x v="3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x v="7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x v="4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x v="5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x v="3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x v="4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x v="6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x v="3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x v="3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x v="3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x v="4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x v="3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x v="4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x v="6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x v="4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x v="3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x v="0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x v="40"/>
    <x v="3190"/>
    <x v="2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x v="2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x v="40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x v="0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x v="0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x v="40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x v="40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x v="3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x v="0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x v="0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x v="3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x v="0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x v="0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x v="0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2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x v="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x v="2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x v="3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x v="0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x v="0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x v="0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x v="0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x v="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x v="1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x v="0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x v="3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x v="0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x v="0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x v="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x v="2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x v="2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x v="2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x v="0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x v="0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x v="2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x v="0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x v="2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x v="2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x v="2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x v="0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x v="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x v="2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x v="3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x v="2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x v="2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x v="6"/>
    <x v="3325"/>
    <x v="0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x v="3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x v="0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x v="0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x v="3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x v="3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x v="2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x v="2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x v="0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x v="2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x v="2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x v="3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x v="1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x v="0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x v="2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x v="2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x v="0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x v="0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x v="3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x v="2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x v="3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x v="0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x v="3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x v="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x v="3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x v="0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x v="3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x v="3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x v="2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x v="3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x v="0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x v="2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x v="2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x v="0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x v="0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x v="3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x v="3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2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x v="3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x v="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x v="0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x v="0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x v="0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x v="3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x v="2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x v="0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x v="2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x v="2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x v="3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x v="0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x v="2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x v="0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x v="3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x v="3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x v="0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x v="2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x v="0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x v="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x v="3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x v="3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x v="3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x v="0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x v="0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2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x v="0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x v="0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x v="2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x v="6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x v="0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x v="0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x v="2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x v="2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x v="0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x v="0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x v="2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x v="2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x v="3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x v="3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x v="3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x v="0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x v="0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x v="2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x v="3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x v="3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x v="2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x v="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x v="2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x v="2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x v="3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x v="0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x v="2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x v="0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x v="3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x v="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x v="2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x v="3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x v="40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x v="2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x v="2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x v="3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x v="0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x v="40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x v="40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x v="2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x v="40"/>
    <x v="3645"/>
    <x v="2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2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x v="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x v="2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x v="0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x v="3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x v="3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x v="3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x v="3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x v="2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x v="3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x v="3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x v="0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x v="3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x v="0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x v="3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x v="3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x v="3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x v="3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x v="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x v="0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x v="0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0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x v="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x v="2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x v="3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x v="3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x v="6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x v="0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x v="0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x v="0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x v="3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x v="6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x v="6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x v="6"/>
    <x v="3744"/>
    <x v="3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x v="3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x v="2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x v="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x v="3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x v="3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x v="3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x v="0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x v="0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x v="0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x v="2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x v="3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x v="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x v="3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x v="3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x v="0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x v="40"/>
    <x v="3790"/>
    <x v="2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x v="40"/>
    <x v="3791"/>
    <x v="3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0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x v="3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x v="40"/>
    <x v="3802"/>
    <x v="0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x v="40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x v="40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x v="3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x v="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x v="0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x v="0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x v="0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x v="0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x v="0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x v="2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x v="2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x v="0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x v="0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x v="6"/>
    <x v="3846"/>
    <x v="3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x v="0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x v="6"/>
    <x v="3850"/>
    <x v="3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x v="6"/>
    <x v="3852"/>
    <x v="0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x v="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x v="6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x v="6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x v="6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x v="6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x v="3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x v="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x v="6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x v="6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x v="3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x v="6"/>
    <x v="3867"/>
    <x v="2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x v="40"/>
    <x v="3868"/>
    <x v="3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x v="40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x v="40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x v="40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x v="40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x v="3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x v="40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x v="40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x v="40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x v="40"/>
    <x v="3885"/>
    <x v="2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x v="40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x v="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x v="6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x v="2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x v="0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x v="6"/>
    <x v="3899"/>
    <x v="3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x v="6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x v="6"/>
    <x v="3903"/>
    <x v="0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x v="6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x v="3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x v="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x v="3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x v="0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x v="2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x v="6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x v="6"/>
    <x v="3918"/>
    <x v="3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x v="6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x v="6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x v="3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x v="3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x v="6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x v="6"/>
    <x v="3930"/>
    <x v="2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x v="6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x v="6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x v="6"/>
    <x v="3939"/>
    <x v="3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x v="6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x v="3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x v="6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x v="6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x v="6"/>
    <x v="3945"/>
    <x v="0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x v="6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x v="6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x v="6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x v="0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x v="6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x v="6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x v="6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x v="6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x v="6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x v="6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x v="6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x v="6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x v="3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x v="6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x v="6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x v="3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x v="2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x v="3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x v="6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x v="2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x v="0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x v="6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x v="6"/>
    <x v="3997"/>
    <x v="0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x v="3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x v="6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x v="3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x v="0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x v="6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x v="6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x v="3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x v="6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x v="6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x v="6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x v="6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x v="0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x v="6"/>
    <x v="4017"/>
    <x v="3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x v="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x v="3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x v="3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x v="6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x v="6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x v="6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x v="3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x v="6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x v="6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x v="0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x v="3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x v="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x v="6"/>
    <x v="4041"/>
    <x v="2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x v="6"/>
    <x v="4042"/>
    <x v="3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x v="6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x v="6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x v="3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x v="6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x v="3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x v="6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x v="6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x v="3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x v="2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x v="6"/>
    <x v="4060"/>
    <x v="3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x v="6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x v="0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x v="0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2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x v="0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x v="6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x v="6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x v="6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x v="6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x v="6"/>
    <x v="4077"/>
    <x v="2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x v="6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x v="6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x v="6"/>
    <x v="4086"/>
    <x v="0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x v="6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x v="6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x v="6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x v="6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x v="6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x v="6"/>
    <x v="4094"/>
    <x v="3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x v="6"/>
    <x v="4097"/>
    <x v="0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x v="6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x v="2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x v="6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x v="6"/>
    <x v="4101"/>
    <x v="2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x v="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x v="0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x v="1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x v="6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x v="2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x v="6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x v="6"/>
    <x v="4113"/>
    <x v="0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202E17-0CA1-4A28-8FB2-CF5BC9D8902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019899-5BED-4854-8023-9407E69F38E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18679-3878-49AB-BFF3-BE8273DA7705}" name="PivotTable5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1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G1" zoomScale="118" zoomScaleNormal="118" workbookViewId="0">
      <selection activeCell="L1" sqref="L1:L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customWidth="1"/>
    <col min="16" max="16" width="15.90625" bestFit="1" customWidth="1"/>
    <col min="17" max="17" width="10.90625" customWidth="1"/>
    <col min="18" max="18" width="12.90625" customWidth="1"/>
    <col min="19" max="19" width="23.81640625" customWidth="1"/>
    <col min="21" max="21" width="21.179687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8380</v>
      </c>
      <c r="U1" s="1" t="s">
        <v>8367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 * 100</f>
        <v>136.85882352941178</v>
      </c>
      <c r="P2" s="6">
        <f>E2/L2</f>
        <v>63.917582417582416</v>
      </c>
      <c r="Q2" t="str">
        <f>LEFT(N2,SEARCH("/",N2,1)-1)</f>
        <v>film &amp; video</v>
      </c>
      <c r="R2" t="str">
        <f t="shared" ref="R2:R3" si="0">RIGHT(N2,LEN(N2)-SEARCH("/",N2,1))</f>
        <v>television</v>
      </c>
      <c r="S2" s="10">
        <f>(((J2/60)/60)/24)+DATE(1970,1,1)</f>
        <v>42177.007071759261</v>
      </c>
      <c r="T2">
        <f t="shared" ref="T2:T65" si="1">YEAR(S2)</f>
        <v>2015</v>
      </c>
      <c r="U2" s="10">
        <f>(((I2/60)/60)/24)+DATE(1970,1,1)</f>
        <v>42208.125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E3/D3 * 100</f>
        <v>142.60827250608273</v>
      </c>
      <c r="P3" s="6">
        <f t="shared" ref="P3:P66" si="3">E3/L3</f>
        <v>185.48101265822785</v>
      </c>
      <c r="Q3" t="str">
        <f>LEFT(N3,SEARCH("/",N3,1)-1)</f>
        <v>film &amp; video</v>
      </c>
      <c r="R3" t="str">
        <f t="shared" si="0"/>
        <v>television</v>
      </c>
      <c r="S3" s="10">
        <f t="shared" ref="S3:S66" si="4">(((J3/60)/60)/24)+DATE(1970,1,1)</f>
        <v>42766.600497685184</v>
      </c>
      <c r="T3">
        <f t="shared" si="1"/>
        <v>2017</v>
      </c>
      <c r="U3" s="10">
        <f t="shared" ref="U3:U66" si="5">(((I3/60)/60)/24)+DATE(1970,1,1)</f>
        <v>42796.600497685184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105</v>
      </c>
      <c r="P4" s="6">
        <f t="shared" si="3"/>
        <v>15</v>
      </c>
      <c r="Q4" t="str">
        <f>LEFT(N4,SEARCH("/",N4,1)-1)</f>
        <v>film &amp; video</v>
      </c>
      <c r="R4" t="str">
        <f>RIGHT(N4,LEN(N4)-SEARCH("/",N4,1))</f>
        <v>television</v>
      </c>
      <c r="S4" s="10">
        <f t="shared" si="4"/>
        <v>42405.702349537038</v>
      </c>
      <c r="T4">
        <f t="shared" si="1"/>
        <v>2016</v>
      </c>
      <c r="U4" s="10">
        <f t="shared" si="5"/>
        <v>42415.702349537038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103.89999999999999</v>
      </c>
      <c r="P5" s="6">
        <f t="shared" si="3"/>
        <v>69.266666666666666</v>
      </c>
      <c r="Q5" t="str">
        <f t="shared" ref="Q5:Q68" si="6">LEFT(N5,SEARCH("/",N5,1)-1)</f>
        <v>film &amp; video</v>
      </c>
      <c r="R5" t="str">
        <f t="shared" ref="R5:R68" si="7">RIGHT(N5,LEN(N5)-SEARCH("/",N5,1))</f>
        <v>television</v>
      </c>
      <c r="S5" s="10">
        <f t="shared" si="4"/>
        <v>41828.515127314815</v>
      </c>
      <c r="T5">
        <f t="shared" si="1"/>
        <v>2014</v>
      </c>
      <c r="U5" s="10">
        <f t="shared" si="5"/>
        <v>41858.515127314815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122.99154545454545</v>
      </c>
      <c r="P6" s="6">
        <f t="shared" si="3"/>
        <v>190.55028169014085</v>
      </c>
      <c r="Q6" t="str">
        <f t="shared" si="6"/>
        <v>film &amp; video</v>
      </c>
      <c r="R6" t="str">
        <f t="shared" si="7"/>
        <v>television</v>
      </c>
      <c r="S6" s="10">
        <f t="shared" si="4"/>
        <v>42327.834247685183</v>
      </c>
      <c r="T6">
        <f t="shared" si="1"/>
        <v>2015</v>
      </c>
      <c r="U6" s="10">
        <f t="shared" si="5"/>
        <v>42357.834247685183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109.77744436109028</v>
      </c>
      <c r="P7" s="6">
        <f t="shared" si="3"/>
        <v>93.40425531914893</v>
      </c>
      <c r="Q7" t="str">
        <f t="shared" si="6"/>
        <v>film &amp; video</v>
      </c>
      <c r="R7" t="str">
        <f t="shared" si="7"/>
        <v>television</v>
      </c>
      <c r="S7" s="10">
        <f t="shared" si="4"/>
        <v>42563.932951388888</v>
      </c>
      <c r="T7">
        <f t="shared" si="1"/>
        <v>2016</v>
      </c>
      <c r="U7" s="10">
        <f t="shared" si="5"/>
        <v>42580.232638888891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106.4875</v>
      </c>
      <c r="P8" s="6">
        <f t="shared" si="3"/>
        <v>146.87931034482759</v>
      </c>
      <c r="Q8" t="str">
        <f t="shared" si="6"/>
        <v>film &amp; video</v>
      </c>
      <c r="R8" t="str">
        <f t="shared" si="7"/>
        <v>television</v>
      </c>
      <c r="S8" s="10">
        <f t="shared" si="4"/>
        <v>41794.072337962964</v>
      </c>
      <c r="T8">
        <f t="shared" si="1"/>
        <v>2014</v>
      </c>
      <c r="U8" s="10">
        <f t="shared" si="5"/>
        <v>41804.072337962964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101.22222222222221</v>
      </c>
      <c r="P9" s="6">
        <f t="shared" si="3"/>
        <v>159.82456140350877</v>
      </c>
      <c r="Q9" t="str">
        <f t="shared" si="6"/>
        <v>film &amp; video</v>
      </c>
      <c r="R9" t="str">
        <f t="shared" si="7"/>
        <v>television</v>
      </c>
      <c r="S9" s="10">
        <f t="shared" si="4"/>
        <v>42516.047071759262</v>
      </c>
      <c r="T9">
        <f t="shared" si="1"/>
        <v>2016</v>
      </c>
      <c r="U9" s="10">
        <f t="shared" si="5"/>
        <v>42556.047071759262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100.04342857142856</v>
      </c>
      <c r="P10" s="6">
        <f t="shared" si="3"/>
        <v>291.79333333333335</v>
      </c>
      <c r="Q10" t="str">
        <f t="shared" si="6"/>
        <v>film &amp; video</v>
      </c>
      <c r="R10" t="str">
        <f t="shared" si="7"/>
        <v>television</v>
      </c>
      <c r="S10" s="10">
        <f t="shared" si="4"/>
        <v>42468.94458333333</v>
      </c>
      <c r="T10">
        <f t="shared" si="1"/>
        <v>2016</v>
      </c>
      <c r="U10" s="10">
        <f t="shared" si="5"/>
        <v>42475.875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125.998</v>
      </c>
      <c r="P11" s="6">
        <f t="shared" si="3"/>
        <v>31.499500000000001</v>
      </c>
      <c r="Q11" t="str">
        <f t="shared" si="6"/>
        <v>film &amp; video</v>
      </c>
      <c r="R11" t="str">
        <f t="shared" si="7"/>
        <v>television</v>
      </c>
      <c r="S11" s="10">
        <f t="shared" si="4"/>
        <v>42447.103518518517</v>
      </c>
      <c r="T11">
        <f t="shared" si="1"/>
        <v>2016</v>
      </c>
      <c r="U11" s="10">
        <f t="shared" si="5"/>
        <v>42477.103518518517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100.49999999999999</v>
      </c>
      <c r="P12" s="6">
        <f t="shared" si="3"/>
        <v>158.68421052631578</v>
      </c>
      <c r="Q12" t="str">
        <f t="shared" si="6"/>
        <v>film &amp; video</v>
      </c>
      <c r="R12" t="str">
        <f t="shared" si="7"/>
        <v>television</v>
      </c>
      <c r="S12" s="10">
        <f t="shared" si="4"/>
        <v>41780.068043981482</v>
      </c>
      <c r="T12">
        <f t="shared" si="1"/>
        <v>2014</v>
      </c>
      <c r="U12" s="10">
        <f t="shared" si="5"/>
        <v>41815.068043981482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120.5</v>
      </c>
      <c r="P13" s="6">
        <f t="shared" si="3"/>
        <v>80.333333333333329</v>
      </c>
      <c r="Q13" t="str">
        <f t="shared" si="6"/>
        <v>film &amp; video</v>
      </c>
      <c r="R13" t="str">
        <f t="shared" si="7"/>
        <v>television</v>
      </c>
      <c r="S13" s="10">
        <f t="shared" si="4"/>
        <v>42572.778495370367</v>
      </c>
      <c r="T13">
        <f t="shared" si="1"/>
        <v>2016</v>
      </c>
      <c r="U13" s="10">
        <f t="shared" si="5"/>
        <v>42604.125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165.29333333333335</v>
      </c>
      <c r="P14" s="6">
        <f t="shared" si="3"/>
        <v>59.961305925030231</v>
      </c>
      <c r="Q14" t="str">
        <f t="shared" si="6"/>
        <v>film &amp; video</v>
      </c>
      <c r="R14" t="str">
        <f t="shared" si="7"/>
        <v>television</v>
      </c>
      <c r="S14" s="10">
        <f t="shared" si="4"/>
        <v>41791.713252314818</v>
      </c>
      <c r="T14">
        <f t="shared" si="1"/>
        <v>2014</v>
      </c>
      <c r="U14" s="10">
        <f t="shared" si="5"/>
        <v>41836.125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159.97142857142856</v>
      </c>
      <c r="P15" s="6">
        <f t="shared" si="3"/>
        <v>109.78431372549019</v>
      </c>
      <c r="Q15" t="str">
        <f t="shared" si="6"/>
        <v>film &amp; video</v>
      </c>
      <c r="R15" t="str">
        <f t="shared" si="7"/>
        <v>television</v>
      </c>
      <c r="S15" s="10">
        <f t="shared" si="4"/>
        <v>42508.677187499998</v>
      </c>
      <c r="T15">
        <f t="shared" si="1"/>
        <v>2016</v>
      </c>
      <c r="U15" s="10">
        <f t="shared" si="5"/>
        <v>42544.852083333331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100.93333333333334</v>
      </c>
      <c r="P16" s="6">
        <f t="shared" si="3"/>
        <v>147.70731707317074</v>
      </c>
      <c r="Q16" t="str">
        <f t="shared" si="6"/>
        <v>film &amp; video</v>
      </c>
      <c r="R16" t="str">
        <f t="shared" si="7"/>
        <v>television</v>
      </c>
      <c r="S16" s="10">
        <f t="shared" si="4"/>
        <v>41808.02648148148</v>
      </c>
      <c r="T16">
        <f t="shared" si="1"/>
        <v>2014</v>
      </c>
      <c r="U16" s="10">
        <f t="shared" si="5"/>
        <v>41833.582638888889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106.60000000000001</v>
      </c>
      <c r="P17" s="6">
        <f t="shared" si="3"/>
        <v>21.755102040816325</v>
      </c>
      <c r="Q17" t="str">
        <f t="shared" si="6"/>
        <v>film &amp; video</v>
      </c>
      <c r="R17" t="str">
        <f t="shared" si="7"/>
        <v>television</v>
      </c>
      <c r="S17" s="10">
        <f t="shared" si="4"/>
        <v>42256.391875000001</v>
      </c>
      <c r="T17">
        <f t="shared" si="1"/>
        <v>2015</v>
      </c>
      <c r="U17" s="10">
        <f t="shared" si="5"/>
        <v>42274.843055555553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100.24166666666667</v>
      </c>
      <c r="P18" s="6">
        <f t="shared" si="3"/>
        <v>171.84285714285716</v>
      </c>
      <c r="Q18" t="str">
        <f t="shared" si="6"/>
        <v>film &amp; video</v>
      </c>
      <c r="R18" t="str">
        <f t="shared" si="7"/>
        <v>television</v>
      </c>
      <c r="S18" s="10">
        <f t="shared" si="4"/>
        <v>41760.796423611115</v>
      </c>
      <c r="T18">
        <f t="shared" si="1"/>
        <v>2014</v>
      </c>
      <c r="U18" s="10">
        <f t="shared" si="5"/>
        <v>41806.229166666664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100.66666666666666</v>
      </c>
      <c r="P19" s="6">
        <f t="shared" si="3"/>
        <v>41.944444444444443</v>
      </c>
      <c r="Q19" t="str">
        <f t="shared" si="6"/>
        <v>film &amp; video</v>
      </c>
      <c r="R19" t="str">
        <f t="shared" si="7"/>
        <v>television</v>
      </c>
      <c r="S19" s="10">
        <f t="shared" si="4"/>
        <v>41917.731736111113</v>
      </c>
      <c r="T19">
        <f t="shared" si="1"/>
        <v>2014</v>
      </c>
      <c r="U19" s="10">
        <f t="shared" si="5"/>
        <v>41947.773402777777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106.32110000000002</v>
      </c>
      <c r="P20" s="6">
        <f t="shared" si="3"/>
        <v>93.264122807017543</v>
      </c>
      <c r="Q20" t="str">
        <f t="shared" si="6"/>
        <v>film &amp; video</v>
      </c>
      <c r="R20" t="str">
        <f t="shared" si="7"/>
        <v>television</v>
      </c>
      <c r="S20" s="10">
        <f t="shared" si="4"/>
        <v>41869.542314814818</v>
      </c>
      <c r="T20">
        <f t="shared" si="1"/>
        <v>2014</v>
      </c>
      <c r="U20" s="10">
        <f t="shared" si="5"/>
        <v>41899.542314814818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145.29411764705881</v>
      </c>
      <c r="P21" s="6">
        <f t="shared" si="3"/>
        <v>56.136363636363633</v>
      </c>
      <c r="Q21" t="str">
        <f t="shared" si="6"/>
        <v>film &amp; video</v>
      </c>
      <c r="R21" t="str">
        <f t="shared" si="7"/>
        <v>television</v>
      </c>
      <c r="S21" s="10">
        <f t="shared" si="4"/>
        <v>42175.816365740742</v>
      </c>
      <c r="T21">
        <f t="shared" si="1"/>
        <v>2015</v>
      </c>
      <c r="U21" s="10">
        <f t="shared" si="5"/>
        <v>42205.816365740742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100.2</v>
      </c>
      <c r="P22" s="6">
        <f t="shared" si="3"/>
        <v>80.16</v>
      </c>
      <c r="Q22" t="str">
        <f t="shared" si="6"/>
        <v>film &amp; video</v>
      </c>
      <c r="R22" t="str">
        <f t="shared" si="7"/>
        <v>television</v>
      </c>
      <c r="S22" s="10">
        <f t="shared" si="4"/>
        <v>42200.758240740746</v>
      </c>
      <c r="T22">
        <f t="shared" si="1"/>
        <v>2015</v>
      </c>
      <c r="U22" s="10">
        <f t="shared" si="5"/>
        <v>42260.758240740746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109.13513513513513</v>
      </c>
      <c r="P23" s="6">
        <f t="shared" si="3"/>
        <v>199.9009900990099</v>
      </c>
      <c r="Q23" t="str">
        <f t="shared" si="6"/>
        <v>film &amp; video</v>
      </c>
      <c r="R23" t="str">
        <f t="shared" si="7"/>
        <v>television</v>
      </c>
      <c r="S23" s="10">
        <f t="shared" si="4"/>
        <v>41878.627187500002</v>
      </c>
      <c r="T23">
        <f t="shared" si="1"/>
        <v>2014</v>
      </c>
      <c r="U23" s="10">
        <f t="shared" si="5"/>
        <v>41908.627187500002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117.14285714285715</v>
      </c>
      <c r="P24" s="6">
        <f t="shared" si="3"/>
        <v>51.25</v>
      </c>
      <c r="Q24" t="str">
        <f t="shared" si="6"/>
        <v>film &amp; video</v>
      </c>
      <c r="R24" t="str">
        <f t="shared" si="7"/>
        <v>television</v>
      </c>
      <c r="S24" s="10">
        <f t="shared" si="4"/>
        <v>41989.91134259259</v>
      </c>
      <c r="T24">
        <f t="shared" si="1"/>
        <v>2014</v>
      </c>
      <c r="U24" s="10">
        <f t="shared" si="5"/>
        <v>42005.332638888889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118.5</v>
      </c>
      <c r="P25" s="6">
        <f t="shared" si="3"/>
        <v>103.04347826086956</v>
      </c>
      <c r="Q25" t="str">
        <f t="shared" si="6"/>
        <v>film &amp; video</v>
      </c>
      <c r="R25" t="str">
        <f t="shared" si="7"/>
        <v>television</v>
      </c>
      <c r="S25" s="10">
        <f t="shared" si="4"/>
        <v>42097.778946759259</v>
      </c>
      <c r="T25">
        <f t="shared" si="1"/>
        <v>2015</v>
      </c>
      <c r="U25" s="10">
        <f t="shared" si="5"/>
        <v>42124.638888888891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108.80768571428572</v>
      </c>
      <c r="P26" s="6">
        <f t="shared" si="3"/>
        <v>66.346149825783982</v>
      </c>
      <c r="Q26" t="str">
        <f t="shared" si="6"/>
        <v>film &amp; video</v>
      </c>
      <c r="R26" t="str">
        <f t="shared" si="7"/>
        <v>television</v>
      </c>
      <c r="S26" s="10">
        <f t="shared" si="4"/>
        <v>42229.820173611108</v>
      </c>
      <c r="T26">
        <f t="shared" si="1"/>
        <v>2015</v>
      </c>
      <c r="U26" s="10">
        <f t="shared" si="5"/>
        <v>42262.818750000006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133.33333333333331</v>
      </c>
      <c r="P27" s="6">
        <f t="shared" si="3"/>
        <v>57.142857142857146</v>
      </c>
      <c r="Q27" t="str">
        <f t="shared" si="6"/>
        <v>film &amp; video</v>
      </c>
      <c r="R27" t="str">
        <f t="shared" si="7"/>
        <v>television</v>
      </c>
      <c r="S27" s="10">
        <f t="shared" si="4"/>
        <v>42318.025011574078</v>
      </c>
      <c r="T27">
        <f t="shared" si="1"/>
        <v>2015</v>
      </c>
      <c r="U27" s="10">
        <f t="shared" si="5"/>
        <v>42378.025011574078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155.20000000000002</v>
      </c>
      <c r="P28" s="6">
        <f t="shared" si="3"/>
        <v>102.10526315789474</v>
      </c>
      <c r="Q28" t="str">
        <f t="shared" si="6"/>
        <v>film &amp; video</v>
      </c>
      <c r="R28" t="str">
        <f t="shared" si="7"/>
        <v>television</v>
      </c>
      <c r="S28" s="10">
        <f t="shared" si="4"/>
        <v>41828.515555555554</v>
      </c>
      <c r="T28">
        <f t="shared" si="1"/>
        <v>2014</v>
      </c>
      <c r="U28" s="10">
        <f t="shared" si="5"/>
        <v>41868.515555555554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111.72500000000001</v>
      </c>
      <c r="P29" s="6">
        <f t="shared" si="3"/>
        <v>148.96666666666667</v>
      </c>
      <c r="Q29" t="str">
        <f t="shared" si="6"/>
        <v>film &amp; video</v>
      </c>
      <c r="R29" t="str">
        <f t="shared" si="7"/>
        <v>television</v>
      </c>
      <c r="S29" s="10">
        <f t="shared" si="4"/>
        <v>41929.164733796293</v>
      </c>
      <c r="T29">
        <f t="shared" si="1"/>
        <v>2014</v>
      </c>
      <c r="U29" s="10">
        <f t="shared" si="5"/>
        <v>41959.206400462965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100.35000000000001</v>
      </c>
      <c r="P30" s="6">
        <f t="shared" si="3"/>
        <v>169.6056338028169</v>
      </c>
      <c r="Q30" t="str">
        <f t="shared" si="6"/>
        <v>film &amp; video</v>
      </c>
      <c r="R30" t="str">
        <f t="shared" si="7"/>
        <v>television</v>
      </c>
      <c r="S30" s="10">
        <f t="shared" si="4"/>
        <v>42324.96393518518</v>
      </c>
      <c r="T30">
        <f t="shared" si="1"/>
        <v>2015</v>
      </c>
      <c r="U30" s="10">
        <f t="shared" si="5"/>
        <v>42354.96393518518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123.33333333333334</v>
      </c>
      <c r="P31" s="6">
        <f t="shared" si="3"/>
        <v>31.623931623931625</v>
      </c>
      <c r="Q31" t="str">
        <f t="shared" si="6"/>
        <v>film &amp; video</v>
      </c>
      <c r="R31" t="str">
        <f t="shared" si="7"/>
        <v>television</v>
      </c>
      <c r="S31" s="10">
        <f t="shared" si="4"/>
        <v>41812.67324074074</v>
      </c>
      <c r="T31">
        <f t="shared" si="1"/>
        <v>2014</v>
      </c>
      <c r="U31" s="10">
        <f t="shared" si="5"/>
        <v>41842.67324074074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101.29975</v>
      </c>
      <c r="P32" s="6">
        <f t="shared" si="3"/>
        <v>76.45264150943396</v>
      </c>
      <c r="Q32" t="str">
        <f t="shared" si="6"/>
        <v>film &amp; video</v>
      </c>
      <c r="R32" t="str">
        <f t="shared" si="7"/>
        <v>television</v>
      </c>
      <c r="S32" s="10">
        <f t="shared" si="4"/>
        <v>41842.292997685188</v>
      </c>
      <c r="T32">
        <f t="shared" si="1"/>
        <v>2014</v>
      </c>
      <c r="U32" s="10">
        <f t="shared" si="5"/>
        <v>41872.292997685188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100</v>
      </c>
      <c r="P33" s="6">
        <f t="shared" si="3"/>
        <v>13</v>
      </c>
      <c r="Q33" t="str">
        <f t="shared" si="6"/>
        <v>film &amp; video</v>
      </c>
      <c r="R33" t="str">
        <f t="shared" si="7"/>
        <v>television</v>
      </c>
      <c r="S33" s="10">
        <f t="shared" si="4"/>
        <v>42376.79206018518</v>
      </c>
      <c r="T33">
        <f t="shared" si="1"/>
        <v>2016</v>
      </c>
      <c r="U33" s="10">
        <f t="shared" si="5"/>
        <v>42394.79206018518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100.24604569420035</v>
      </c>
      <c r="P34" s="6">
        <f t="shared" si="3"/>
        <v>320.44943820224717</v>
      </c>
      <c r="Q34" t="str">
        <f t="shared" si="6"/>
        <v>film &amp; video</v>
      </c>
      <c r="R34" t="str">
        <f t="shared" si="7"/>
        <v>television</v>
      </c>
      <c r="S34" s="10">
        <f t="shared" si="4"/>
        <v>42461.627511574072</v>
      </c>
      <c r="T34">
        <f t="shared" si="1"/>
        <v>2016</v>
      </c>
      <c r="U34" s="10">
        <f t="shared" si="5"/>
        <v>42503.165972222225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102.0952380952381</v>
      </c>
      <c r="P35" s="6">
        <f t="shared" si="3"/>
        <v>83.75</v>
      </c>
      <c r="Q35" t="str">
        <f t="shared" si="6"/>
        <v>film &amp; video</v>
      </c>
      <c r="R35" t="str">
        <f t="shared" si="7"/>
        <v>television</v>
      </c>
      <c r="S35" s="10">
        <f t="shared" si="4"/>
        <v>42286.660891203705</v>
      </c>
      <c r="T35">
        <f t="shared" si="1"/>
        <v>2015</v>
      </c>
      <c r="U35" s="10">
        <f t="shared" si="5"/>
        <v>42316.702557870376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130.46153846153845</v>
      </c>
      <c r="P36" s="6">
        <f t="shared" si="3"/>
        <v>49.882352941176471</v>
      </c>
      <c r="Q36" t="str">
        <f t="shared" si="6"/>
        <v>film &amp; video</v>
      </c>
      <c r="R36" t="str">
        <f t="shared" si="7"/>
        <v>television</v>
      </c>
      <c r="S36" s="10">
        <f t="shared" si="4"/>
        <v>41841.321770833332</v>
      </c>
      <c r="T36">
        <f t="shared" si="1"/>
        <v>2014</v>
      </c>
      <c r="U36" s="10">
        <f t="shared" si="5"/>
        <v>41856.321770833332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166.5</v>
      </c>
      <c r="P37" s="6">
        <f t="shared" si="3"/>
        <v>59.464285714285715</v>
      </c>
      <c r="Q37" t="str">
        <f t="shared" si="6"/>
        <v>film &amp; video</v>
      </c>
      <c r="R37" t="str">
        <f t="shared" si="7"/>
        <v>television</v>
      </c>
      <c r="S37" s="10">
        <f t="shared" si="4"/>
        <v>42098.291828703703</v>
      </c>
      <c r="T37">
        <f t="shared" si="1"/>
        <v>2015</v>
      </c>
      <c r="U37" s="10">
        <f t="shared" si="5"/>
        <v>42122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142.15</v>
      </c>
      <c r="P38" s="6">
        <f t="shared" si="3"/>
        <v>193.84090909090909</v>
      </c>
      <c r="Q38" t="str">
        <f t="shared" si="6"/>
        <v>film &amp; video</v>
      </c>
      <c r="R38" t="str">
        <f t="shared" si="7"/>
        <v>television</v>
      </c>
      <c r="S38" s="10">
        <f t="shared" si="4"/>
        <v>42068.307002314818</v>
      </c>
      <c r="T38">
        <f t="shared" si="1"/>
        <v>2015</v>
      </c>
      <c r="U38" s="10">
        <f t="shared" si="5"/>
        <v>42098.265335648146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183.44090909090909</v>
      </c>
      <c r="P39" s="6">
        <f t="shared" si="3"/>
        <v>159.51383399209487</v>
      </c>
      <c r="Q39" t="str">
        <f t="shared" si="6"/>
        <v>film &amp; video</v>
      </c>
      <c r="R39" t="str">
        <f t="shared" si="7"/>
        <v>television</v>
      </c>
      <c r="S39" s="10">
        <f t="shared" si="4"/>
        <v>42032.693043981482</v>
      </c>
      <c r="T39">
        <f t="shared" si="1"/>
        <v>2015</v>
      </c>
      <c r="U39" s="10">
        <f t="shared" si="5"/>
        <v>42062.693043981482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110.04</v>
      </c>
      <c r="P40" s="6">
        <f t="shared" si="3"/>
        <v>41.68181818181818</v>
      </c>
      <c r="Q40" t="str">
        <f t="shared" si="6"/>
        <v>film &amp; video</v>
      </c>
      <c r="R40" t="str">
        <f t="shared" si="7"/>
        <v>television</v>
      </c>
      <c r="S40" s="10">
        <f t="shared" si="4"/>
        <v>41375.057222222218</v>
      </c>
      <c r="T40">
        <f t="shared" si="1"/>
        <v>2013</v>
      </c>
      <c r="U40" s="10">
        <f t="shared" si="5"/>
        <v>41405.057222222218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130.98000000000002</v>
      </c>
      <c r="P41" s="6">
        <f t="shared" si="3"/>
        <v>150.89861751152074</v>
      </c>
      <c r="Q41" t="str">
        <f t="shared" si="6"/>
        <v>film &amp; video</v>
      </c>
      <c r="R41" t="str">
        <f t="shared" si="7"/>
        <v>television</v>
      </c>
      <c r="S41" s="10">
        <f t="shared" si="4"/>
        <v>41754.047083333331</v>
      </c>
      <c r="T41">
        <f t="shared" si="1"/>
        <v>2014</v>
      </c>
      <c r="U41" s="10">
        <f t="shared" si="5"/>
        <v>41784.957638888889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101.35000000000001</v>
      </c>
      <c r="P42" s="6">
        <f t="shared" si="3"/>
        <v>126.6875</v>
      </c>
      <c r="Q42" t="str">
        <f t="shared" si="6"/>
        <v>film &amp; video</v>
      </c>
      <c r="R42" t="str">
        <f t="shared" si="7"/>
        <v>television</v>
      </c>
      <c r="S42" s="10">
        <f t="shared" si="4"/>
        <v>41789.21398148148</v>
      </c>
      <c r="T42">
        <f t="shared" si="1"/>
        <v>2014</v>
      </c>
      <c r="U42" s="10">
        <f t="shared" si="5"/>
        <v>41809.166666666664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100</v>
      </c>
      <c r="P43" s="6">
        <f t="shared" si="3"/>
        <v>105.26315789473684</v>
      </c>
      <c r="Q43" t="str">
        <f t="shared" si="6"/>
        <v>film &amp; video</v>
      </c>
      <c r="R43" t="str">
        <f t="shared" si="7"/>
        <v>television</v>
      </c>
      <c r="S43" s="10">
        <f t="shared" si="4"/>
        <v>41887.568912037037</v>
      </c>
      <c r="T43">
        <f t="shared" si="1"/>
        <v>2014</v>
      </c>
      <c r="U43" s="10">
        <f t="shared" si="5"/>
        <v>41917.568912037037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141.85714285714286</v>
      </c>
      <c r="P44" s="6">
        <f t="shared" si="3"/>
        <v>117.51479289940828</v>
      </c>
      <c r="Q44" t="str">
        <f t="shared" si="6"/>
        <v>film &amp; video</v>
      </c>
      <c r="R44" t="str">
        <f t="shared" si="7"/>
        <v>television</v>
      </c>
      <c r="S44" s="10">
        <f t="shared" si="4"/>
        <v>41971.639189814814</v>
      </c>
      <c r="T44">
        <f t="shared" si="1"/>
        <v>2014</v>
      </c>
      <c r="U44" s="10">
        <f t="shared" si="5"/>
        <v>42001.639189814814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308.65999999999997</v>
      </c>
      <c r="P45" s="6">
        <f t="shared" si="3"/>
        <v>117.36121673003802</v>
      </c>
      <c r="Q45" t="str">
        <f t="shared" si="6"/>
        <v>film &amp; video</v>
      </c>
      <c r="R45" t="str">
        <f t="shared" si="7"/>
        <v>television</v>
      </c>
      <c r="S45" s="10">
        <f t="shared" si="4"/>
        <v>41802.790347222224</v>
      </c>
      <c r="T45">
        <f t="shared" si="1"/>
        <v>2014</v>
      </c>
      <c r="U45" s="10">
        <f t="shared" si="5"/>
        <v>41833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100</v>
      </c>
      <c r="P46" s="6">
        <f t="shared" si="3"/>
        <v>133.33333333333334</v>
      </c>
      <c r="Q46" t="str">
        <f t="shared" si="6"/>
        <v>film &amp; video</v>
      </c>
      <c r="R46" t="str">
        <f t="shared" si="7"/>
        <v>television</v>
      </c>
      <c r="S46" s="10">
        <f t="shared" si="4"/>
        <v>41874.098807870374</v>
      </c>
      <c r="T46">
        <f t="shared" si="1"/>
        <v>2014</v>
      </c>
      <c r="U46" s="10">
        <f t="shared" si="5"/>
        <v>41919.098807870374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120</v>
      </c>
      <c r="P47" s="6">
        <f t="shared" si="3"/>
        <v>98.360655737704917</v>
      </c>
      <c r="Q47" t="str">
        <f t="shared" si="6"/>
        <v>film &amp; video</v>
      </c>
      <c r="R47" t="str">
        <f t="shared" si="7"/>
        <v>television</v>
      </c>
      <c r="S47" s="10">
        <f t="shared" si="4"/>
        <v>42457.623923611114</v>
      </c>
      <c r="T47">
        <f t="shared" si="1"/>
        <v>2016</v>
      </c>
      <c r="U47" s="10">
        <f t="shared" si="5"/>
        <v>42487.623923611114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104.16666666666667</v>
      </c>
      <c r="P48" s="6">
        <f t="shared" si="3"/>
        <v>194.44444444444446</v>
      </c>
      <c r="Q48" t="str">
        <f t="shared" si="6"/>
        <v>film &amp; video</v>
      </c>
      <c r="R48" t="str">
        <f t="shared" si="7"/>
        <v>television</v>
      </c>
      <c r="S48" s="10">
        <f t="shared" si="4"/>
        <v>42323.964976851858</v>
      </c>
      <c r="T48">
        <f t="shared" si="1"/>
        <v>2015</v>
      </c>
      <c r="U48" s="10">
        <f t="shared" si="5"/>
        <v>42353.964976851858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107.61100000000002</v>
      </c>
      <c r="P49" s="6">
        <f t="shared" si="3"/>
        <v>76.865000000000009</v>
      </c>
      <c r="Q49" t="str">
        <f t="shared" si="6"/>
        <v>film &amp; video</v>
      </c>
      <c r="R49" t="str">
        <f t="shared" si="7"/>
        <v>television</v>
      </c>
      <c r="S49" s="10">
        <f t="shared" si="4"/>
        <v>41932.819525462961</v>
      </c>
      <c r="T49">
        <f t="shared" si="1"/>
        <v>2014</v>
      </c>
      <c r="U49" s="10">
        <f t="shared" si="5"/>
        <v>41992.861192129625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107.94999999999999</v>
      </c>
      <c r="P50" s="6">
        <f t="shared" si="3"/>
        <v>56.815789473684212</v>
      </c>
      <c r="Q50" t="str">
        <f t="shared" si="6"/>
        <v>film &amp; video</v>
      </c>
      <c r="R50" t="str">
        <f t="shared" si="7"/>
        <v>television</v>
      </c>
      <c r="S50" s="10">
        <f t="shared" si="4"/>
        <v>42033.516898148147</v>
      </c>
      <c r="T50">
        <f t="shared" si="1"/>
        <v>2015</v>
      </c>
      <c r="U50" s="10">
        <f t="shared" si="5"/>
        <v>42064.5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100</v>
      </c>
      <c r="P51" s="6">
        <f t="shared" si="3"/>
        <v>137.93103448275863</v>
      </c>
      <c r="Q51" t="str">
        <f t="shared" si="6"/>
        <v>film &amp; video</v>
      </c>
      <c r="R51" t="str">
        <f t="shared" si="7"/>
        <v>television</v>
      </c>
      <c r="S51" s="10">
        <f t="shared" si="4"/>
        <v>42271.176446759258</v>
      </c>
      <c r="T51">
        <f t="shared" si="1"/>
        <v>2015</v>
      </c>
      <c r="U51" s="10">
        <f t="shared" si="5"/>
        <v>42301.176446759258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100</v>
      </c>
      <c r="P52" s="6">
        <f t="shared" si="3"/>
        <v>27.272727272727273</v>
      </c>
      <c r="Q52" t="str">
        <f t="shared" si="6"/>
        <v>film &amp; video</v>
      </c>
      <c r="R52" t="str">
        <f t="shared" si="7"/>
        <v>television</v>
      </c>
      <c r="S52" s="10">
        <f t="shared" si="4"/>
        <v>41995.752986111111</v>
      </c>
      <c r="T52">
        <f t="shared" si="1"/>
        <v>2014</v>
      </c>
      <c r="U52" s="10">
        <f t="shared" si="5"/>
        <v>42034.708333333328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128.0181818181818</v>
      </c>
      <c r="P53" s="6">
        <f t="shared" si="3"/>
        <v>118.33613445378151</v>
      </c>
      <c r="Q53" t="str">
        <f t="shared" si="6"/>
        <v>film &amp; video</v>
      </c>
      <c r="R53" t="str">
        <f t="shared" si="7"/>
        <v>television</v>
      </c>
      <c r="S53" s="10">
        <f t="shared" si="4"/>
        <v>42196.928668981483</v>
      </c>
      <c r="T53">
        <f t="shared" si="1"/>
        <v>2015</v>
      </c>
      <c r="U53" s="10">
        <f t="shared" si="5"/>
        <v>42226.928668981483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116.21</v>
      </c>
      <c r="P54" s="6">
        <f t="shared" si="3"/>
        <v>223.48076923076923</v>
      </c>
      <c r="Q54" t="str">
        <f t="shared" si="6"/>
        <v>film &amp; video</v>
      </c>
      <c r="R54" t="str">
        <f t="shared" si="7"/>
        <v>television</v>
      </c>
      <c r="S54" s="10">
        <f t="shared" si="4"/>
        <v>41807.701921296299</v>
      </c>
      <c r="T54">
        <f t="shared" si="1"/>
        <v>2014</v>
      </c>
      <c r="U54" s="10">
        <f t="shared" si="5"/>
        <v>41837.701921296299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109.63333333333334</v>
      </c>
      <c r="P55" s="6">
        <f t="shared" si="3"/>
        <v>28.111111111111111</v>
      </c>
      <c r="Q55" t="str">
        <f t="shared" si="6"/>
        <v>film &amp; video</v>
      </c>
      <c r="R55" t="str">
        <f t="shared" si="7"/>
        <v>television</v>
      </c>
      <c r="S55" s="10">
        <f t="shared" si="4"/>
        <v>41719.549131944441</v>
      </c>
      <c r="T55">
        <f t="shared" si="1"/>
        <v>2014</v>
      </c>
      <c r="U55" s="10">
        <f t="shared" si="5"/>
        <v>41733.916666666664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101</v>
      </c>
      <c r="P56" s="6">
        <f t="shared" si="3"/>
        <v>194.23076923076923</v>
      </c>
      <c r="Q56" t="str">
        <f t="shared" si="6"/>
        <v>film &amp; video</v>
      </c>
      <c r="R56" t="str">
        <f t="shared" si="7"/>
        <v>television</v>
      </c>
      <c r="S56" s="10">
        <f t="shared" si="4"/>
        <v>42333.713206018518</v>
      </c>
      <c r="T56">
        <f t="shared" si="1"/>
        <v>2015</v>
      </c>
      <c r="U56" s="10">
        <f t="shared" si="5"/>
        <v>42363.713206018518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128.95348837209301</v>
      </c>
      <c r="P57" s="6">
        <f t="shared" si="3"/>
        <v>128.95348837209303</v>
      </c>
      <c r="Q57" t="str">
        <f t="shared" si="6"/>
        <v>film &amp; video</v>
      </c>
      <c r="R57" t="str">
        <f t="shared" si="7"/>
        <v>television</v>
      </c>
      <c r="S57" s="10">
        <f t="shared" si="4"/>
        <v>42496.968935185185</v>
      </c>
      <c r="T57">
        <f t="shared" si="1"/>
        <v>2016</v>
      </c>
      <c r="U57" s="10">
        <f t="shared" si="5"/>
        <v>42517.968935185185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107.26249999999999</v>
      </c>
      <c r="P58" s="6">
        <f t="shared" si="3"/>
        <v>49.316091954022987</v>
      </c>
      <c r="Q58" t="str">
        <f t="shared" si="6"/>
        <v>film &amp; video</v>
      </c>
      <c r="R58" t="str">
        <f t="shared" si="7"/>
        <v>television</v>
      </c>
      <c r="S58" s="10">
        <f t="shared" si="4"/>
        <v>42149.548888888887</v>
      </c>
      <c r="T58">
        <f t="shared" si="1"/>
        <v>2015</v>
      </c>
      <c r="U58" s="10">
        <f t="shared" si="5"/>
        <v>42163.666666666672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101.89999999999999</v>
      </c>
      <c r="P59" s="6">
        <f t="shared" si="3"/>
        <v>221.52173913043478</v>
      </c>
      <c r="Q59" t="str">
        <f t="shared" si="6"/>
        <v>film &amp; video</v>
      </c>
      <c r="R59" t="str">
        <f t="shared" si="7"/>
        <v>television</v>
      </c>
      <c r="S59" s="10">
        <f t="shared" si="4"/>
        <v>42089.83289351852</v>
      </c>
      <c r="T59">
        <f t="shared" si="1"/>
        <v>2015</v>
      </c>
      <c r="U59" s="10">
        <f t="shared" si="5"/>
        <v>42119.83289351852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102.91</v>
      </c>
      <c r="P60" s="6">
        <f t="shared" si="3"/>
        <v>137.21333333333334</v>
      </c>
      <c r="Q60" t="str">
        <f t="shared" si="6"/>
        <v>film &amp; video</v>
      </c>
      <c r="R60" t="str">
        <f t="shared" si="7"/>
        <v>television</v>
      </c>
      <c r="S60" s="10">
        <f t="shared" si="4"/>
        <v>41932.745046296295</v>
      </c>
      <c r="T60">
        <f t="shared" si="1"/>
        <v>2014</v>
      </c>
      <c r="U60" s="10">
        <f t="shared" si="5"/>
        <v>41962.786712962959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100.12570000000001</v>
      </c>
      <c r="P61" s="6">
        <f t="shared" si="3"/>
        <v>606.82242424242418</v>
      </c>
      <c r="Q61" t="str">
        <f t="shared" si="6"/>
        <v>film &amp; video</v>
      </c>
      <c r="R61" t="str">
        <f t="shared" si="7"/>
        <v>television</v>
      </c>
      <c r="S61" s="10">
        <f t="shared" si="4"/>
        <v>42230.23583333334</v>
      </c>
      <c r="T61">
        <f t="shared" si="1"/>
        <v>2015</v>
      </c>
      <c r="U61" s="10">
        <f t="shared" si="5"/>
        <v>42261.875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103.29622222222221</v>
      </c>
      <c r="P62" s="6">
        <f t="shared" si="3"/>
        <v>43.040092592592593</v>
      </c>
      <c r="Q62" t="str">
        <f t="shared" si="6"/>
        <v>film &amp; video</v>
      </c>
      <c r="R62" t="str">
        <f t="shared" si="7"/>
        <v>shorts</v>
      </c>
      <c r="S62" s="10">
        <f t="shared" si="4"/>
        <v>41701.901817129627</v>
      </c>
      <c r="T62">
        <f t="shared" si="1"/>
        <v>2014</v>
      </c>
      <c r="U62" s="10">
        <f t="shared" si="5"/>
        <v>41721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148.30000000000001</v>
      </c>
      <c r="P63" s="6">
        <f t="shared" si="3"/>
        <v>322.39130434782606</v>
      </c>
      <c r="Q63" t="str">
        <f t="shared" si="6"/>
        <v>film &amp; video</v>
      </c>
      <c r="R63" t="str">
        <f t="shared" si="7"/>
        <v>shorts</v>
      </c>
      <c r="S63" s="10">
        <f t="shared" si="4"/>
        <v>41409.814317129632</v>
      </c>
      <c r="T63">
        <f t="shared" si="1"/>
        <v>2013</v>
      </c>
      <c r="U63" s="10">
        <f t="shared" si="5"/>
        <v>41431.814317129632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154.73333333333332</v>
      </c>
      <c r="P64" s="6">
        <f t="shared" si="3"/>
        <v>96.708333333333329</v>
      </c>
      <c r="Q64" t="str">
        <f t="shared" si="6"/>
        <v>film &amp; video</v>
      </c>
      <c r="R64" t="str">
        <f t="shared" si="7"/>
        <v>shorts</v>
      </c>
      <c r="S64" s="10">
        <f t="shared" si="4"/>
        <v>41311.799513888887</v>
      </c>
      <c r="T64">
        <f t="shared" si="1"/>
        <v>2013</v>
      </c>
      <c r="U64" s="10">
        <f t="shared" si="5"/>
        <v>41336.799513888887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113.51849999999999</v>
      </c>
      <c r="P65" s="6">
        <f t="shared" si="3"/>
        <v>35.474531249999998</v>
      </c>
      <c r="Q65" t="str">
        <f t="shared" si="6"/>
        <v>film &amp; video</v>
      </c>
      <c r="R65" t="str">
        <f t="shared" si="7"/>
        <v>shorts</v>
      </c>
      <c r="S65" s="10">
        <f t="shared" si="4"/>
        <v>41612.912187499998</v>
      </c>
      <c r="T65">
        <f t="shared" si="1"/>
        <v>2013</v>
      </c>
      <c r="U65" s="10">
        <f t="shared" si="5"/>
        <v>41636.207638888889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173.33333333333334</v>
      </c>
      <c r="P66" s="6">
        <f t="shared" si="3"/>
        <v>86.666666666666671</v>
      </c>
      <c r="Q66" t="str">
        <f t="shared" si="6"/>
        <v>film &amp; video</v>
      </c>
      <c r="R66" t="str">
        <f t="shared" si="7"/>
        <v>shorts</v>
      </c>
      <c r="S66" s="10">
        <f t="shared" si="4"/>
        <v>41433.01829861111</v>
      </c>
      <c r="T66">
        <f t="shared" ref="T66:T129" si="8">YEAR(S66)</f>
        <v>2013</v>
      </c>
      <c r="U66" s="10">
        <f t="shared" si="5"/>
        <v>41463.01829861111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9">E67/D67 * 100</f>
        <v>107.52857142857141</v>
      </c>
      <c r="P67" s="6">
        <f t="shared" ref="P67:P130" si="10">E67/L67</f>
        <v>132.05263157894737</v>
      </c>
      <c r="Q67" t="str">
        <f t="shared" si="6"/>
        <v>film &amp; video</v>
      </c>
      <c r="R67" t="str">
        <f t="shared" si="7"/>
        <v>shorts</v>
      </c>
      <c r="S67" s="10">
        <f t="shared" ref="S67:S130" si="11">(((J67/60)/60)/24)+DATE(1970,1,1)</f>
        <v>41835.821226851855</v>
      </c>
      <c r="T67">
        <f t="shared" si="8"/>
        <v>2014</v>
      </c>
      <c r="U67" s="10">
        <f t="shared" ref="U67:U130" si="12">(((I67/60)/60)/24)+DATE(1970,1,1)</f>
        <v>41862.249305555553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9"/>
        <v>118.6</v>
      </c>
      <c r="P68" s="6">
        <f t="shared" si="10"/>
        <v>91.230769230769226</v>
      </c>
      <c r="Q68" t="str">
        <f t="shared" si="6"/>
        <v>film &amp; video</v>
      </c>
      <c r="R68" t="str">
        <f t="shared" si="7"/>
        <v>shorts</v>
      </c>
      <c r="S68" s="10">
        <f t="shared" si="11"/>
        <v>42539.849768518514</v>
      </c>
      <c r="T68">
        <f t="shared" si="8"/>
        <v>2016</v>
      </c>
      <c r="U68" s="10">
        <f t="shared" si="12"/>
        <v>42569.849768518514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116.25000000000001</v>
      </c>
      <c r="P69" s="6">
        <f t="shared" si="10"/>
        <v>116.25</v>
      </c>
      <c r="Q69" t="str">
        <f t="shared" ref="Q69:Q132" si="13">LEFT(N69,SEARCH("/",N69,1)-1)</f>
        <v>film &amp; video</v>
      </c>
      <c r="R69" t="str">
        <f t="shared" ref="R69:R132" si="14">RIGHT(N69,LEN(N69)-SEARCH("/",N69,1))</f>
        <v>shorts</v>
      </c>
      <c r="S69" s="10">
        <f t="shared" si="11"/>
        <v>41075.583379629628</v>
      </c>
      <c r="T69">
        <f t="shared" si="8"/>
        <v>2012</v>
      </c>
      <c r="U69" s="10">
        <f t="shared" si="12"/>
        <v>41105.583379629628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127.16666666666667</v>
      </c>
      <c r="P70" s="6">
        <f t="shared" si="10"/>
        <v>21.194444444444443</v>
      </c>
      <c r="Q70" t="str">
        <f t="shared" si="13"/>
        <v>film &amp; video</v>
      </c>
      <c r="R70" t="str">
        <f t="shared" si="14"/>
        <v>shorts</v>
      </c>
      <c r="S70" s="10">
        <f t="shared" si="11"/>
        <v>41663.569340277776</v>
      </c>
      <c r="T70">
        <f t="shared" si="8"/>
        <v>2014</v>
      </c>
      <c r="U70" s="10">
        <f t="shared" si="12"/>
        <v>41693.569340277776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110.9423</v>
      </c>
      <c r="P71" s="6">
        <f t="shared" si="10"/>
        <v>62.327134831460668</v>
      </c>
      <c r="Q71" t="str">
        <f t="shared" si="13"/>
        <v>film &amp; video</v>
      </c>
      <c r="R71" t="str">
        <f t="shared" si="14"/>
        <v>shorts</v>
      </c>
      <c r="S71" s="10">
        <f t="shared" si="11"/>
        <v>40786.187789351854</v>
      </c>
      <c r="T71">
        <f t="shared" si="8"/>
        <v>2011</v>
      </c>
      <c r="U71" s="10">
        <f t="shared" si="12"/>
        <v>40818.290972222225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127.2</v>
      </c>
      <c r="P72" s="6">
        <f t="shared" si="10"/>
        <v>37.411764705882355</v>
      </c>
      <c r="Q72" t="str">
        <f t="shared" si="13"/>
        <v>film &amp; video</v>
      </c>
      <c r="R72" t="str">
        <f t="shared" si="14"/>
        <v>shorts</v>
      </c>
      <c r="S72" s="10">
        <f t="shared" si="11"/>
        <v>40730.896354166667</v>
      </c>
      <c r="T72">
        <f t="shared" si="8"/>
        <v>2011</v>
      </c>
      <c r="U72" s="10">
        <f t="shared" si="12"/>
        <v>40790.896354166667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123.94444444444443</v>
      </c>
      <c r="P73" s="6">
        <f t="shared" si="10"/>
        <v>69.71875</v>
      </c>
      <c r="Q73" t="str">
        <f t="shared" si="13"/>
        <v>film &amp; video</v>
      </c>
      <c r="R73" t="str">
        <f t="shared" si="14"/>
        <v>shorts</v>
      </c>
      <c r="S73" s="10">
        <f t="shared" si="11"/>
        <v>40997.271493055552</v>
      </c>
      <c r="T73">
        <f t="shared" si="8"/>
        <v>2012</v>
      </c>
      <c r="U73" s="10">
        <f t="shared" si="12"/>
        <v>41057.271493055552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108.40909090909091</v>
      </c>
      <c r="P74" s="6">
        <f t="shared" si="10"/>
        <v>58.170731707317074</v>
      </c>
      <c r="Q74" t="str">
        <f t="shared" si="13"/>
        <v>film &amp; video</v>
      </c>
      <c r="R74" t="str">
        <f t="shared" si="14"/>
        <v>shorts</v>
      </c>
      <c r="S74" s="10">
        <f t="shared" si="11"/>
        <v>41208.010196759256</v>
      </c>
      <c r="T74">
        <f t="shared" si="8"/>
        <v>2012</v>
      </c>
      <c r="U74" s="10">
        <f t="shared" si="12"/>
        <v>41228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100</v>
      </c>
      <c r="P75" s="6">
        <f t="shared" si="10"/>
        <v>50</v>
      </c>
      <c r="Q75" t="str">
        <f t="shared" si="13"/>
        <v>film &amp; video</v>
      </c>
      <c r="R75" t="str">
        <f t="shared" si="14"/>
        <v>shorts</v>
      </c>
      <c r="S75" s="10">
        <f t="shared" si="11"/>
        <v>40587.75675925926</v>
      </c>
      <c r="T75">
        <f t="shared" si="8"/>
        <v>2011</v>
      </c>
      <c r="U75" s="10">
        <f t="shared" si="12"/>
        <v>40666.165972222225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112.93199999999999</v>
      </c>
      <c r="P76" s="6">
        <f t="shared" si="10"/>
        <v>19.471034482758618</v>
      </c>
      <c r="Q76" t="str">
        <f t="shared" si="13"/>
        <v>film &amp; video</v>
      </c>
      <c r="R76" t="str">
        <f t="shared" si="14"/>
        <v>shorts</v>
      </c>
      <c r="S76" s="10">
        <f t="shared" si="11"/>
        <v>42360.487210648149</v>
      </c>
      <c r="T76">
        <f t="shared" si="8"/>
        <v>2015</v>
      </c>
      <c r="U76" s="10">
        <f t="shared" si="12"/>
        <v>42390.487210648149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115.42857142857143</v>
      </c>
      <c r="P77" s="6">
        <f t="shared" si="10"/>
        <v>85.957446808510639</v>
      </c>
      <c r="Q77" t="str">
        <f t="shared" si="13"/>
        <v>film &amp; video</v>
      </c>
      <c r="R77" t="str">
        <f t="shared" si="14"/>
        <v>shorts</v>
      </c>
      <c r="S77" s="10">
        <f t="shared" si="11"/>
        <v>41357.209166666667</v>
      </c>
      <c r="T77">
        <f t="shared" si="8"/>
        <v>2013</v>
      </c>
      <c r="U77" s="10">
        <f t="shared" si="12"/>
        <v>41387.209166666667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153.33333333333334</v>
      </c>
      <c r="P78" s="6">
        <f t="shared" si="10"/>
        <v>30.666666666666668</v>
      </c>
      <c r="Q78" t="str">
        <f t="shared" si="13"/>
        <v>film &amp; video</v>
      </c>
      <c r="R78" t="str">
        <f t="shared" si="14"/>
        <v>shorts</v>
      </c>
      <c r="S78" s="10">
        <f t="shared" si="11"/>
        <v>40844.691643518519</v>
      </c>
      <c r="T78">
        <f t="shared" si="8"/>
        <v>2011</v>
      </c>
      <c r="U78" s="10">
        <f t="shared" si="12"/>
        <v>40904.733310185184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392.5</v>
      </c>
      <c r="P79" s="6">
        <f t="shared" si="10"/>
        <v>60.384615384615387</v>
      </c>
      <c r="Q79" t="str">
        <f t="shared" si="13"/>
        <v>film &amp; video</v>
      </c>
      <c r="R79" t="str">
        <f t="shared" si="14"/>
        <v>shorts</v>
      </c>
      <c r="S79" s="10">
        <f t="shared" si="11"/>
        <v>40997.144872685189</v>
      </c>
      <c r="T79">
        <f t="shared" si="8"/>
        <v>2012</v>
      </c>
      <c r="U79" s="10">
        <f t="shared" si="12"/>
        <v>41050.124305555553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2702</v>
      </c>
      <c r="P80" s="6">
        <f t="shared" si="10"/>
        <v>38.6</v>
      </c>
      <c r="Q80" t="str">
        <f t="shared" si="13"/>
        <v>film &amp; video</v>
      </c>
      <c r="R80" t="str">
        <f t="shared" si="14"/>
        <v>shorts</v>
      </c>
      <c r="S80" s="10">
        <f t="shared" si="11"/>
        <v>42604.730567129634</v>
      </c>
      <c r="T80">
        <f t="shared" si="8"/>
        <v>2016</v>
      </c>
      <c r="U80" s="10">
        <f t="shared" si="12"/>
        <v>42614.730567129634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127</v>
      </c>
      <c r="P81" s="6">
        <f t="shared" si="10"/>
        <v>40.268292682926827</v>
      </c>
      <c r="Q81" t="str">
        <f t="shared" si="13"/>
        <v>film &amp; video</v>
      </c>
      <c r="R81" t="str">
        <f t="shared" si="14"/>
        <v>shorts</v>
      </c>
      <c r="S81" s="10">
        <f t="shared" si="11"/>
        <v>41724.776539351849</v>
      </c>
      <c r="T81">
        <f t="shared" si="8"/>
        <v>2014</v>
      </c>
      <c r="U81" s="10">
        <f t="shared" si="12"/>
        <v>41754.776539351849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107.25</v>
      </c>
      <c r="P82" s="6">
        <f t="shared" si="10"/>
        <v>273.82978723404256</v>
      </c>
      <c r="Q82" t="str">
        <f t="shared" si="13"/>
        <v>film &amp; video</v>
      </c>
      <c r="R82" t="str">
        <f t="shared" si="14"/>
        <v>shorts</v>
      </c>
      <c r="S82" s="10">
        <f t="shared" si="11"/>
        <v>41583.083981481483</v>
      </c>
      <c r="T82">
        <f t="shared" si="8"/>
        <v>2013</v>
      </c>
      <c r="U82" s="10">
        <f t="shared" si="12"/>
        <v>41618.083981481483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198</v>
      </c>
      <c r="P83" s="6">
        <f t="shared" si="10"/>
        <v>53.035714285714285</v>
      </c>
      <c r="Q83" t="str">
        <f t="shared" si="13"/>
        <v>film &amp; video</v>
      </c>
      <c r="R83" t="str">
        <f t="shared" si="14"/>
        <v>shorts</v>
      </c>
      <c r="S83" s="10">
        <f t="shared" si="11"/>
        <v>41100.158877314818</v>
      </c>
      <c r="T83">
        <f t="shared" si="8"/>
        <v>2012</v>
      </c>
      <c r="U83" s="10">
        <f t="shared" si="12"/>
        <v>41104.126388888886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100.01249999999999</v>
      </c>
      <c r="P84" s="6">
        <f t="shared" si="10"/>
        <v>40.005000000000003</v>
      </c>
      <c r="Q84" t="str">
        <f t="shared" si="13"/>
        <v>film &amp; video</v>
      </c>
      <c r="R84" t="str">
        <f t="shared" si="14"/>
        <v>shorts</v>
      </c>
      <c r="S84" s="10">
        <f t="shared" si="11"/>
        <v>40795.820150462961</v>
      </c>
      <c r="T84">
        <f t="shared" si="8"/>
        <v>2011</v>
      </c>
      <c r="U84" s="10">
        <f t="shared" si="12"/>
        <v>40825.820150462961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102.49999999999999</v>
      </c>
      <c r="P85" s="6">
        <f t="shared" si="10"/>
        <v>15.76923076923077</v>
      </c>
      <c r="Q85" t="str">
        <f t="shared" si="13"/>
        <v>film &amp; video</v>
      </c>
      <c r="R85" t="str">
        <f t="shared" si="14"/>
        <v>shorts</v>
      </c>
      <c r="S85" s="10">
        <f t="shared" si="11"/>
        <v>42042.615613425922</v>
      </c>
      <c r="T85">
        <f t="shared" si="8"/>
        <v>2015</v>
      </c>
      <c r="U85" s="10">
        <f t="shared" si="12"/>
        <v>42057.479166666672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100</v>
      </c>
      <c r="P86" s="6">
        <f t="shared" si="10"/>
        <v>71.428571428571431</v>
      </c>
      <c r="Q86" t="str">
        <f t="shared" si="13"/>
        <v>film &amp; video</v>
      </c>
      <c r="R86" t="str">
        <f t="shared" si="14"/>
        <v>shorts</v>
      </c>
      <c r="S86" s="10">
        <f t="shared" si="11"/>
        <v>40648.757939814815</v>
      </c>
      <c r="T86">
        <f t="shared" si="8"/>
        <v>2011</v>
      </c>
      <c r="U86" s="10">
        <f t="shared" si="12"/>
        <v>40678.757939814815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125.49999999999999</v>
      </c>
      <c r="P87" s="6">
        <f t="shared" si="10"/>
        <v>71.714285714285708</v>
      </c>
      <c r="Q87" t="str">
        <f t="shared" si="13"/>
        <v>film &amp; video</v>
      </c>
      <c r="R87" t="str">
        <f t="shared" si="14"/>
        <v>shorts</v>
      </c>
      <c r="S87" s="10">
        <f t="shared" si="11"/>
        <v>40779.125428240739</v>
      </c>
      <c r="T87">
        <f t="shared" si="8"/>
        <v>2011</v>
      </c>
      <c r="U87" s="10">
        <f t="shared" si="12"/>
        <v>40809.125428240739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106.46666666666667</v>
      </c>
      <c r="P88" s="6">
        <f t="shared" si="10"/>
        <v>375.76470588235293</v>
      </c>
      <c r="Q88" t="str">
        <f t="shared" si="13"/>
        <v>film &amp; video</v>
      </c>
      <c r="R88" t="str">
        <f t="shared" si="14"/>
        <v>shorts</v>
      </c>
      <c r="S88" s="10">
        <f t="shared" si="11"/>
        <v>42291.556076388893</v>
      </c>
      <c r="T88">
        <f t="shared" si="8"/>
        <v>2015</v>
      </c>
      <c r="U88" s="10">
        <f t="shared" si="12"/>
        <v>42365.59774305555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104.60000000000001</v>
      </c>
      <c r="P89" s="6">
        <f t="shared" si="10"/>
        <v>104.6</v>
      </c>
      <c r="Q89" t="str">
        <f t="shared" si="13"/>
        <v>film &amp; video</v>
      </c>
      <c r="R89" t="str">
        <f t="shared" si="14"/>
        <v>shorts</v>
      </c>
      <c r="S89" s="10">
        <f t="shared" si="11"/>
        <v>40322.53938657407</v>
      </c>
      <c r="T89">
        <f t="shared" si="8"/>
        <v>2010</v>
      </c>
      <c r="U89" s="10">
        <f t="shared" si="12"/>
        <v>40332.070138888892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102.85714285714285</v>
      </c>
      <c r="P90" s="6">
        <f t="shared" si="10"/>
        <v>60</v>
      </c>
      <c r="Q90" t="str">
        <f t="shared" si="13"/>
        <v>film &amp; video</v>
      </c>
      <c r="R90" t="str">
        <f t="shared" si="14"/>
        <v>shorts</v>
      </c>
      <c r="S90" s="10">
        <f t="shared" si="11"/>
        <v>41786.65892361111</v>
      </c>
      <c r="T90">
        <f t="shared" si="8"/>
        <v>2014</v>
      </c>
      <c r="U90" s="10">
        <f t="shared" si="12"/>
        <v>41812.65892361111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115.06666666666668</v>
      </c>
      <c r="P91" s="6">
        <f t="shared" si="10"/>
        <v>123.28571428571429</v>
      </c>
      <c r="Q91" t="str">
        <f t="shared" si="13"/>
        <v>film &amp; video</v>
      </c>
      <c r="R91" t="str">
        <f t="shared" si="14"/>
        <v>shorts</v>
      </c>
      <c r="S91" s="10">
        <f t="shared" si="11"/>
        <v>41402.752222222225</v>
      </c>
      <c r="T91">
        <f t="shared" si="8"/>
        <v>2013</v>
      </c>
      <c r="U91" s="10">
        <f t="shared" si="12"/>
        <v>41427.752222222225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100.4</v>
      </c>
      <c r="P92" s="6">
        <f t="shared" si="10"/>
        <v>31.375</v>
      </c>
      <c r="Q92" t="str">
        <f t="shared" si="13"/>
        <v>film &amp; video</v>
      </c>
      <c r="R92" t="str">
        <f t="shared" si="14"/>
        <v>shorts</v>
      </c>
      <c r="S92" s="10">
        <f t="shared" si="11"/>
        <v>40706.297442129631</v>
      </c>
      <c r="T92">
        <f t="shared" si="8"/>
        <v>2011</v>
      </c>
      <c r="U92" s="10">
        <f t="shared" si="12"/>
        <v>40736.297442129631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120</v>
      </c>
      <c r="P93" s="6">
        <f t="shared" si="10"/>
        <v>78.260869565217391</v>
      </c>
      <c r="Q93" t="str">
        <f t="shared" si="13"/>
        <v>film &amp; video</v>
      </c>
      <c r="R93" t="str">
        <f t="shared" si="14"/>
        <v>shorts</v>
      </c>
      <c r="S93" s="10">
        <f t="shared" si="11"/>
        <v>40619.402361111112</v>
      </c>
      <c r="T93">
        <f t="shared" si="8"/>
        <v>2011</v>
      </c>
      <c r="U93" s="10">
        <f t="shared" si="12"/>
        <v>40680.402361111112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105.2</v>
      </c>
      <c r="P94" s="6">
        <f t="shared" si="10"/>
        <v>122.32558139534883</v>
      </c>
      <c r="Q94" t="str">
        <f t="shared" si="13"/>
        <v>film &amp; video</v>
      </c>
      <c r="R94" t="str">
        <f t="shared" si="14"/>
        <v>shorts</v>
      </c>
      <c r="S94" s="10">
        <f t="shared" si="11"/>
        <v>42721.198877314819</v>
      </c>
      <c r="T94">
        <f t="shared" si="8"/>
        <v>2016</v>
      </c>
      <c r="U94" s="10">
        <f t="shared" si="12"/>
        <v>42767.333333333328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110.60000000000001</v>
      </c>
      <c r="P95" s="6">
        <f t="shared" si="10"/>
        <v>73.733333333333334</v>
      </c>
      <c r="Q95" t="str">
        <f t="shared" si="13"/>
        <v>film &amp; video</v>
      </c>
      <c r="R95" t="str">
        <f t="shared" si="14"/>
        <v>shorts</v>
      </c>
      <c r="S95" s="10">
        <f t="shared" si="11"/>
        <v>41065.858067129629</v>
      </c>
      <c r="T95">
        <f t="shared" si="8"/>
        <v>2012</v>
      </c>
      <c r="U95" s="10">
        <f t="shared" si="12"/>
        <v>41093.875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104</v>
      </c>
      <c r="P96" s="6">
        <f t="shared" si="10"/>
        <v>21.666666666666668</v>
      </c>
      <c r="Q96" t="str">
        <f t="shared" si="13"/>
        <v>film &amp; video</v>
      </c>
      <c r="R96" t="str">
        <f t="shared" si="14"/>
        <v>shorts</v>
      </c>
      <c r="S96" s="10">
        <f t="shared" si="11"/>
        <v>41716.717847222222</v>
      </c>
      <c r="T96">
        <f t="shared" si="8"/>
        <v>2014</v>
      </c>
      <c r="U96" s="10">
        <f t="shared" si="12"/>
        <v>41736.717847222222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131.42857142857142</v>
      </c>
      <c r="P97" s="6">
        <f t="shared" si="10"/>
        <v>21.904761904761905</v>
      </c>
      <c r="Q97" t="str">
        <f t="shared" si="13"/>
        <v>film &amp; video</v>
      </c>
      <c r="R97" t="str">
        <f t="shared" si="14"/>
        <v>shorts</v>
      </c>
      <c r="S97" s="10">
        <f t="shared" si="11"/>
        <v>40935.005104166667</v>
      </c>
      <c r="T97">
        <f t="shared" si="8"/>
        <v>2012</v>
      </c>
      <c r="U97" s="10">
        <f t="shared" si="12"/>
        <v>40965.005104166667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114.66666666666667</v>
      </c>
      <c r="P98" s="6">
        <f t="shared" si="10"/>
        <v>50.588235294117645</v>
      </c>
      <c r="Q98" t="str">
        <f t="shared" si="13"/>
        <v>film &amp; video</v>
      </c>
      <c r="R98" t="str">
        <f t="shared" si="14"/>
        <v>shorts</v>
      </c>
      <c r="S98" s="10">
        <f t="shared" si="11"/>
        <v>40324.662511574075</v>
      </c>
      <c r="T98">
        <f t="shared" si="8"/>
        <v>2010</v>
      </c>
      <c r="U98" s="10">
        <f t="shared" si="12"/>
        <v>40391.125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106.25</v>
      </c>
      <c r="P99" s="6">
        <f t="shared" si="10"/>
        <v>53.125</v>
      </c>
      <c r="Q99" t="str">
        <f t="shared" si="13"/>
        <v>film &amp; video</v>
      </c>
      <c r="R99" t="str">
        <f t="shared" si="14"/>
        <v>shorts</v>
      </c>
      <c r="S99" s="10">
        <f t="shared" si="11"/>
        <v>40706.135208333333</v>
      </c>
      <c r="T99">
        <f t="shared" si="8"/>
        <v>2011</v>
      </c>
      <c r="U99" s="10">
        <f t="shared" si="12"/>
        <v>40736.135208333333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106.25</v>
      </c>
      <c r="P100" s="6">
        <f t="shared" si="10"/>
        <v>56.666666666666664</v>
      </c>
      <c r="Q100" t="str">
        <f t="shared" si="13"/>
        <v>film &amp; video</v>
      </c>
      <c r="R100" t="str">
        <f t="shared" si="14"/>
        <v>shorts</v>
      </c>
      <c r="S100" s="10">
        <f t="shared" si="11"/>
        <v>41214.79483796296</v>
      </c>
      <c r="T100">
        <f t="shared" si="8"/>
        <v>2012</v>
      </c>
      <c r="U100" s="10">
        <f t="shared" si="12"/>
        <v>41250.979166666664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106.01933333333334</v>
      </c>
      <c r="P101" s="6">
        <f t="shared" si="10"/>
        <v>40.776666666666664</v>
      </c>
      <c r="Q101" t="str">
        <f t="shared" si="13"/>
        <v>film &amp; video</v>
      </c>
      <c r="R101" t="str">
        <f t="shared" si="14"/>
        <v>shorts</v>
      </c>
      <c r="S101" s="10">
        <f t="shared" si="11"/>
        <v>41631.902766203704</v>
      </c>
      <c r="T101">
        <f t="shared" si="8"/>
        <v>2013</v>
      </c>
      <c r="U101" s="10">
        <f t="shared" si="12"/>
        <v>41661.902766203704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100</v>
      </c>
      <c r="P102" s="6">
        <f t="shared" si="10"/>
        <v>192.30769230769232</v>
      </c>
      <c r="Q102" t="str">
        <f t="shared" si="13"/>
        <v>film &amp; video</v>
      </c>
      <c r="R102" t="str">
        <f t="shared" si="14"/>
        <v>shorts</v>
      </c>
      <c r="S102" s="10">
        <f t="shared" si="11"/>
        <v>41197.753310185188</v>
      </c>
      <c r="T102">
        <f t="shared" si="8"/>
        <v>2012</v>
      </c>
      <c r="U102" s="10">
        <f t="shared" si="12"/>
        <v>41217.794976851852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100</v>
      </c>
      <c r="P103" s="6">
        <f t="shared" si="10"/>
        <v>100</v>
      </c>
      <c r="Q103" t="str">
        <f t="shared" si="13"/>
        <v>film &amp; video</v>
      </c>
      <c r="R103" t="str">
        <f t="shared" si="14"/>
        <v>shorts</v>
      </c>
      <c r="S103" s="10">
        <f t="shared" si="11"/>
        <v>41274.776736111111</v>
      </c>
      <c r="T103">
        <f t="shared" si="8"/>
        <v>2012</v>
      </c>
      <c r="U103" s="10">
        <f t="shared" si="12"/>
        <v>41298.776736111111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127.75000000000001</v>
      </c>
      <c r="P104" s="6">
        <f t="shared" si="10"/>
        <v>117.92307692307692</v>
      </c>
      <c r="Q104" t="str">
        <f t="shared" si="13"/>
        <v>film &amp; video</v>
      </c>
      <c r="R104" t="str">
        <f t="shared" si="14"/>
        <v>shorts</v>
      </c>
      <c r="S104" s="10">
        <f t="shared" si="11"/>
        <v>40505.131168981483</v>
      </c>
      <c r="T104">
        <f t="shared" si="8"/>
        <v>2010</v>
      </c>
      <c r="U104" s="10">
        <f t="shared" si="12"/>
        <v>40535.131168981483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105.15384615384616</v>
      </c>
      <c r="P105" s="6">
        <f t="shared" si="10"/>
        <v>27.897959183673468</v>
      </c>
      <c r="Q105" t="str">
        <f t="shared" si="13"/>
        <v>film &amp; video</v>
      </c>
      <c r="R105" t="str">
        <f t="shared" si="14"/>
        <v>shorts</v>
      </c>
      <c r="S105" s="10">
        <f t="shared" si="11"/>
        <v>41682.805902777778</v>
      </c>
      <c r="T105">
        <f t="shared" si="8"/>
        <v>2014</v>
      </c>
      <c r="U105" s="10">
        <f t="shared" si="12"/>
        <v>41705.805902777778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120</v>
      </c>
      <c r="P106" s="6">
        <f t="shared" si="10"/>
        <v>60</v>
      </c>
      <c r="Q106" t="str">
        <f t="shared" si="13"/>
        <v>film &amp; video</v>
      </c>
      <c r="R106" t="str">
        <f t="shared" si="14"/>
        <v>shorts</v>
      </c>
      <c r="S106" s="10">
        <f t="shared" si="11"/>
        <v>40612.695208333331</v>
      </c>
      <c r="T106">
        <f t="shared" si="8"/>
        <v>2011</v>
      </c>
      <c r="U106" s="10">
        <f t="shared" si="12"/>
        <v>40636.041666666664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107.40909090909089</v>
      </c>
      <c r="P107" s="6">
        <f t="shared" si="10"/>
        <v>39.383333333333333</v>
      </c>
      <c r="Q107" t="str">
        <f t="shared" si="13"/>
        <v>film &amp; video</v>
      </c>
      <c r="R107" t="str">
        <f t="shared" si="14"/>
        <v>shorts</v>
      </c>
      <c r="S107" s="10">
        <f t="shared" si="11"/>
        <v>42485.724768518514</v>
      </c>
      <c r="T107">
        <f t="shared" si="8"/>
        <v>2016</v>
      </c>
      <c r="U107" s="10">
        <f t="shared" si="12"/>
        <v>42504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100.49999999999999</v>
      </c>
      <c r="P108" s="6">
        <f t="shared" si="10"/>
        <v>186.11111111111111</v>
      </c>
      <c r="Q108" t="str">
        <f t="shared" si="13"/>
        <v>film &amp; video</v>
      </c>
      <c r="R108" t="str">
        <f t="shared" si="14"/>
        <v>shorts</v>
      </c>
      <c r="S108" s="10">
        <f t="shared" si="11"/>
        <v>40987.776631944449</v>
      </c>
      <c r="T108">
        <f t="shared" si="8"/>
        <v>2012</v>
      </c>
      <c r="U108" s="10">
        <f t="shared" si="12"/>
        <v>41001.776631944449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102.46666666666667</v>
      </c>
      <c r="P109" s="6">
        <f t="shared" si="10"/>
        <v>111.37681159420291</v>
      </c>
      <c r="Q109" t="str">
        <f t="shared" si="13"/>
        <v>film &amp; video</v>
      </c>
      <c r="R109" t="str">
        <f t="shared" si="14"/>
        <v>shorts</v>
      </c>
      <c r="S109" s="10">
        <f t="shared" si="11"/>
        <v>40635.982488425929</v>
      </c>
      <c r="T109">
        <f t="shared" si="8"/>
        <v>2011</v>
      </c>
      <c r="U109" s="10">
        <f t="shared" si="12"/>
        <v>40657.982488425929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246.66666666666669</v>
      </c>
      <c r="P110" s="6">
        <f t="shared" si="10"/>
        <v>78.723404255319153</v>
      </c>
      <c r="Q110" t="str">
        <f t="shared" si="13"/>
        <v>film &amp; video</v>
      </c>
      <c r="R110" t="str">
        <f t="shared" si="14"/>
        <v>shorts</v>
      </c>
      <c r="S110" s="10">
        <f t="shared" si="11"/>
        <v>41365.613078703704</v>
      </c>
      <c r="T110">
        <f t="shared" si="8"/>
        <v>2013</v>
      </c>
      <c r="U110" s="10">
        <f t="shared" si="12"/>
        <v>41425.613078703704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219.49999999999997</v>
      </c>
      <c r="P111" s="6">
        <f t="shared" si="10"/>
        <v>46.702127659574465</v>
      </c>
      <c r="Q111" t="str">
        <f t="shared" si="13"/>
        <v>film &amp; video</v>
      </c>
      <c r="R111" t="str">
        <f t="shared" si="14"/>
        <v>shorts</v>
      </c>
      <c r="S111" s="10">
        <f t="shared" si="11"/>
        <v>40570.025810185187</v>
      </c>
      <c r="T111">
        <f t="shared" si="8"/>
        <v>2011</v>
      </c>
      <c r="U111" s="10">
        <f t="shared" si="12"/>
        <v>40600.025810185187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130.76923076923077</v>
      </c>
      <c r="P112" s="6">
        <f t="shared" si="10"/>
        <v>65.384615384615387</v>
      </c>
      <c r="Q112" t="str">
        <f t="shared" si="13"/>
        <v>film &amp; video</v>
      </c>
      <c r="R112" t="str">
        <f t="shared" si="14"/>
        <v>shorts</v>
      </c>
      <c r="S112" s="10">
        <f t="shared" si="11"/>
        <v>41557.949687500004</v>
      </c>
      <c r="T112">
        <f t="shared" si="8"/>
        <v>2013</v>
      </c>
      <c r="U112" s="10">
        <f t="shared" si="12"/>
        <v>41592.249305555553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154.57142857142858</v>
      </c>
      <c r="P113" s="6">
        <f t="shared" si="10"/>
        <v>102.0754716981132</v>
      </c>
      <c r="Q113" t="str">
        <f t="shared" si="13"/>
        <v>film &amp; video</v>
      </c>
      <c r="R113" t="str">
        <f t="shared" si="14"/>
        <v>shorts</v>
      </c>
      <c r="S113" s="10">
        <f t="shared" si="11"/>
        <v>42125.333182870367</v>
      </c>
      <c r="T113">
        <f t="shared" si="8"/>
        <v>2015</v>
      </c>
      <c r="U113" s="10">
        <f t="shared" si="12"/>
        <v>42155.333182870367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104</v>
      </c>
      <c r="P114" s="6">
        <f t="shared" si="10"/>
        <v>64.197530864197532</v>
      </c>
      <c r="Q114" t="str">
        <f t="shared" si="13"/>
        <v>film &amp; video</v>
      </c>
      <c r="R114" t="str">
        <f t="shared" si="14"/>
        <v>shorts</v>
      </c>
      <c r="S114" s="10">
        <f t="shared" si="11"/>
        <v>41718.043032407404</v>
      </c>
      <c r="T114">
        <f t="shared" si="8"/>
        <v>2014</v>
      </c>
      <c r="U114" s="10">
        <f t="shared" si="12"/>
        <v>41742.083333333336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141</v>
      </c>
      <c r="P115" s="6">
        <f t="shared" si="10"/>
        <v>90.384615384615387</v>
      </c>
      <c r="Q115" t="str">
        <f t="shared" si="13"/>
        <v>film &amp; video</v>
      </c>
      <c r="R115" t="str">
        <f t="shared" si="14"/>
        <v>shorts</v>
      </c>
      <c r="S115" s="10">
        <f t="shared" si="11"/>
        <v>40753.758425925924</v>
      </c>
      <c r="T115">
        <f t="shared" si="8"/>
        <v>2011</v>
      </c>
      <c r="U115" s="10">
        <f t="shared" si="12"/>
        <v>40761.625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103.33333333333334</v>
      </c>
      <c r="P116" s="6">
        <f t="shared" si="10"/>
        <v>88.571428571428569</v>
      </c>
      <c r="Q116" t="str">
        <f t="shared" si="13"/>
        <v>film &amp; video</v>
      </c>
      <c r="R116" t="str">
        <f t="shared" si="14"/>
        <v>shorts</v>
      </c>
      <c r="S116" s="10">
        <f t="shared" si="11"/>
        <v>40861.27416666667</v>
      </c>
      <c r="T116">
        <f t="shared" si="8"/>
        <v>2011</v>
      </c>
      <c r="U116" s="10">
        <f t="shared" si="12"/>
        <v>40921.27416666667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140.44444444444443</v>
      </c>
      <c r="P117" s="6">
        <f t="shared" si="10"/>
        <v>28.727272727272727</v>
      </c>
      <c r="Q117" t="str">
        <f t="shared" si="13"/>
        <v>film &amp; video</v>
      </c>
      <c r="R117" t="str">
        <f t="shared" si="14"/>
        <v>shorts</v>
      </c>
      <c r="S117" s="10">
        <f t="shared" si="11"/>
        <v>40918.738935185182</v>
      </c>
      <c r="T117">
        <f t="shared" si="8"/>
        <v>2012</v>
      </c>
      <c r="U117" s="10">
        <f t="shared" si="12"/>
        <v>40943.738935185182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113.65714285714286</v>
      </c>
      <c r="P118" s="6">
        <f t="shared" si="10"/>
        <v>69.78947368421052</v>
      </c>
      <c r="Q118" t="str">
        <f t="shared" si="13"/>
        <v>film &amp; video</v>
      </c>
      <c r="R118" t="str">
        <f t="shared" si="14"/>
        <v>shorts</v>
      </c>
      <c r="S118" s="10">
        <f t="shared" si="11"/>
        <v>40595.497164351851</v>
      </c>
      <c r="T118">
        <f t="shared" si="8"/>
        <v>2011</v>
      </c>
      <c r="U118" s="10">
        <f t="shared" si="12"/>
        <v>40641.455497685187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100.49377777777779</v>
      </c>
      <c r="P119" s="6">
        <f t="shared" si="10"/>
        <v>167.48962962962963</v>
      </c>
      <c r="Q119" t="str">
        <f t="shared" si="13"/>
        <v>film &amp; video</v>
      </c>
      <c r="R119" t="str">
        <f t="shared" si="14"/>
        <v>shorts</v>
      </c>
      <c r="S119" s="10">
        <f t="shared" si="11"/>
        <v>40248.834999999999</v>
      </c>
      <c r="T119">
        <f t="shared" si="8"/>
        <v>2010</v>
      </c>
      <c r="U119" s="10">
        <f t="shared" si="12"/>
        <v>40338.791666666664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113.03159999999998</v>
      </c>
      <c r="P120" s="6">
        <f t="shared" si="10"/>
        <v>144.91230769230768</v>
      </c>
      <c r="Q120" t="str">
        <f t="shared" si="13"/>
        <v>film &amp; video</v>
      </c>
      <c r="R120" t="str">
        <f t="shared" si="14"/>
        <v>shorts</v>
      </c>
      <c r="S120" s="10">
        <f t="shared" si="11"/>
        <v>40723.053657407407</v>
      </c>
      <c r="T120">
        <f t="shared" si="8"/>
        <v>2011</v>
      </c>
      <c r="U120" s="10">
        <f t="shared" si="12"/>
        <v>40753.053657407407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104.55692307692308</v>
      </c>
      <c r="P121" s="6">
        <f t="shared" si="10"/>
        <v>91.840540540540545</v>
      </c>
      <c r="Q121" t="str">
        <f t="shared" si="13"/>
        <v>film &amp; video</v>
      </c>
      <c r="R121" t="str">
        <f t="shared" si="14"/>
        <v>shorts</v>
      </c>
      <c r="S121" s="10">
        <f t="shared" si="11"/>
        <v>40739.069282407407</v>
      </c>
      <c r="T121">
        <f t="shared" si="8"/>
        <v>2011</v>
      </c>
      <c r="U121" s="10">
        <f t="shared" si="12"/>
        <v>40768.958333333336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1.4285714285714287E-2</v>
      </c>
      <c r="P122" s="6">
        <f t="shared" si="10"/>
        <v>10</v>
      </c>
      <c r="Q122" t="str">
        <f t="shared" si="13"/>
        <v>film &amp; video</v>
      </c>
      <c r="R122" t="str">
        <f t="shared" si="14"/>
        <v>science fiction</v>
      </c>
      <c r="S122" s="10">
        <f t="shared" si="11"/>
        <v>42616.049849537041</v>
      </c>
      <c r="T122">
        <f t="shared" si="8"/>
        <v>2016</v>
      </c>
      <c r="U122" s="10">
        <f t="shared" si="12"/>
        <v>42646.049849537041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3.3333333333333333E-2</v>
      </c>
      <c r="P123" s="6">
        <f t="shared" si="10"/>
        <v>1</v>
      </c>
      <c r="Q123" t="str">
        <f t="shared" si="13"/>
        <v>film &amp; video</v>
      </c>
      <c r="R123" t="str">
        <f t="shared" si="14"/>
        <v>science fiction</v>
      </c>
      <c r="S123" s="10">
        <f t="shared" si="11"/>
        <v>42096.704976851848</v>
      </c>
      <c r="T123">
        <f t="shared" si="8"/>
        <v>2015</v>
      </c>
      <c r="U123" s="10">
        <f t="shared" si="12"/>
        <v>42112.427777777775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IF(E124&gt;0,E124/D124 * 100,0)</f>
        <v>0</v>
      </c>
      <c r="P124" s="6">
        <f>IF(L124 &gt; 0,E124/L124,0)</f>
        <v>0</v>
      </c>
      <c r="Q124" t="str">
        <f t="shared" si="13"/>
        <v>film &amp; video</v>
      </c>
      <c r="R124" t="str">
        <f t="shared" si="14"/>
        <v>science fiction</v>
      </c>
      <c r="S124" s="10">
        <f t="shared" si="11"/>
        <v>42593.431793981479</v>
      </c>
      <c r="T124">
        <f t="shared" si="8"/>
        <v>2016</v>
      </c>
      <c r="U124" s="10">
        <f t="shared" si="12"/>
        <v>42653.431793981479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0.27454545454545454</v>
      </c>
      <c r="P125" s="6">
        <f t="shared" si="10"/>
        <v>25.166666666666668</v>
      </c>
      <c r="Q125" t="str">
        <f t="shared" si="13"/>
        <v>film &amp; video</v>
      </c>
      <c r="R125" t="str">
        <f t="shared" si="14"/>
        <v>science fiction</v>
      </c>
      <c r="S125" s="10">
        <f t="shared" si="11"/>
        <v>41904.781990740739</v>
      </c>
      <c r="T125">
        <f t="shared" si="8"/>
        <v>2014</v>
      </c>
      <c r="U125" s="10">
        <f t="shared" si="12"/>
        <v>41940.916666666664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9"/>
        <v>0</v>
      </c>
      <c r="P126" s="6">
        <f>IF(L126 &gt; 0,E126/L126,0)</f>
        <v>0</v>
      </c>
      <c r="Q126" t="str">
        <f t="shared" si="13"/>
        <v>film &amp; video</v>
      </c>
      <c r="R126" t="str">
        <f t="shared" si="14"/>
        <v>science fiction</v>
      </c>
      <c r="S126" s="10">
        <f t="shared" si="11"/>
        <v>42114.928726851853</v>
      </c>
      <c r="T126">
        <f t="shared" si="8"/>
        <v>2015</v>
      </c>
      <c r="U126" s="10">
        <f t="shared" si="12"/>
        <v>42139.928726851853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14.000000000000002</v>
      </c>
      <c r="P127" s="6">
        <f t="shared" si="10"/>
        <v>11.666666666666666</v>
      </c>
      <c r="Q127" t="str">
        <f t="shared" si="13"/>
        <v>film &amp; video</v>
      </c>
      <c r="R127" t="str">
        <f t="shared" si="14"/>
        <v>science fiction</v>
      </c>
      <c r="S127" s="10">
        <f t="shared" si="11"/>
        <v>42709.993981481486</v>
      </c>
      <c r="T127">
        <f t="shared" si="8"/>
        <v>2016</v>
      </c>
      <c r="U127" s="10">
        <f t="shared" si="12"/>
        <v>42769.993981481486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5.548</v>
      </c>
      <c r="P128" s="6">
        <f t="shared" si="10"/>
        <v>106.69230769230769</v>
      </c>
      <c r="Q128" t="str">
        <f t="shared" si="13"/>
        <v>film &amp; video</v>
      </c>
      <c r="R128" t="str">
        <f t="shared" si="14"/>
        <v>science fiction</v>
      </c>
      <c r="S128" s="10">
        <f t="shared" si="11"/>
        <v>42135.589548611111</v>
      </c>
      <c r="T128">
        <f t="shared" si="8"/>
        <v>2015</v>
      </c>
      <c r="U128" s="10">
        <f t="shared" si="12"/>
        <v>42166.083333333328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2.375</v>
      </c>
      <c r="P129" s="6">
        <f t="shared" si="10"/>
        <v>47.5</v>
      </c>
      <c r="Q129" t="str">
        <f t="shared" si="13"/>
        <v>film &amp; video</v>
      </c>
      <c r="R129" t="str">
        <f t="shared" si="14"/>
        <v>science fiction</v>
      </c>
      <c r="S129" s="10">
        <f t="shared" si="11"/>
        <v>42067.62431712963</v>
      </c>
      <c r="T129">
        <f t="shared" si="8"/>
        <v>2015</v>
      </c>
      <c r="U129" s="10">
        <f t="shared" si="12"/>
        <v>42097.582650462966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9"/>
        <v>1.867</v>
      </c>
      <c r="P130" s="6">
        <f t="shared" si="10"/>
        <v>311.16666666666669</v>
      </c>
      <c r="Q130" t="str">
        <f t="shared" si="13"/>
        <v>film &amp; video</v>
      </c>
      <c r="R130" t="str">
        <f t="shared" si="14"/>
        <v>science fiction</v>
      </c>
      <c r="S130" s="10">
        <f t="shared" si="11"/>
        <v>42628.22792824074</v>
      </c>
      <c r="T130">
        <f t="shared" ref="T130:T193" si="15">YEAR(S130)</f>
        <v>2016</v>
      </c>
      <c r="U130" s="10">
        <f t="shared" si="12"/>
        <v>42663.22792824074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 * 100</f>
        <v>0</v>
      </c>
      <c r="P131" s="6">
        <f t="shared" ref="P131:P133" si="17">IF(L131 &gt; 0,E131/L131,0)</f>
        <v>0</v>
      </c>
      <c r="Q131" t="str">
        <f t="shared" si="13"/>
        <v>film &amp; video</v>
      </c>
      <c r="R131" t="str">
        <f t="shared" si="14"/>
        <v>science fiction</v>
      </c>
      <c r="S131" s="10">
        <f t="shared" ref="S131:S194" si="18">(((J131/60)/60)/24)+DATE(1970,1,1)</f>
        <v>41882.937303240738</v>
      </c>
      <c r="T131">
        <f t="shared" si="15"/>
        <v>2014</v>
      </c>
      <c r="U131" s="10">
        <f t="shared" ref="U131:U194" si="19">(((I131/60)/60)/24)+DATE(1970,1,1)</f>
        <v>41942.937303240738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6">
        <f t="shared" si="17"/>
        <v>0</v>
      </c>
      <c r="Q132" t="str">
        <f t="shared" si="13"/>
        <v>film &amp; video</v>
      </c>
      <c r="R132" t="str">
        <f t="shared" si="14"/>
        <v>science fiction</v>
      </c>
      <c r="S132" s="10">
        <f t="shared" si="18"/>
        <v>41778.915416666663</v>
      </c>
      <c r="T132">
        <f t="shared" si="15"/>
        <v>2014</v>
      </c>
      <c r="U132" s="10">
        <f t="shared" si="19"/>
        <v>41806.844444444447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6">
        <f t="shared" si="17"/>
        <v>0</v>
      </c>
      <c r="Q133" t="str">
        <f t="shared" ref="Q133:Q196" si="20">LEFT(N133,SEARCH("/",N133,1)-1)</f>
        <v>film &amp; video</v>
      </c>
      <c r="R133" t="str">
        <f t="shared" ref="R133:R196" si="21">RIGHT(N133,LEN(N133)-SEARCH("/",N133,1))</f>
        <v>science fiction</v>
      </c>
      <c r="S133" s="10">
        <f t="shared" si="18"/>
        <v>42541.837511574078</v>
      </c>
      <c r="T133">
        <f t="shared" si="15"/>
        <v>2016</v>
      </c>
      <c r="U133" s="10">
        <f t="shared" si="19"/>
        <v>42557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9.5687499999999996</v>
      </c>
      <c r="P134" s="6">
        <f t="shared" ref="P131:P194" si="22">E134/L134</f>
        <v>94.506172839506178</v>
      </c>
      <c r="Q134" t="str">
        <f t="shared" si="20"/>
        <v>film &amp; video</v>
      </c>
      <c r="R134" t="str">
        <f t="shared" si="21"/>
        <v>science fiction</v>
      </c>
      <c r="S134" s="10">
        <f t="shared" si="18"/>
        <v>41905.812581018516</v>
      </c>
      <c r="T134">
        <f t="shared" si="15"/>
        <v>2014</v>
      </c>
      <c r="U134" s="10">
        <f t="shared" si="19"/>
        <v>41950.854247685187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6">
        <f t="shared" ref="P135:P136" si="23">IF(L135 &gt; 0,E135/L135,0)</f>
        <v>0</v>
      </c>
      <c r="Q135" t="str">
        <f t="shared" si="20"/>
        <v>film &amp; video</v>
      </c>
      <c r="R135" t="str">
        <f t="shared" si="21"/>
        <v>science fiction</v>
      </c>
      <c r="S135" s="10">
        <f t="shared" si="18"/>
        <v>42491.80768518518</v>
      </c>
      <c r="T135">
        <f t="shared" si="15"/>
        <v>2016</v>
      </c>
      <c r="U135" s="10">
        <f t="shared" si="19"/>
        <v>42521.729861111111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6">
        <f t="shared" si="23"/>
        <v>0</v>
      </c>
      <c r="Q136" t="str">
        <f t="shared" si="20"/>
        <v>film &amp; video</v>
      </c>
      <c r="R136" t="str">
        <f t="shared" si="21"/>
        <v>science fiction</v>
      </c>
      <c r="S136" s="10">
        <f t="shared" si="18"/>
        <v>42221.909930555557</v>
      </c>
      <c r="T136">
        <f t="shared" si="15"/>
        <v>2015</v>
      </c>
      <c r="U136" s="10">
        <f t="shared" si="19"/>
        <v>42251.708333333328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13.433333333333334</v>
      </c>
      <c r="P137" s="6">
        <f t="shared" si="22"/>
        <v>80.599999999999994</v>
      </c>
      <c r="Q137" t="str">
        <f t="shared" si="20"/>
        <v>film &amp; video</v>
      </c>
      <c r="R137" t="str">
        <f t="shared" si="21"/>
        <v>science fiction</v>
      </c>
      <c r="S137" s="10">
        <f t="shared" si="18"/>
        <v>41788.381909722222</v>
      </c>
      <c r="T137">
        <f t="shared" si="15"/>
        <v>2014</v>
      </c>
      <c r="U137" s="10">
        <f t="shared" si="19"/>
        <v>41821.791666666664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6">
        <f t="shared" ref="P138:P139" si="24">IF(L138 &gt; 0,E138/L138,0)</f>
        <v>0</v>
      </c>
      <c r="Q138" t="str">
        <f t="shared" si="20"/>
        <v>film &amp; video</v>
      </c>
      <c r="R138" t="str">
        <f t="shared" si="21"/>
        <v>science fiction</v>
      </c>
      <c r="S138" s="10">
        <f t="shared" si="18"/>
        <v>42096.410115740742</v>
      </c>
      <c r="T138">
        <f t="shared" si="15"/>
        <v>2015</v>
      </c>
      <c r="U138" s="10">
        <f t="shared" si="19"/>
        <v>42140.427777777775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6">
        <f t="shared" si="24"/>
        <v>0</v>
      </c>
      <c r="Q139" t="str">
        <f t="shared" si="20"/>
        <v>film &amp; video</v>
      </c>
      <c r="R139" t="str">
        <f t="shared" si="21"/>
        <v>science fiction</v>
      </c>
      <c r="S139" s="10">
        <f t="shared" si="18"/>
        <v>42239.573993055557</v>
      </c>
      <c r="T139">
        <f t="shared" si="15"/>
        <v>2015</v>
      </c>
      <c r="U139" s="10">
        <f t="shared" si="19"/>
        <v>42289.573993055557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3.1413333333333333</v>
      </c>
      <c r="P140" s="6">
        <f t="shared" si="22"/>
        <v>81.241379310344826</v>
      </c>
      <c r="Q140" t="str">
        <f t="shared" si="20"/>
        <v>film &amp; video</v>
      </c>
      <c r="R140" t="str">
        <f t="shared" si="21"/>
        <v>science fiction</v>
      </c>
      <c r="S140" s="10">
        <f t="shared" si="18"/>
        <v>42186.257418981477</v>
      </c>
      <c r="T140">
        <f t="shared" si="15"/>
        <v>2015</v>
      </c>
      <c r="U140" s="10">
        <f t="shared" si="19"/>
        <v>42217.207638888889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100</v>
      </c>
      <c r="P141" s="6">
        <f t="shared" si="22"/>
        <v>500</v>
      </c>
      <c r="Q141" t="str">
        <f t="shared" si="20"/>
        <v>film &amp; video</v>
      </c>
      <c r="R141" t="str">
        <f t="shared" si="21"/>
        <v>science fiction</v>
      </c>
      <c r="S141" s="10">
        <f t="shared" si="18"/>
        <v>42187.920972222222</v>
      </c>
      <c r="T141">
        <f t="shared" si="15"/>
        <v>2015</v>
      </c>
      <c r="U141" s="10">
        <f t="shared" si="19"/>
        <v>42197.920972222222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6">
        <f>IF(L142 &gt; 0,E142/L142,0)</f>
        <v>0</v>
      </c>
      <c r="Q142" t="str">
        <f t="shared" si="20"/>
        <v>film &amp; video</v>
      </c>
      <c r="R142" t="str">
        <f t="shared" si="21"/>
        <v>science fiction</v>
      </c>
      <c r="S142" s="10">
        <f t="shared" si="18"/>
        <v>42053.198287037041</v>
      </c>
      <c r="T142">
        <f t="shared" si="15"/>
        <v>2015</v>
      </c>
      <c r="U142" s="10">
        <f t="shared" si="19"/>
        <v>42083.15662037037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10.775</v>
      </c>
      <c r="P143" s="6">
        <f t="shared" si="22"/>
        <v>46.178571428571431</v>
      </c>
      <c r="Q143" t="str">
        <f t="shared" si="20"/>
        <v>film &amp; video</v>
      </c>
      <c r="R143" t="str">
        <f t="shared" si="21"/>
        <v>science fiction</v>
      </c>
      <c r="S143" s="10">
        <f t="shared" si="18"/>
        <v>42110.153043981481</v>
      </c>
      <c r="T143">
        <f t="shared" si="15"/>
        <v>2015</v>
      </c>
      <c r="U143" s="10">
        <f t="shared" si="19"/>
        <v>42155.153043981481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0.33333333333333337</v>
      </c>
      <c r="P144" s="6">
        <f t="shared" si="22"/>
        <v>10</v>
      </c>
      <c r="Q144" t="str">
        <f t="shared" si="20"/>
        <v>film &amp; video</v>
      </c>
      <c r="R144" t="str">
        <f t="shared" si="21"/>
        <v>science fiction</v>
      </c>
      <c r="S144" s="10">
        <f t="shared" si="18"/>
        <v>41938.893263888887</v>
      </c>
      <c r="T144">
        <f t="shared" si="15"/>
        <v>2014</v>
      </c>
      <c r="U144" s="10">
        <f t="shared" si="19"/>
        <v>41959.934930555552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6">
        <f>IF(L145 &gt; 0,E145/L145,0)</f>
        <v>0</v>
      </c>
      <c r="Q145" t="str">
        <f t="shared" si="20"/>
        <v>film &amp; video</v>
      </c>
      <c r="R145" t="str">
        <f t="shared" si="21"/>
        <v>science fiction</v>
      </c>
      <c r="S145" s="10">
        <f t="shared" si="18"/>
        <v>42559.064143518524</v>
      </c>
      <c r="T145">
        <f t="shared" si="15"/>
        <v>2016</v>
      </c>
      <c r="U145" s="10">
        <f t="shared" si="19"/>
        <v>42616.246527777781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27.6</v>
      </c>
      <c r="P146" s="6">
        <f t="shared" si="22"/>
        <v>55.945945945945944</v>
      </c>
      <c r="Q146" t="str">
        <f t="shared" si="20"/>
        <v>film &amp; video</v>
      </c>
      <c r="R146" t="str">
        <f t="shared" si="21"/>
        <v>science fiction</v>
      </c>
      <c r="S146" s="10">
        <f t="shared" si="18"/>
        <v>42047.762407407412</v>
      </c>
      <c r="T146">
        <f t="shared" si="15"/>
        <v>2015</v>
      </c>
      <c r="U146" s="10">
        <f t="shared" si="19"/>
        <v>42107.72074074074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7.5111111111111111</v>
      </c>
      <c r="P147" s="6">
        <f t="shared" si="22"/>
        <v>37.555555555555557</v>
      </c>
      <c r="Q147" t="str">
        <f t="shared" si="20"/>
        <v>film &amp; video</v>
      </c>
      <c r="R147" t="str">
        <f t="shared" si="21"/>
        <v>science fiction</v>
      </c>
      <c r="S147" s="10">
        <f t="shared" si="18"/>
        <v>42200.542268518519</v>
      </c>
      <c r="T147">
        <f t="shared" si="15"/>
        <v>2015</v>
      </c>
      <c r="U147" s="10">
        <f t="shared" si="19"/>
        <v>42227.542268518519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0.57499999999999996</v>
      </c>
      <c r="P148" s="6">
        <f t="shared" si="22"/>
        <v>38.333333333333336</v>
      </c>
      <c r="Q148" t="str">
        <f t="shared" si="20"/>
        <v>film &amp; video</v>
      </c>
      <c r="R148" t="str">
        <f t="shared" si="21"/>
        <v>science fiction</v>
      </c>
      <c r="S148" s="10">
        <f t="shared" si="18"/>
        <v>42693.016180555554</v>
      </c>
      <c r="T148">
        <f t="shared" si="15"/>
        <v>2016</v>
      </c>
      <c r="U148" s="10">
        <f t="shared" si="19"/>
        <v>42753.016180555554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6">
        <f>IF(L149 &gt; 0,E149/L149,0)</f>
        <v>0</v>
      </c>
      <c r="Q149" t="str">
        <f t="shared" si="20"/>
        <v>film &amp; video</v>
      </c>
      <c r="R149" t="str">
        <f t="shared" si="21"/>
        <v>science fiction</v>
      </c>
      <c r="S149" s="10">
        <f t="shared" si="18"/>
        <v>41969.767824074079</v>
      </c>
      <c r="T149">
        <f t="shared" si="15"/>
        <v>2014</v>
      </c>
      <c r="U149" s="10">
        <f t="shared" si="19"/>
        <v>42012.762499999997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0.08</v>
      </c>
      <c r="P150" s="6">
        <f t="shared" si="22"/>
        <v>20</v>
      </c>
      <c r="Q150" t="str">
        <f t="shared" si="20"/>
        <v>film &amp; video</v>
      </c>
      <c r="R150" t="str">
        <f t="shared" si="21"/>
        <v>science fiction</v>
      </c>
      <c r="S150" s="10">
        <f t="shared" si="18"/>
        <v>42397.281666666662</v>
      </c>
      <c r="T150">
        <f t="shared" si="15"/>
        <v>2016</v>
      </c>
      <c r="U150" s="10">
        <f t="shared" si="19"/>
        <v>42427.281666666662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0.91999999999999993</v>
      </c>
      <c r="P151" s="6">
        <f t="shared" si="22"/>
        <v>15.333333333333334</v>
      </c>
      <c r="Q151" t="str">
        <f t="shared" si="20"/>
        <v>film &amp; video</v>
      </c>
      <c r="R151" t="str">
        <f t="shared" si="21"/>
        <v>science fiction</v>
      </c>
      <c r="S151" s="10">
        <f t="shared" si="18"/>
        <v>41968.172106481477</v>
      </c>
      <c r="T151">
        <f t="shared" si="15"/>
        <v>2014</v>
      </c>
      <c r="U151" s="10">
        <f t="shared" si="19"/>
        <v>41998.333333333328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23.163076923076922</v>
      </c>
      <c r="P152" s="6">
        <f t="shared" si="22"/>
        <v>449.43283582089555</v>
      </c>
      <c r="Q152" t="str">
        <f t="shared" si="20"/>
        <v>film &amp; video</v>
      </c>
      <c r="R152" t="str">
        <f t="shared" si="21"/>
        <v>science fiction</v>
      </c>
      <c r="S152" s="10">
        <f t="shared" si="18"/>
        <v>42090.161828703705</v>
      </c>
      <c r="T152">
        <f t="shared" si="15"/>
        <v>2015</v>
      </c>
      <c r="U152" s="10">
        <f t="shared" si="19"/>
        <v>42150.161828703705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5.5999999999999994E-2</v>
      </c>
      <c r="P153" s="6">
        <f t="shared" si="22"/>
        <v>28</v>
      </c>
      <c r="Q153" t="str">
        <f t="shared" si="20"/>
        <v>film &amp; video</v>
      </c>
      <c r="R153" t="str">
        <f t="shared" si="21"/>
        <v>science fiction</v>
      </c>
      <c r="S153" s="10">
        <f t="shared" si="18"/>
        <v>42113.550821759258</v>
      </c>
      <c r="T153">
        <f t="shared" si="15"/>
        <v>2015</v>
      </c>
      <c r="U153" s="10">
        <f t="shared" si="19"/>
        <v>42173.550821759258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7.8947368421052634E-3</v>
      </c>
      <c r="P154" s="6">
        <f t="shared" si="22"/>
        <v>15</v>
      </c>
      <c r="Q154" t="str">
        <f t="shared" si="20"/>
        <v>film &amp; video</v>
      </c>
      <c r="R154" t="str">
        <f t="shared" si="21"/>
        <v>science fiction</v>
      </c>
      <c r="S154" s="10">
        <f t="shared" si="18"/>
        <v>41875.077546296299</v>
      </c>
      <c r="T154">
        <f t="shared" si="15"/>
        <v>2014</v>
      </c>
      <c r="U154" s="10">
        <f t="shared" si="19"/>
        <v>41905.077546296299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0.71799999999999997</v>
      </c>
      <c r="P155" s="6">
        <f t="shared" si="22"/>
        <v>35.9</v>
      </c>
      <c r="Q155" t="str">
        <f t="shared" si="20"/>
        <v>film &amp; video</v>
      </c>
      <c r="R155" t="str">
        <f t="shared" si="21"/>
        <v>science fiction</v>
      </c>
      <c r="S155" s="10">
        <f t="shared" si="18"/>
        <v>41933.586157407408</v>
      </c>
      <c r="T155">
        <f t="shared" si="15"/>
        <v>2014</v>
      </c>
      <c r="U155" s="10">
        <f t="shared" si="19"/>
        <v>41975.627824074079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2.666666666666667</v>
      </c>
      <c r="P156" s="6">
        <f t="shared" si="22"/>
        <v>13.333333333333334</v>
      </c>
      <c r="Q156" t="str">
        <f t="shared" si="20"/>
        <v>film &amp; video</v>
      </c>
      <c r="R156" t="str">
        <f t="shared" si="21"/>
        <v>science fiction</v>
      </c>
      <c r="S156" s="10">
        <f t="shared" si="18"/>
        <v>42115.547395833331</v>
      </c>
      <c r="T156">
        <f t="shared" si="15"/>
        <v>2015</v>
      </c>
      <c r="U156" s="10">
        <f t="shared" si="19"/>
        <v>42158.547395833331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6.0000000000000001E-3</v>
      </c>
      <c r="P157" s="6">
        <f t="shared" si="22"/>
        <v>20.25</v>
      </c>
      <c r="Q157" t="str">
        <f t="shared" si="20"/>
        <v>film &amp; video</v>
      </c>
      <c r="R157" t="str">
        <f t="shared" si="21"/>
        <v>science fiction</v>
      </c>
      <c r="S157" s="10">
        <f t="shared" si="18"/>
        <v>42168.559432870374</v>
      </c>
      <c r="T157">
        <f t="shared" si="15"/>
        <v>2015</v>
      </c>
      <c r="U157" s="10">
        <f t="shared" si="19"/>
        <v>42208.559432870374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5.0999999999999996</v>
      </c>
      <c r="P158" s="6">
        <f t="shared" si="22"/>
        <v>119</v>
      </c>
      <c r="Q158" t="str">
        <f t="shared" si="20"/>
        <v>film &amp; video</v>
      </c>
      <c r="R158" t="str">
        <f t="shared" si="21"/>
        <v>science fiction</v>
      </c>
      <c r="S158" s="10">
        <f t="shared" si="18"/>
        <v>41794.124953703707</v>
      </c>
      <c r="T158">
        <f t="shared" si="15"/>
        <v>2014</v>
      </c>
      <c r="U158" s="10">
        <f t="shared" si="19"/>
        <v>41854.124953703707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0.26711185308848079</v>
      </c>
      <c r="P159" s="6">
        <f t="shared" si="22"/>
        <v>4</v>
      </c>
      <c r="Q159" t="str">
        <f t="shared" si="20"/>
        <v>film &amp; video</v>
      </c>
      <c r="R159" t="str">
        <f t="shared" si="21"/>
        <v>science fiction</v>
      </c>
      <c r="S159" s="10">
        <f t="shared" si="18"/>
        <v>42396.911712962959</v>
      </c>
      <c r="T159">
        <f t="shared" si="15"/>
        <v>2016</v>
      </c>
      <c r="U159" s="10">
        <f t="shared" si="19"/>
        <v>42426.911712962959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6">
        <f>IF(L160 &gt; 0,E160/L160,0)</f>
        <v>0</v>
      </c>
      <c r="Q160" t="str">
        <f t="shared" si="20"/>
        <v>film &amp; video</v>
      </c>
      <c r="R160" t="str">
        <f t="shared" si="21"/>
        <v>science fiction</v>
      </c>
      <c r="S160" s="10">
        <f t="shared" si="18"/>
        <v>41904.07671296296</v>
      </c>
      <c r="T160">
        <f t="shared" si="15"/>
        <v>2014</v>
      </c>
      <c r="U160" s="10">
        <f t="shared" si="19"/>
        <v>41934.07671296296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2E-3</v>
      </c>
      <c r="P161" s="6">
        <f t="shared" si="22"/>
        <v>10</v>
      </c>
      <c r="Q161" t="str">
        <f t="shared" si="20"/>
        <v>film &amp; video</v>
      </c>
      <c r="R161" t="str">
        <f t="shared" si="21"/>
        <v>science fiction</v>
      </c>
      <c r="S161" s="10">
        <f t="shared" si="18"/>
        <v>42514.434548611112</v>
      </c>
      <c r="T161">
        <f t="shared" si="15"/>
        <v>2016</v>
      </c>
      <c r="U161" s="10">
        <f t="shared" si="19"/>
        <v>42554.434548611112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6">
        <f>IF(L162 &gt; 0,E162/L162,0)</f>
        <v>0</v>
      </c>
      <c r="Q162" t="str">
        <f t="shared" si="20"/>
        <v>film &amp; video</v>
      </c>
      <c r="R162" t="str">
        <f t="shared" si="21"/>
        <v>drama</v>
      </c>
      <c r="S162" s="10">
        <f t="shared" si="18"/>
        <v>42171.913090277783</v>
      </c>
      <c r="T162">
        <f t="shared" si="15"/>
        <v>2015</v>
      </c>
      <c r="U162" s="10">
        <f t="shared" si="19"/>
        <v>42231.913090277783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0.01</v>
      </c>
      <c r="P163" s="6">
        <f t="shared" si="22"/>
        <v>5</v>
      </c>
      <c r="Q163" t="str">
        <f t="shared" si="20"/>
        <v>film &amp; video</v>
      </c>
      <c r="R163" t="str">
        <f t="shared" si="21"/>
        <v>drama</v>
      </c>
      <c r="S163" s="10">
        <f t="shared" si="18"/>
        <v>41792.687442129631</v>
      </c>
      <c r="T163">
        <f t="shared" si="15"/>
        <v>2014</v>
      </c>
      <c r="U163" s="10">
        <f t="shared" si="19"/>
        <v>41822.687442129631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15.535714285714286</v>
      </c>
      <c r="P164" s="6">
        <f t="shared" si="22"/>
        <v>43.5</v>
      </c>
      <c r="Q164" t="str">
        <f t="shared" si="20"/>
        <v>film &amp; video</v>
      </c>
      <c r="R164" t="str">
        <f t="shared" si="21"/>
        <v>drama</v>
      </c>
      <c r="S164" s="10">
        <f t="shared" si="18"/>
        <v>41835.126805555556</v>
      </c>
      <c r="T164">
        <f t="shared" si="15"/>
        <v>2014</v>
      </c>
      <c r="U164" s="10">
        <f t="shared" si="19"/>
        <v>41867.987500000003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6">
        <f>IF(L165 &gt; 0,E165/L165,0)</f>
        <v>0</v>
      </c>
      <c r="Q165" t="str">
        <f t="shared" si="20"/>
        <v>film &amp; video</v>
      </c>
      <c r="R165" t="str">
        <f t="shared" si="21"/>
        <v>drama</v>
      </c>
      <c r="S165" s="10">
        <f t="shared" si="18"/>
        <v>42243.961273148147</v>
      </c>
      <c r="T165">
        <f t="shared" si="15"/>
        <v>2015</v>
      </c>
      <c r="U165" s="10">
        <f t="shared" si="19"/>
        <v>42278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0.53333333333333333</v>
      </c>
      <c r="P166" s="6">
        <f t="shared" si="22"/>
        <v>91.428571428571431</v>
      </c>
      <c r="Q166" t="str">
        <f t="shared" si="20"/>
        <v>film &amp; video</v>
      </c>
      <c r="R166" t="str">
        <f t="shared" si="21"/>
        <v>drama</v>
      </c>
      <c r="S166" s="10">
        <f t="shared" si="18"/>
        <v>41841.762743055559</v>
      </c>
      <c r="T166">
        <f t="shared" si="15"/>
        <v>2014</v>
      </c>
      <c r="U166" s="10">
        <f t="shared" si="19"/>
        <v>41901.762743055559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6">
        <f>IF(L167 &gt; 0,E167/L167,0)</f>
        <v>0</v>
      </c>
      <c r="Q167" t="str">
        <f t="shared" si="20"/>
        <v>film &amp; video</v>
      </c>
      <c r="R167" t="str">
        <f t="shared" si="21"/>
        <v>drama</v>
      </c>
      <c r="S167" s="10">
        <f t="shared" si="18"/>
        <v>42351.658842592587</v>
      </c>
      <c r="T167">
        <f t="shared" si="15"/>
        <v>2015</v>
      </c>
      <c r="U167" s="10">
        <f t="shared" si="19"/>
        <v>42381.658842592587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60</v>
      </c>
      <c r="P168" s="6">
        <f t="shared" si="22"/>
        <v>3000</v>
      </c>
      <c r="Q168" t="str">
        <f t="shared" si="20"/>
        <v>film &amp; video</v>
      </c>
      <c r="R168" t="str">
        <f t="shared" si="21"/>
        <v>drama</v>
      </c>
      <c r="S168" s="10">
        <f t="shared" si="18"/>
        <v>42721.075949074075</v>
      </c>
      <c r="T168">
        <f t="shared" si="15"/>
        <v>2016</v>
      </c>
      <c r="U168" s="10">
        <f t="shared" si="19"/>
        <v>42751.075949074075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0.01</v>
      </c>
      <c r="P169" s="6">
        <f t="shared" si="22"/>
        <v>5.5</v>
      </c>
      <c r="Q169" t="str">
        <f t="shared" si="20"/>
        <v>film &amp; video</v>
      </c>
      <c r="R169" t="str">
        <f t="shared" si="21"/>
        <v>drama</v>
      </c>
      <c r="S169" s="10">
        <f t="shared" si="18"/>
        <v>42160.927488425921</v>
      </c>
      <c r="T169">
        <f t="shared" si="15"/>
        <v>2015</v>
      </c>
      <c r="U169" s="10">
        <f t="shared" si="19"/>
        <v>42220.927488425921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</v>
      </c>
      <c r="P170" s="6">
        <f t="shared" si="22"/>
        <v>108.33333333333333</v>
      </c>
      <c r="Q170" t="str">
        <f t="shared" si="20"/>
        <v>film &amp; video</v>
      </c>
      <c r="R170" t="str">
        <f t="shared" si="21"/>
        <v>drama</v>
      </c>
      <c r="S170" s="10">
        <f t="shared" si="18"/>
        <v>42052.83530092593</v>
      </c>
      <c r="T170">
        <f t="shared" si="15"/>
        <v>2015</v>
      </c>
      <c r="U170" s="10">
        <f t="shared" si="19"/>
        <v>42082.793634259258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22.400000000000002</v>
      </c>
      <c r="P171" s="6">
        <f t="shared" si="22"/>
        <v>56</v>
      </c>
      <c r="Q171" t="str">
        <f t="shared" si="20"/>
        <v>film &amp; video</v>
      </c>
      <c r="R171" t="str">
        <f t="shared" si="21"/>
        <v>drama</v>
      </c>
      <c r="S171" s="10">
        <f t="shared" si="18"/>
        <v>41900.505312499998</v>
      </c>
      <c r="T171">
        <f t="shared" si="15"/>
        <v>2014</v>
      </c>
      <c r="U171" s="10">
        <f t="shared" si="19"/>
        <v>41930.505312499998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</v>
      </c>
      <c r="P172" s="6">
        <f t="shared" si="22"/>
        <v>32.5</v>
      </c>
      <c r="Q172" t="str">
        <f t="shared" si="20"/>
        <v>film &amp; video</v>
      </c>
      <c r="R172" t="str">
        <f t="shared" si="21"/>
        <v>drama</v>
      </c>
      <c r="S172" s="10">
        <f t="shared" si="18"/>
        <v>42216.977812500001</v>
      </c>
      <c r="T172">
        <f t="shared" si="15"/>
        <v>2015</v>
      </c>
      <c r="U172" s="10">
        <f t="shared" si="19"/>
        <v>42246.227777777778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2E-3</v>
      </c>
      <c r="P173" s="6">
        <f t="shared" si="22"/>
        <v>1</v>
      </c>
      <c r="Q173" t="str">
        <f t="shared" si="20"/>
        <v>film &amp; video</v>
      </c>
      <c r="R173" t="str">
        <f t="shared" si="21"/>
        <v>drama</v>
      </c>
      <c r="S173" s="10">
        <f t="shared" si="18"/>
        <v>42534.180717592593</v>
      </c>
      <c r="T173">
        <f t="shared" si="15"/>
        <v>2016</v>
      </c>
      <c r="U173" s="10">
        <f t="shared" si="19"/>
        <v>42594.180717592593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6">
        <f t="shared" ref="P174:P176" si="25">IF(L174 &gt; 0,E174/L174,0)</f>
        <v>0</v>
      </c>
      <c r="Q174" t="str">
        <f t="shared" si="20"/>
        <v>film &amp; video</v>
      </c>
      <c r="R174" t="str">
        <f t="shared" si="21"/>
        <v>drama</v>
      </c>
      <c r="S174" s="10">
        <f t="shared" si="18"/>
        <v>42047.394942129627</v>
      </c>
      <c r="T174">
        <f t="shared" si="15"/>
        <v>2015</v>
      </c>
      <c r="U174" s="10">
        <f t="shared" si="19"/>
        <v>42082.353275462956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6">
        <f t="shared" si="25"/>
        <v>0</v>
      </c>
      <c r="Q175" t="str">
        <f t="shared" si="20"/>
        <v>film &amp; video</v>
      </c>
      <c r="R175" t="str">
        <f t="shared" si="21"/>
        <v>drama</v>
      </c>
      <c r="S175" s="10">
        <f t="shared" si="18"/>
        <v>42033.573009259257</v>
      </c>
      <c r="T175">
        <f t="shared" si="15"/>
        <v>2015</v>
      </c>
      <c r="U175" s="10">
        <f t="shared" si="19"/>
        <v>42063.573009259257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6">
        <f t="shared" si="25"/>
        <v>0</v>
      </c>
      <c r="Q176" t="str">
        <f t="shared" si="20"/>
        <v>film &amp; video</v>
      </c>
      <c r="R176" t="str">
        <f t="shared" si="21"/>
        <v>drama</v>
      </c>
      <c r="S176" s="10">
        <f t="shared" si="18"/>
        <v>42072.758981481486</v>
      </c>
      <c r="T176">
        <f t="shared" si="15"/>
        <v>2015</v>
      </c>
      <c r="U176" s="10">
        <f t="shared" si="19"/>
        <v>42132.758981481486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6.4850000000000003</v>
      </c>
      <c r="P177" s="6">
        <f t="shared" si="22"/>
        <v>49.884615384615387</v>
      </c>
      <c r="Q177" t="str">
        <f t="shared" si="20"/>
        <v>film &amp; video</v>
      </c>
      <c r="R177" t="str">
        <f t="shared" si="21"/>
        <v>drama</v>
      </c>
      <c r="S177" s="10">
        <f t="shared" si="18"/>
        <v>41855.777905092589</v>
      </c>
      <c r="T177">
        <f t="shared" si="15"/>
        <v>2014</v>
      </c>
      <c r="U177" s="10">
        <f t="shared" si="19"/>
        <v>41880.777905092589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6">
        <f>IF(L178 &gt; 0,E178/L178,0)</f>
        <v>0</v>
      </c>
      <c r="Q178" t="str">
        <f t="shared" si="20"/>
        <v>film &amp; video</v>
      </c>
      <c r="R178" t="str">
        <f t="shared" si="21"/>
        <v>drama</v>
      </c>
      <c r="S178" s="10">
        <f t="shared" si="18"/>
        <v>42191.824062500003</v>
      </c>
      <c r="T178">
        <f t="shared" si="15"/>
        <v>2015</v>
      </c>
      <c r="U178" s="10">
        <f t="shared" si="19"/>
        <v>42221.824062500003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40</v>
      </c>
      <c r="P179" s="6">
        <f t="shared" si="22"/>
        <v>25.714285714285715</v>
      </c>
      <c r="Q179" t="str">
        <f t="shared" si="20"/>
        <v>film &amp; video</v>
      </c>
      <c r="R179" t="str">
        <f t="shared" si="21"/>
        <v>drama</v>
      </c>
      <c r="S179" s="10">
        <f t="shared" si="18"/>
        <v>42070.047754629632</v>
      </c>
      <c r="T179">
        <f t="shared" si="15"/>
        <v>2015</v>
      </c>
      <c r="U179" s="10">
        <f t="shared" si="19"/>
        <v>42087.00608796296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6">
        <f>IF(L180 &gt; 0,E180/L180,0)</f>
        <v>0</v>
      </c>
      <c r="Q180" t="str">
        <f t="shared" si="20"/>
        <v>film &amp; video</v>
      </c>
      <c r="R180" t="str">
        <f t="shared" si="21"/>
        <v>drama</v>
      </c>
      <c r="S180" s="10">
        <f t="shared" si="18"/>
        <v>42304.955381944441</v>
      </c>
      <c r="T180">
        <f t="shared" si="15"/>
        <v>2015</v>
      </c>
      <c r="U180" s="10">
        <f t="shared" si="19"/>
        <v>42334.997048611112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20</v>
      </c>
      <c r="P181" s="6">
        <f t="shared" si="22"/>
        <v>100</v>
      </c>
      <c r="Q181" t="str">
        <f t="shared" si="20"/>
        <v>film &amp; video</v>
      </c>
      <c r="R181" t="str">
        <f t="shared" si="21"/>
        <v>drama</v>
      </c>
      <c r="S181" s="10">
        <f t="shared" si="18"/>
        <v>42403.080497685187</v>
      </c>
      <c r="T181">
        <f t="shared" si="15"/>
        <v>2016</v>
      </c>
      <c r="U181" s="10">
        <f t="shared" si="19"/>
        <v>42433.080497685187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33.416666666666664</v>
      </c>
      <c r="P182" s="6">
        <f t="shared" si="22"/>
        <v>30.846153846153847</v>
      </c>
      <c r="Q182" t="str">
        <f t="shared" si="20"/>
        <v>film &amp; video</v>
      </c>
      <c r="R182" t="str">
        <f t="shared" si="21"/>
        <v>drama</v>
      </c>
      <c r="S182" s="10">
        <f t="shared" si="18"/>
        <v>42067.991238425922</v>
      </c>
      <c r="T182">
        <f t="shared" si="15"/>
        <v>2015</v>
      </c>
      <c r="U182" s="10">
        <f t="shared" si="19"/>
        <v>42107.791666666672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21.092608822670172</v>
      </c>
      <c r="P183" s="6">
        <f t="shared" si="22"/>
        <v>180.5</v>
      </c>
      <c r="Q183" t="str">
        <f t="shared" si="20"/>
        <v>film &amp; video</v>
      </c>
      <c r="R183" t="str">
        <f t="shared" si="21"/>
        <v>drama</v>
      </c>
      <c r="S183" s="10">
        <f t="shared" si="18"/>
        <v>42147.741840277777</v>
      </c>
      <c r="T183">
        <f t="shared" si="15"/>
        <v>2015</v>
      </c>
      <c r="U183" s="10">
        <f t="shared" si="19"/>
        <v>42177.741840277777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6">
        <f>IF(L184 &gt; 0,E184/L184,0)</f>
        <v>0</v>
      </c>
      <c r="Q184" t="str">
        <f t="shared" si="20"/>
        <v>film &amp; video</v>
      </c>
      <c r="R184" t="str">
        <f t="shared" si="21"/>
        <v>drama</v>
      </c>
      <c r="S184" s="10">
        <f t="shared" si="18"/>
        <v>42712.011944444443</v>
      </c>
      <c r="T184">
        <f t="shared" si="15"/>
        <v>2016</v>
      </c>
      <c r="U184" s="10">
        <f t="shared" si="19"/>
        <v>42742.011944444443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35.856000000000002</v>
      </c>
      <c r="P185" s="6">
        <f t="shared" si="22"/>
        <v>373.5</v>
      </c>
      <c r="Q185" t="str">
        <f t="shared" si="20"/>
        <v>film &amp; video</v>
      </c>
      <c r="R185" t="str">
        <f t="shared" si="21"/>
        <v>drama</v>
      </c>
      <c r="S185" s="10">
        <f t="shared" si="18"/>
        <v>41939.810300925928</v>
      </c>
      <c r="T185">
        <f t="shared" si="15"/>
        <v>2014</v>
      </c>
      <c r="U185" s="10">
        <f t="shared" si="19"/>
        <v>41969.851967592593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3.4000000000000004</v>
      </c>
      <c r="P186" s="6">
        <f t="shared" si="22"/>
        <v>25.5</v>
      </c>
      <c r="Q186" t="str">
        <f t="shared" si="20"/>
        <v>film &amp; video</v>
      </c>
      <c r="R186" t="str">
        <f t="shared" si="21"/>
        <v>drama</v>
      </c>
      <c r="S186" s="10">
        <f t="shared" si="18"/>
        <v>41825.791226851856</v>
      </c>
      <c r="T186">
        <f t="shared" si="15"/>
        <v>2014</v>
      </c>
      <c r="U186" s="10">
        <f t="shared" si="19"/>
        <v>41883.165972222225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</v>
      </c>
      <c r="P187" s="6">
        <f t="shared" si="22"/>
        <v>220</v>
      </c>
      <c r="Q187" t="str">
        <f t="shared" si="20"/>
        <v>film &amp; video</v>
      </c>
      <c r="R187" t="str">
        <f t="shared" si="21"/>
        <v>drama</v>
      </c>
      <c r="S187" s="10">
        <f t="shared" si="18"/>
        <v>42570.91133101852</v>
      </c>
      <c r="T187">
        <f t="shared" si="15"/>
        <v>2016</v>
      </c>
      <c r="U187" s="10">
        <f t="shared" si="19"/>
        <v>42600.91133101852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6">
        <f>IF(L188 &gt; 0,E188/L188,0)</f>
        <v>0</v>
      </c>
      <c r="Q188" t="str">
        <f t="shared" si="20"/>
        <v>film &amp; video</v>
      </c>
      <c r="R188" t="str">
        <f t="shared" si="21"/>
        <v>drama</v>
      </c>
      <c r="S188" s="10">
        <f t="shared" si="18"/>
        <v>42767.812893518523</v>
      </c>
      <c r="T188">
        <f t="shared" si="15"/>
        <v>2017</v>
      </c>
      <c r="U188" s="10">
        <f t="shared" si="19"/>
        <v>42797.833333333328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16</v>
      </c>
      <c r="P189" s="6">
        <f t="shared" si="22"/>
        <v>160</v>
      </c>
      <c r="Q189" t="str">
        <f t="shared" si="20"/>
        <v>film &amp; video</v>
      </c>
      <c r="R189" t="str">
        <f t="shared" si="21"/>
        <v>drama</v>
      </c>
      <c r="S189" s="10">
        <f t="shared" si="18"/>
        <v>42182.234456018516</v>
      </c>
      <c r="T189">
        <f t="shared" si="15"/>
        <v>2015</v>
      </c>
      <c r="U189" s="10">
        <f t="shared" si="19"/>
        <v>42206.290972222225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6">
        <f>IF(L190 &gt; 0,E190/L190,0)</f>
        <v>0</v>
      </c>
      <c r="Q190" t="str">
        <f t="shared" si="20"/>
        <v>film &amp; video</v>
      </c>
      <c r="R190" t="str">
        <f t="shared" si="21"/>
        <v>drama</v>
      </c>
      <c r="S190" s="10">
        <f t="shared" si="18"/>
        <v>41857.18304398148</v>
      </c>
      <c r="T190">
        <f t="shared" si="15"/>
        <v>2014</v>
      </c>
      <c r="U190" s="10">
        <f t="shared" si="19"/>
        <v>41887.18304398148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6.8999999999999992E-2</v>
      </c>
      <c r="P191" s="6">
        <f t="shared" si="22"/>
        <v>69</v>
      </c>
      <c r="Q191" t="str">
        <f t="shared" si="20"/>
        <v>film &amp; video</v>
      </c>
      <c r="R191" t="str">
        <f t="shared" si="21"/>
        <v>drama</v>
      </c>
      <c r="S191" s="10">
        <f t="shared" si="18"/>
        <v>42556.690706018519</v>
      </c>
      <c r="T191">
        <f t="shared" si="15"/>
        <v>2016</v>
      </c>
      <c r="U191" s="10">
        <f t="shared" si="19"/>
        <v>42616.690706018519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0.41666666666666669</v>
      </c>
      <c r="P192" s="6">
        <f t="shared" si="22"/>
        <v>50</v>
      </c>
      <c r="Q192" t="str">
        <f t="shared" si="20"/>
        <v>film &amp; video</v>
      </c>
      <c r="R192" t="str">
        <f t="shared" si="21"/>
        <v>drama</v>
      </c>
      <c r="S192" s="10">
        <f t="shared" si="18"/>
        <v>42527.650995370372</v>
      </c>
      <c r="T192">
        <f t="shared" si="15"/>
        <v>2016</v>
      </c>
      <c r="U192" s="10">
        <f t="shared" si="19"/>
        <v>42537.650995370372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5</v>
      </c>
      <c r="P193" s="6">
        <f t="shared" si="22"/>
        <v>83.333333333333329</v>
      </c>
      <c r="Q193" t="str">
        <f t="shared" si="20"/>
        <v>film &amp; video</v>
      </c>
      <c r="R193" t="str">
        <f t="shared" si="21"/>
        <v>drama</v>
      </c>
      <c r="S193" s="10">
        <f t="shared" si="18"/>
        <v>42239.441412037035</v>
      </c>
      <c r="T193">
        <f t="shared" si="15"/>
        <v>2015</v>
      </c>
      <c r="U193" s="10">
        <f t="shared" si="19"/>
        <v>42279.441412037035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1.6999999999999999E-3</v>
      </c>
      <c r="P194" s="6">
        <f t="shared" si="22"/>
        <v>5.666666666666667</v>
      </c>
      <c r="Q194" t="str">
        <f t="shared" si="20"/>
        <v>film &amp; video</v>
      </c>
      <c r="R194" t="str">
        <f t="shared" si="21"/>
        <v>drama</v>
      </c>
      <c r="S194" s="10">
        <f t="shared" si="18"/>
        <v>41899.792037037041</v>
      </c>
      <c r="T194">
        <f t="shared" ref="T194:T257" si="26">YEAR(S194)</f>
        <v>2014</v>
      </c>
      <c r="U194" s="10">
        <f t="shared" si="19"/>
        <v>41929.792037037041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7">E195/D195 * 100</f>
        <v>0</v>
      </c>
      <c r="P195" s="6">
        <f>IF(L195 &gt; 0,E195/L195,0)</f>
        <v>0</v>
      </c>
      <c r="Q195" t="str">
        <f t="shared" si="20"/>
        <v>film &amp; video</v>
      </c>
      <c r="R195" t="str">
        <f t="shared" si="21"/>
        <v>drama</v>
      </c>
      <c r="S195" s="10">
        <f t="shared" ref="S195:S258" si="28">(((J195/60)/60)/24)+DATE(1970,1,1)</f>
        <v>41911.934791666667</v>
      </c>
      <c r="T195">
        <f t="shared" si="26"/>
        <v>2014</v>
      </c>
      <c r="U195" s="10">
        <f t="shared" ref="U195:U258" si="29">(((I195/60)/60)/24)+DATE(1970,1,1)</f>
        <v>41971.976458333331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7"/>
        <v>0.12</v>
      </c>
      <c r="P196" s="6">
        <f t="shared" ref="P195:P258" si="30">E196/L196</f>
        <v>1</v>
      </c>
      <c r="Q196" t="str">
        <f t="shared" si="20"/>
        <v>film &amp; video</v>
      </c>
      <c r="R196" t="str">
        <f t="shared" si="21"/>
        <v>drama</v>
      </c>
      <c r="S196" s="10">
        <f t="shared" si="28"/>
        <v>42375.996886574074</v>
      </c>
      <c r="T196">
        <f t="shared" si="26"/>
        <v>2016</v>
      </c>
      <c r="U196" s="10">
        <f t="shared" si="29"/>
        <v>42435.996886574074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7"/>
        <v>0</v>
      </c>
      <c r="P197" s="6">
        <f>IF(L197 &gt; 0,E197/L197,0)</f>
        <v>0</v>
      </c>
      <c r="Q197" t="str">
        <f t="shared" ref="Q197:Q260" si="31">LEFT(N197,SEARCH("/",N197,1)-1)</f>
        <v>film &amp; video</v>
      </c>
      <c r="R197" t="str">
        <f t="shared" ref="R197:R260" si="32">RIGHT(N197,LEN(N197)-SEARCH("/",N197,1))</f>
        <v>drama</v>
      </c>
      <c r="S197" s="10">
        <f t="shared" si="28"/>
        <v>42135.67050925926</v>
      </c>
      <c r="T197">
        <f t="shared" si="26"/>
        <v>2015</v>
      </c>
      <c r="U197" s="10">
        <f t="shared" si="29"/>
        <v>42195.67050925926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7"/>
        <v>41.857142857142861</v>
      </c>
      <c r="P198" s="6">
        <f t="shared" si="30"/>
        <v>77.10526315789474</v>
      </c>
      <c r="Q198" t="str">
        <f t="shared" si="31"/>
        <v>film &amp; video</v>
      </c>
      <c r="R198" t="str">
        <f t="shared" si="32"/>
        <v>drama</v>
      </c>
      <c r="S198" s="10">
        <f t="shared" si="28"/>
        <v>42259.542800925927</v>
      </c>
      <c r="T198">
        <f t="shared" si="26"/>
        <v>2015</v>
      </c>
      <c r="U198" s="10">
        <f t="shared" si="29"/>
        <v>42287.875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7"/>
        <v>10.48</v>
      </c>
      <c r="P199" s="6">
        <f t="shared" si="30"/>
        <v>32.75</v>
      </c>
      <c r="Q199" t="str">
        <f t="shared" si="31"/>
        <v>film &amp; video</v>
      </c>
      <c r="R199" t="str">
        <f t="shared" si="32"/>
        <v>drama</v>
      </c>
      <c r="S199" s="10">
        <f t="shared" si="28"/>
        <v>42741.848379629635</v>
      </c>
      <c r="T199">
        <f t="shared" si="26"/>
        <v>2017</v>
      </c>
      <c r="U199" s="10">
        <f t="shared" si="29"/>
        <v>42783.875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7"/>
        <v>1.1159999999999999</v>
      </c>
      <c r="P200" s="6">
        <f t="shared" si="30"/>
        <v>46.5</v>
      </c>
      <c r="Q200" t="str">
        <f t="shared" si="31"/>
        <v>film &amp; video</v>
      </c>
      <c r="R200" t="str">
        <f t="shared" si="32"/>
        <v>drama</v>
      </c>
      <c r="S200" s="10">
        <f t="shared" si="28"/>
        <v>41887.383356481485</v>
      </c>
      <c r="T200">
        <f t="shared" si="26"/>
        <v>2014</v>
      </c>
      <c r="U200" s="10">
        <f t="shared" si="29"/>
        <v>41917.383356481485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7"/>
        <v>0</v>
      </c>
      <c r="P201" s="6">
        <f>IF(L201 &gt; 0,E201/L201,0)</f>
        <v>0</v>
      </c>
      <c r="Q201" t="str">
        <f t="shared" si="31"/>
        <v>film &amp; video</v>
      </c>
      <c r="R201" t="str">
        <f t="shared" si="32"/>
        <v>drama</v>
      </c>
      <c r="S201" s="10">
        <f t="shared" si="28"/>
        <v>42584.123865740738</v>
      </c>
      <c r="T201">
        <f t="shared" si="26"/>
        <v>2016</v>
      </c>
      <c r="U201" s="10">
        <f t="shared" si="29"/>
        <v>42614.123865740738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7"/>
        <v>26.192500000000003</v>
      </c>
      <c r="P202" s="6">
        <f t="shared" si="30"/>
        <v>87.308333333333337</v>
      </c>
      <c r="Q202" t="str">
        <f t="shared" si="31"/>
        <v>film &amp; video</v>
      </c>
      <c r="R202" t="str">
        <f t="shared" si="32"/>
        <v>drama</v>
      </c>
      <c r="S202" s="10">
        <f t="shared" si="28"/>
        <v>41867.083368055559</v>
      </c>
      <c r="T202">
        <f t="shared" si="26"/>
        <v>2014</v>
      </c>
      <c r="U202" s="10">
        <f t="shared" si="29"/>
        <v>41897.083368055559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7"/>
        <v>58.461538461538467</v>
      </c>
      <c r="P203" s="6">
        <f t="shared" si="30"/>
        <v>54.285714285714285</v>
      </c>
      <c r="Q203" t="str">
        <f t="shared" si="31"/>
        <v>film &amp; video</v>
      </c>
      <c r="R203" t="str">
        <f t="shared" si="32"/>
        <v>drama</v>
      </c>
      <c r="S203" s="10">
        <f t="shared" si="28"/>
        <v>42023.818622685183</v>
      </c>
      <c r="T203">
        <f t="shared" si="26"/>
        <v>2015</v>
      </c>
      <c r="U203" s="10">
        <f t="shared" si="29"/>
        <v>42043.818622685183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7"/>
        <v>0</v>
      </c>
      <c r="P204" s="6">
        <f>IF(L204 &gt; 0,E204/L204,0)</f>
        <v>0</v>
      </c>
      <c r="Q204" t="str">
        <f t="shared" si="31"/>
        <v>film &amp; video</v>
      </c>
      <c r="R204" t="str">
        <f t="shared" si="32"/>
        <v>drama</v>
      </c>
      <c r="S204" s="10">
        <f t="shared" si="28"/>
        <v>42255.927824074075</v>
      </c>
      <c r="T204">
        <f t="shared" si="26"/>
        <v>2015</v>
      </c>
      <c r="U204" s="10">
        <f t="shared" si="29"/>
        <v>42285.874305555553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7"/>
        <v>29.84</v>
      </c>
      <c r="P205" s="6">
        <f t="shared" si="30"/>
        <v>93.25</v>
      </c>
      <c r="Q205" t="str">
        <f t="shared" si="31"/>
        <v>film &amp; video</v>
      </c>
      <c r="R205" t="str">
        <f t="shared" si="32"/>
        <v>drama</v>
      </c>
      <c r="S205" s="10">
        <f t="shared" si="28"/>
        <v>41973.847962962958</v>
      </c>
      <c r="T205">
        <f t="shared" si="26"/>
        <v>2014</v>
      </c>
      <c r="U205" s="10">
        <f t="shared" si="29"/>
        <v>42033.847962962958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7"/>
        <v>50.721666666666664</v>
      </c>
      <c r="P206" s="6">
        <f t="shared" si="30"/>
        <v>117.68368136117556</v>
      </c>
      <c r="Q206" t="str">
        <f t="shared" si="31"/>
        <v>film &amp; video</v>
      </c>
      <c r="R206" t="str">
        <f t="shared" si="32"/>
        <v>drama</v>
      </c>
      <c r="S206" s="10">
        <f t="shared" si="28"/>
        <v>42556.583368055552</v>
      </c>
      <c r="T206">
        <f t="shared" si="26"/>
        <v>2016</v>
      </c>
      <c r="U206" s="10">
        <f t="shared" si="29"/>
        <v>42586.583368055552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7"/>
        <v>16.25</v>
      </c>
      <c r="P207" s="6">
        <f t="shared" si="30"/>
        <v>76.470588235294116</v>
      </c>
      <c r="Q207" t="str">
        <f t="shared" si="31"/>
        <v>film &amp; video</v>
      </c>
      <c r="R207" t="str">
        <f t="shared" si="32"/>
        <v>drama</v>
      </c>
      <c r="S207" s="10">
        <f t="shared" si="28"/>
        <v>42248.632199074069</v>
      </c>
      <c r="T207">
        <f t="shared" si="26"/>
        <v>2015</v>
      </c>
      <c r="U207" s="10">
        <f t="shared" si="29"/>
        <v>42283.632199074069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7"/>
        <v>0</v>
      </c>
      <c r="P208" s="6">
        <f>IF(L208 &gt; 0,E208/L208,0)</f>
        <v>0</v>
      </c>
      <c r="Q208" t="str">
        <f t="shared" si="31"/>
        <v>film &amp; video</v>
      </c>
      <c r="R208" t="str">
        <f t="shared" si="32"/>
        <v>drama</v>
      </c>
      <c r="S208" s="10">
        <f t="shared" si="28"/>
        <v>42567.004432870366</v>
      </c>
      <c r="T208">
        <f t="shared" si="26"/>
        <v>2016</v>
      </c>
      <c r="U208" s="10">
        <f t="shared" si="29"/>
        <v>42588.004432870366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7"/>
        <v>15.214285714285714</v>
      </c>
      <c r="P209" s="6">
        <f t="shared" si="30"/>
        <v>163.84615384615384</v>
      </c>
      <c r="Q209" t="str">
        <f t="shared" si="31"/>
        <v>film &amp; video</v>
      </c>
      <c r="R209" t="str">
        <f t="shared" si="32"/>
        <v>drama</v>
      </c>
      <c r="S209" s="10">
        <f t="shared" si="28"/>
        <v>41978.197199074071</v>
      </c>
      <c r="T209">
        <f t="shared" si="26"/>
        <v>2014</v>
      </c>
      <c r="U209" s="10">
        <f t="shared" si="29"/>
        <v>42008.197199074071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7"/>
        <v>0</v>
      </c>
      <c r="P210" s="6">
        <f t="shared" ref="P210:P211" si="33">IF(L210 &gt; 0,E210/L210,0)</f>
        <v>0</v>
      </c>
      <c r="Q210" t="str">
        <f t="shared" si="31"/>
        <v>film &amp; video</v>
      </c>
      <c r="R210" t="str">
        <f t="shared" si="32"/>
        <v>drama</v>
      </c>
      <c r="S210" s="10">
        <f t="shared" si="28"/>
        <v>41959.369988425926</v>
      </c>
      <c r="T210">
        <f t="shared" si="26"/>
        <v>2014</v>
      </c>
      <c r="U210" s="10">
        <f t="shared" si="29"/>
        <v>41989.369988425926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7"/>
        <v>0</v>
      </c>
      <c r="P211" s="6">
        <f t="shared" si="33"/>
        <v>0</v>
      </c>
      <c r="Q211" t="str">
        <f t="shared" si="31"/>
        <v>film &amp; video</v>
      </c>
      <c r="R211" t="str">
        <f t="shared" si="32"/>
        <v>drama</v>
      </c>
      <c r="S211" s="10">
        <f t="shared" si="28"/>
        <v>42165.922858796301</v>
      </c>
      <c r="T211">
        <f t="shared" si="26"/>
        <v>2015</v>
      </c>
      <c r="U211" s="10">
        <f t="shared" si="29"/>
        <v>42195.922858796301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7"/>
        <v>25.25</v>
      </c>
      <c r="P212" s="6">
        <f t="shared" si="30"/>
        <v>91.818181818181813</v>
      </c>
      <c r="Q212" t="str">
        <f t="shared" si="31"/>
        <v>film &amp; video</v>
      </c>
      <c r="R212" t="str">
        <f t="shared" si="32"/>
        <v>drama</v>
      </c>
      <c r="S212" s="10">
        <f t="shared" si="28"/>
        <v>42249.064722222218</v>
      </c>
      <c r="T212">
        <f t="shared" si="26"/>
        <v>2015</v>
      </c>
      <c r="U212" s="10">
        <f t="shared" si="29"/>
        <v>42278.208333333328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7"/>
        <v>44.6</v>
      </c>
      <c r="P213" s="6">
        <f t="shared" si="30"/>
        <v>185.83333333333334</v>
      </c>
      <c r="Q213" t="str">
        <f t="shared" si="31"/>
        <v>film &amp; video</v>
      </c>
      <c r="R213" t="str">
        <f t="shared" si="32"/>
        <v>drama</v>
      </c>
      <c r="S213" s="10">
        <f t="shared" si="28"/>
        <v>42236.159918981488</v>
      </c>
      <c r="T213">
        <f t="shared" si="26"/>
        <v>2015</v>
      </c>
      <c r="U213" s="10">
        <f t="shared" si="29"/>
        <v>42266.159918981488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7"/>
        <v>1.5873015873015872E-2</v>
      </c>
      <c r="P214" s="6">
        <f t="shared" si="30"/>
        <v>1</v>
      </c>
      <c r="Q214" t="str">
        <f t="shared" si="31"/>
        <v>film &amp; video</v>
      </c>
      <c r="R214" t="str">
        <f t="shared" si="32"/>
        <v>drama</v>
      </c>
      <c r="S214" s="10">
        <f t="shared" si="28"/>
        <v>42416.881018518514</v>
      </c>
      <c r="T214">
        <f t="shared" si="26"/>
        <v>2016</v>
      </c>
      <c r="U214" s="10">
        <f t="shared" si="29"/>
        <v>42476.839351851857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7"/>
        <v>0.04</v>
      </c>
      <c r="P215" s="6">
        <f t="shared" si="30"/>
        <v>20</v>
      </c>
      <c r="Q215" t="str">
        <f t="shared" si="31"/>
        <v>film &amp; video</v>
      </c>
      <c r="R215" t="str">
        <f t="shared" si="32"/>
        <v>drama</v>
      </c>
      <c r="S215" s="10">
        <f t="shared" si="28"/>
        <v>42202.594293981485</v>
      </c>
      <c r="T215">
        <f t="shared" si="26"/>
        <v>2015</v>
      </c>
      <c r="U215" s="10">
        <f t="shared" si="29"/>
        <v>42232.587974537033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7"/>
        <v>8.0000000000000002E-3</v>
      </c>
      <c r="P216" s="6">
        <f t="shared" si="30"/>
        <v>1</v>
      </c>
      <c r="Q216" t="str">
        <f t="shared" si="31"/>
        <v>film &amp; video</v>
      </c>
      <c r="R216" t="str">
        <f t="shared" si="32"/>
        <v>drama</v>
      </c>
      <c r="S216" s="10">
        <f t="shared" si="28"/>
        <v>42009.64061342593</v>
      </c>
      <c r="T216">
        <f t="shared" si="26"/>
        <v>2015</v>
      </c>
      <c r="U216" s="10">
        <f t="shared" si="29"/>
        <v>42069.64061342593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7"/>
        <v>0.22727272727272727</v>
      </c>
      <c r="P217" s="6">
        <f t="shared" si="30"/>
        <v>10</v>
      </c>
      <c r="Q217" t="str">
        <f t="shared" si="31"/>
        <v>film &amp; video</v>
      </c>
      <c r="R217" t="str">
        <f t="shared" si="32"/>
        <v>drama</v>
      </c>
      <c r="S217" s="10">
        <f t="shared" si="28"/>
        <v>42375.230115740742</v>
      </c>
      <c r="T217">
        <f t="shared" si="26"/>
        <v>2016</v>
      </c>
      <c r="U217" s="10">
        <f t="shared" si="29"/>
        <v>42417.999305555553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7"/>
        <v>55.698440000000005</v>
      </c>
      <c r="P218" s="6">
        <f t="shared" si="30"/>
        <v>331.53833333333336</v>
      </c>
      <c r="Q218" t="str">
        <f t="shared" si="31"/>
        <v>film &amp; video</v>
      </c>
      <c r="R218" t="str">
        <f t="shared" si="32"/>
        <v>drama</v>
      </c>
      <c r="S218" s="10">
        <f t="shared" si="28"/>
        <v>42066.958761574075</v>
      </c>
      <c r="T218">
        <f t="shared" si="26"/>
        <v>2015</v>
      </c>
      <c r="U218" s="10">
        <f t="shared" si="29"/>
        <v>42116.917094907403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7"/>
        <v>11.943</v>
      </c>
      <c r="P219" s="6">
        <f t="shared" si="30"/>
        <v>314.28947368421052</v>
      </c>
      <c r="Q219" t="str">
        <f t="shared" si="31"/>
        <v>film &amp; video</v>
      </c>
      <c r="R219" t="str">
        <f t="shared" si="32"/>
        <v>drama</v>
      </c>
      <c r="S219" s="10">
        <f t="shared" si="28"/>
        <v>41970.64061342593</v>
      </c>
      <c r="T219">
        <f t="shared" si="26"/>
        <v>2014</v>
      </c>
      <c r="U219" s="10">
        <f t="shared" si="29"/>
        <v>42001.64061342593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7"/>
        <v>2</v>
      </c>
      <c r="P220" s="6">
        <f t="shared" si="30"/>
        <v>100</v>
      </c>
      <c r="Q220" t="str">
        <f t="shared" si="31"/>
        <v>film &amp; video</v>
      </c>
      <c r="R220" t="str">
        <f t="shared" si="32"/>
        <v>drama</v>
      </c>
      <c r="S220" s="10">
        <f t="shared" si="28"/>
        <v>42079.628344907411</v>
      </c>
      <c r="T220">
        <f t="shared" si="26"/>
        <v>2015</v>
      </c>
      <c r="U220" s="10">
        <f t="shared" si="29"/>
        <v>42139.628344907411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7"/>
        <v>17.630000000000003</v>
      </c>
      <c r="P221" s="6">
        <f t="shared" si="30"/>
        <v>115.98684210526316</v>
      </c>
      <c r="Q221" t="str">
        <f t="shared" si="31"/>
        <v>film &amp; video</v>
      </c>
      <c r="R221" t="str">
        <f t="shared" si="32"/>
        <v>drama</v>
      </c>
      <c r="S221" s="10">
        <f t="shared" si="28"/>
        <v>42429.326678240745</v>
      </c>
      <c r="T221">
        <f t="shared" si="26"/>
        <v>2016</v>
      </c>
      <c r="U221" s="10">
        <f t="shared" si="29"/>
        <v>42461.290972222225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7"/>
        <v>0.72</v>
      </c>
      <c r="P222" s="6">
        <f t="shared" si="30"/>
        <v>120</v>
      </c>
      <c r="Q222" t="str">
        <f t="shared" si="31"/>
        <v>film &amp; video</v>
      </c>
      <c r="R222" t="str">
        <f t="shared" si="32"/>
        <v>drama</v>
      </c>
      <c r="S222" s="10">
        <f t="shared" si="28"/>
        <v>42195.643865740742</v>
      </c>
      <c r="T222">
        <f t="shared" si="26"/>
        <v>2015</v>
      </c>
      <c r="U222" s="10">
        <f t="shared" si="29"/>
        <v>42236.837499999994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7"/>
        <v>0</v>
      </c>
      <c r="P223" s="6">
        <f>IF(L223 &gt; 0,E223/L223,0)</f>
        <v>0</v>
      </c>
      <c r="Q223" t="str">
        <f t="shared" si="31"/>
        <v>film &amp; video</v>
      </c>
      <c r="R223" t="str">
        <f t="shared" si="32"/>
        <v>drama</v>
      </c>
      <c r="S223" s="10">
        <f t="shared" si="28"/>
        <v>42031.837546296301</v>
      </c>
      <c r="T223">
        <f t="shared" si="26"/>
        <v>2015</v>
      </c>
      <c r="U223" s="10">
        <f t="shared" si="29"/>
        <v>42091.79587962963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7"/>
        <v>13</v>
      </c>
      <c r="P224" s="6">
        <f t="shared" si="30"/>
        <v>65</v>
      </c>
      <c r="Q224" t="str">
        <f t="shared" si="31"/>
        <v>film &amp; video</v>
      </c>
      <c r="R224" t="str">
        <f t="shared" si="32"/>
        <v>drama</v>
      </c>
      <c r="S224" s="10">
        <f t="shared" si="28"/>
        <v>42031.769884259258</v>
      </c>
      <c r="T224">
        <f t="shared" si="26"/>
        <v>2015</v>
      </c>
      <c r="U224" s="10">
        <f t="shared" si="29"/>
        <v>42090.110416666663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7"/>
        <v>0</v>
      </c>
      <c r="P225" s="6">
        <f t="shared" ref="P225:P227" si="34">IF(L225 &gt; 0,E225/L225,0)</f>
        <v>0</v>
      </c>
      <c r="Q225" t="str">
        <f t="shared" si="31"/>
        <v>film &amp; video</v>
      </c>
      <c r="R225" t="str">
        <f t="shared" si="32"/>
        <v>drama</v>
      </c>
      <c r="S225" s="10">
        <f t="shared" si="28"/>
        <v>42482.048032407409</v>
      </c>
      <c r="T225">
        <f t="shared" si="26"/>
        <v>2016</v>
      </c>
      <c r="U225" s="10">
        <f t="shared" si="29"/>
        <v>42512.045138888891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7"/>
        <v>0</v>
      </c>
      <c r="P226" s="6">
        <f t="shared" si="34"/>
        <v>0</v>
      </c>
      <c r="Q226" t="str">
        <f t="shared" si="31"/>
        <v>film &amp; video</v>
      </c>
      <c r="R226" t="str">
        <f t="shared" si="32"/>
        <v>drama</v>
      </c>
      <c r="S226" s="10">
        <f t="shared" si="28"/>
        <v>42135.235254629632</v>
      </c>
      <c r="T226">
        <f t="shared" si="26"/>
        <v>2015</v>
      </c>
      <c r="U226" s="10">
        <f t="shared" si="29"/>
        <v>42195.235254629632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7"/>
        <v>0</v>
      </c>
      <c r="P227" s="6">
        <f t="shared" si="34"/>
        <v>0</v>
      </c>
      <c r="Q227" t="str">
        <f t="shared" si="31"/>
        <v>film &amp; video</v>
      </c>
      <c r="R227" t="str">
        <f t="shared" si="32"/>
        <v>drama</v>
      </c>
      <c r="S227" s="10">
        <f t="shared" si="28"/>
        <v>42438.961273148147</v>
      </c>
      <c r="T227">
        <f t="shared" si="26"/>
        <v>2016</v>
      </c>
      <c r="U227" s="10">
        <f t="shared" si="29"/>
        <v>42468.919606481482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7"/>
        <v>0.86206896551724133</v>
      </c>
      <c r="P228" s="6">
        <f t="shared" si="30"/>
        <v>125</v>
      </c>
      <c r="Q228" t="str">
        <f t="shared" si="31"/>
        <v>film &amp; video</v>
      </c>
      <c r="R228" t="str">
        <f t="shared" si="32"/>
        <v>drama</v>
      </c>
      <c r="S228" s="10">
        <f t="shared" si="28"/>
        <v>42106.666018518517</v>
      </c>
      <c r="T228">
        <f t="shared" si="26"/>
        <v>2015</v>
      </c>
      <c r="U228" s="10">
        <f t="shared" si="29"/>
        <v>42155.395138888889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7"/>
        <v>0</v>
      </c>
      <c r="P229" s="6">
        <f t="shared" ref="P229:P231" si="35">IF(L229 &gt; 0,E229/L229,0)</f>
        <v>0</v>
      </c>
      <c r="Q229" t="str">
        <f t="shared" si="31"/>
        <v>film &amp; video</v>
      </c>
      <c r="R229" t="str">
        <f t="shared" si="32"/>
        <v>drama</v>
      </c>
      <c r="S229" s="10">
        <f t="shared" si="28"/>
        <v>42164.893993055557</v>
      </c>
      <c r="T229">
        <f t="shared" si="26"/>
        <v>2015</v>
      </c>
      <c r="U229" s="10">
        <f t="shared" si="29"/>
        <v>42194.893993055557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7"/>
        <v>0</v>
      </c>
      <c r="P230" s="6">
        <f t="shared" si="35"/>
        <v>0</v>
      </c>
      <c r="Q230" t="str">
        <f t="shared" si="31"/>
        <v>film &amp; video</v>
      </c>
      <c r="R230" t="str">
        <f t="shared" si="32"/>
        <v>drama</v>
      </c>
      <c r="S230" s="10">
        <f t="shared" si="28"/>
        <v>42096.686400462961</v>
      </c>
      <c r="T230">
        <f t="shared" si="26"/>
        <v>2015</v>
      </c>
      <c r="U230" s="10">
        <f t="shared" si="29"/>
        <v>42156.686400462961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7"/>
        <v>0</v>
      </c>
      <c r="P231" s="6">
        <f t="shared" si="35"/>
        <v>0</v>
      </c>
      <c r="Q231" t="str">
        <f t="shared" si="31"/>
        <v>film &amp; video</v>
      </c>
      <c r="R231" t="str">
        <f t="shared" si="32"/>
        <v>drama</v>
      </c>
      <c r="S231" s="10">
        <f t="shared" si="28"/>
        <v>42383.933993055558</v>
      </c>
      <c r="T231">
        <f t="shared" si="26"/>
        <v>2016</v>
      </c>
      <c r="U231" s="10">
        <f t="shared" si="29"/>
        <v>42413.933993055558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7"/>
        <v>0.4</v>
      </c>
      <c r="P232" s="6">
        <f t="shared" si="30"/>
        <v>30</v>
      </c>
      <c r="Q232" t="str">
        <f t="shared" si="31"/>
        <v>film &amp; video</v>
      </c>
      <c r="R232" t="str">
        <f t="shared" si="32"/>
        <v>drama</v>
      </c>
      <c r="S232" s="10">
        <f t="shared" si="28"/>
        <v>42129.777210648142</v>
      </c>
      <c r="T232">
        <f t="shared" si="26"/>
        <v>2015</v>
      </c>
      <c r="U232" s="10">
        <f t="shared" si="29"/>
        <v>42159.777210648142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7"/>
        <v>0</v>
      </c>
      <c r="P233" s="6">
        <f>IF(L233 &gt; 0,E233/L233,0)</f>
        <v>0</v>
      </c>
      <c r="Q233" t="str">
        <f t="shared" si="31"/>
        <v>film &amp; video</v>
      </c>
      <c r="R233" t="str">
        <f t="shared" si="32"/>
        <v>drama</v>
      </c>
      <c r="S233" s="10">
        <f t="shared" si="28"/>
        <v>42341.958923611113</v>
      </c>
      <c r="T233">
        <f t="shared" si="26"/>
        <v>2015</v>
      </c>
      <c r="U233" s="10">
        <f t="shared" si="29"/>
        <v>42371.958923611113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7"/>
        <v>2.75</v>
      </c>
      <c r="P234" s="6">
        <f t="shared" si="30"/>
        <v>15.714285714285714</v>
      </c>
      <c r="Q234" t="str">
        <f t="shared" si="31"/>
        <v>film &amp; video</v>
      </c>
      <c r="R234" t="str">
        <f t="shared" si="32"/>
        <v>drama</v>
      </c>
      <c r="S234" s="10">
        <f t="shared" si="28"/>
        <v>42032.82576388889</v>
      </c>
      <c r="T234">
        <f t="shared" si="26"/>
        <v>2015</v>
      </c>
      <c r="U234" s="10">
        <f t="shared" si="29"/>
        <v>42062.82576388889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7"/>
        <v>0</v>
      </c>
      <c r="P235" s="6">
        <f>IF(L235 &gt; 0,E235/L235,0)</f>
        <v>0</v>
      </c>
      <c r="Q235" t="str">
        <f t="shared" si="31"/>
        <v>film &amp; video</v>
      </c>
      <c r="R235" t="str">
        <f t="shared" si="32"/>
        <v>drama</v>
      </c>
      <c r="S235" s="10">
        <f t="shared" si="28"/>
        <v>42612.911712962959</v>
      </c>
      <c r="T235">
        <f t="shared" si="26"/>
        <v>2016</v>
      </c>
      <c r="U235" s="10">
        <f t="shared" si="29"/>
        <v>42642.911712962959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7"/>
        <v>40.1</v>
      </c>
      <c r="P236" s="6">
        <f t="shared" si="30"/>
        <v>80.2</v>
      </c>
      <c r="Q236" t="str">
        <f t="shared" si="31"/>
        <v>film &amp; video</v>
      </c>
      <c r="R236" t="str">
        <f t="shared" si="32"/>
        <v>drama</v>
      </c>
      <c r="S236" s="10">
        <f t="shared" si="28"/>
        <v>42136.035405092596</v>
      </c>
      <c r="T236">
        <f t="shared" si="26"/>
        <v>2015</v>
      </c>
      <c r="U236" s="10">
        <f t="shared" si="29"/>
        <v>42176.035405092596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7"/>
        <v>0</v>
      </c>
      <c r="P237" s="6">
        <f t="shared" ref="P237:P238" si="36">IF(L237 &gt; 0,E237/L237,0)</f>
        <v>0</v>
      </c>
      <c r="Q237" t="str">
        <f t="shared" si="31"/>
        <v>film &amp; video</v>
      </c>
      <c r="R237" t="str">
        <f t="shared" si="32"/>
        <v>drama</v>
      </c>
      <c r="S237" s="10">
        <f t="shared" si="28"/>
        <v>42164.908530092594</v>
      </c>
      <c r="T237">
        <f t="shared" si="26"/>
        <v>2015</v>
      </c>
      <c r="U237" s="10">
        <f t="shared" si="29"/>
        <v>42194.908530092594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7"/>
        <v>0</v>
      </c>
      <c r="P238" s="6">
        <f t="shared" si="36"/>
        <v>0</v>
      </c>
      <c r="Q238" t="str">
        <f t="shared" si="31"/>
        <v>film &amp; video</v>
      </c>
      <c r="R238" t="str">
        <f t="shared" si="32"/>
        <v>drama</v>
      </c>
      <c r="S238" s="10">
        <f t="shared" si="28"/>
        <v>42321.08447916666</v>
      </c>
      <c r="T238">
        <f t="shared" si="26"/>
        <v>2015</v>
      </c>
      <c r="U238" s="10">
        <f t="shared" si="29"/>
        <v>42374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7"/>
        <v>0.33333333333333337</v>
      </c>
      <c r="P239" s="6">
        <f t="shared" si="30"/>
        <v>50</v>
      </c>
      <c r="Q239" t="str">
        <f t="shared" si="31"/>
        <v>film &amp; video</v>
      </c>
      <c r="R239" t="str">
        <f t="shared" si="32"/>
        <v>drama</v>
      </c>
      <c r="S239" s="10">
        <f t="shared" si="28"/>
        <v>42377.577187499999</v>
      </c>
      <c r="T239">
        <f t="shared" si="26"/>
        <v>2016</v>
      </c>
      <c r="U239" s="10">
        <f t="shared" si="29"/>
        <v>42437.577187499999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7"/>
        <v>0</v>
      </c>
      <c r="P240" s="6">
        <f>IF(L240 &gt; 0,E240/L240,0)</f>
        <v>0</v>
      </c>
      <c r="Q240" t="str">
        <f t="shared" si="31"/>
        <v>film &amp; video</v>
      </c>
      <c r="R240" t="str">
        <f t="shared" si="32"/>
        <v>drama</v>
      </c>
      <c r="S240" s="10">
        <f t="shared" si="28"/>
        <v>42713.962499999994</v>
      </c>
      <c r="T240">
        <f t="shared" si="26"/>
        <v>2016</v>
      </c>
      <c r="U240" s="10">
        <f t="shared" si="29"/>
        <v>42734.375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7"/>
        <v>25</v>
      </c>
      <c r="P241" s="6">
        <f t="shared" si="30"/>
        <v>50</v>
      </c>
      <c r="Q241" t="str">
        <f t="shared" si="31"/>
        <v>film &amp; video</v>
      </c>
      <c r="R241" t="str">
        <f t="shared" si="32"/>
        <v>drama</v>
      </c>
      <c r="S241" s="10">
        <f t="shared" si="28"/>
        <v>42297.110300925924</v>
      </c>
      <c r="T241">
        <f t="shared" si="26"/>
        <v>2015</v>
      </c>
      <c r="U241" s="10">
        <f t="shared" si="29"/>
        <v>42316.5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7"/>
        <v>107.63413333333334</v>
      </c>
      <c r="P242" s="6">
        <f t="shared" si="30"/>
        <v>117.84759124087591</v>
      </c>
      <c r="Q242" t="str">
        <f t="shared" si="31"/>
        <v>film &amp; video</v>
      </c>
      <c r="R242" t="str">
        <f t="shared" si="32"/>
        <v>documentary</v>
      </c>
      <c r="S242" s="10">
        <f t="shared" si="28"/>
        <v>41354.708460648151</v>
      </c>
      <c r="T242">
        <f t="shared" si="26"/>
        <v>2013</v>
      </c>
      <c r="U242" s="10">
        <f t="shared" si="29"/>
        <v>41399.708460648151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7"/>
        <v>112.63736263736264</v>
      </c>
      <c r="P243" s="6">
        <f t="shared" si="30"/>
        <v>109.04255319148936</v>
      </c>
      <c r="Q243" t="str">
        <f t="shared" si="31"/>
        <v>film &amp; video</v>
      </c>
      <c r="R243" t="str">
        <f t="shared" si="32"/>
        <v>documentary</v>
      </c>
      <c r="S243" s="10">
        <f t="shared" si="28"/>
        <v>41949.697962962964</v>
      </c>
      <c r="T243">
        <f t="shared" si="26"/>
        <v>2014</v>
      </c>
      <c r="U243" s="10">
        <f t="shared" si="29"/>
        <v>41994.697962962964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7"/>
        <v>113.46153846153845</v>
      </c>
      <c r="P244" s="6">
        <f t="shared" si="30"/>
        <v>73.019801980198025</v>
      </c>
      <c r="Q244" t="str">
        <f t="shared" si="31"/>
        <v>film &amp; video</v>
      </c>
      <c r="R244" t="str">
        <f t="shared" si="32"/>
        <v>documentary</v>
      </c>
      <c r="S244" s="10">
        <f t="shared" si="28"/>
        <v>40862.492939814816</v>
      </c>
      <c r="T244">
        <f t="shared" si="26"/>
        <v>2011</v>
      </c>
      <c r="U244" s="10">
        <f t="shared" si="29"/>
        <v>40897.492939814816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7"/>
        <v>102.592</v>
      </c>
      <c r="P245" s="6">
        <f t="shared" si="30"/>
        <v>78.195121951219505</v>
      </c>
      <c r="Q245" t="str">
        <f t="shared" si="31"/>
        <v>film &amp; video</v>
      </c>
      <c r="R245" t="str">
        <f t="shared" si="32"/>
        <v>documentary</v>
      </c>
      <c r="S245" s="10">
        <f t="shared" si="28"/>
        <v>41662.047500000001</v>
      </c>
      <c r="T245">
        <f t="shared" si="26"/>
        <v>2014</v>
      </c>
      <c r="U245" s="10">
        <f t="shared" si="29"/>
        <v>41692.047500000001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7"/>
        <v>113.75714285714287</v>
      </c>
      <c r="P246" s="6">
        <f t="shared" si="30"/>
        <v>47.398809523809526</v>
      </c>
      <c r="Q246" t="str">
        <f t="shared" si="31"/>
        <v>film &amp; video</v>
      </c>
      <c r="R246" t="str">
        <f t="shared" si="32"/>
        <v>documentary</v>
      </c>
      <c r="S246" s="10">
        <f t="shared" si="28"/>
        <v>40213.323599537034</v>
      </c>
      <c r="T246">
        <f t="shared" si="26"/>
        <v>2010</v>
      </c>
      <c r="U246" s="10">
        <f t="shared" si="29"/>
        <v>40253.29583333333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7"/>
        <v>103.71999999999998</v>
      </c>
      <c r="P247" s="6">
        <f t="shared" si="30"/>
        <v>54.020833333333336</v>
      </c>
      <c r="Q247" t="str">
        <f t="shared" si="31"/>
        <v>film &amp; video</v>
      </c>
      <c r="R247" t="str">
        <f t="shared" si="32"/>
        <v>documentary</v>
      </c>
      <c r="S247" s="10">
        <f t="shared" si="28"/>
        <v>41107.053067129629</v>
      </c>
      <c r="T247">
        <f t="shared" si="26"/>
        <v>2012</v>
      </c>
      <c r="U247" s="10">
        <f t="shared" si="29"/>
        <v>41137.053067129629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7"/>
        <v>305.46000000000004</v>
      </c>
      <c r="P248" s="6">
        <f t="shared" si="30"/>
        <v>68.488789237668158</v>
      </c>
      <c r="Q248" t="str">
        <f t="shared" si="31"/>
        <v>film &amp; video</v>
      </c>
      <c r="R248" t="str">
        <f t="shared" si="32"/>
        <v>documentary</v>
      </c>
      <c r="S248" s="10">
        <f t="shared" si="28"/>
        <v>40480.363483796296</v>
      </c>
      <c r="T248">
        <f t="shared" si="26"/>
        <v>2010</v>
      </c>
      <c r="U248" s="10">
        <f t="shared" si="29"/>
        <v>40530.405150462961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7"/>
        <v>134.1</v>
      </c>
      <c r="P249" s="6">
        <f t="shared" si="30"/>
        <v>108.14516129032258</v>
      </c>
      <c r="Q249" t="str">
        <f t="shared" si="31"/>
        <v>film &amp; video</v>
      </c>
      <c r="R249" t="str">
        <f t="shared" si="32"/>
        <v>documentary</v>
      </c>
      <c r="S249" s="10">
        <f t="shared" si="28"/>
        <v>40430.604328703703</v>
      </c>
      <c r="T249">
        <f t="shared" si="26"/>
        <v>2010</v>
      </c>
      <c r="U249" s="10">
        <f t="shared" si="29"/>
        <v>40467.152083333334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7"/>
        <v>101.33294117647058</v>
      </c>
      <c r="P250" s="6">
        <f t="shared" si="30"/>
        <v>589.95205479452056</v>
      </c>
      <c r="Q250" t="str">
        <f t="shared" si="31"/>
        <v>film &amp; video</v>
      </c>
      <c r="R250" t="str">
        <f t="shared" si="32"/>
        <v>documentary</v>
      </c>
      <c r="S250" s="10">
        <f t="shared" si="28"/>
        <v>40870.774409722224</v>
      </c>
      <c r="T250">
        <f t="shared" si="26"/>
        <v>2011</v>
      </c>
      <c r="U250" s="10">
        <f t="shared" si="29"/>
        <v>40915.774409722224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7"/>
        <v>112.92</v>
      </c>
      <c r="P251" s="6">
        <f t="shared" si="30"/>
        <v>48.051063829787232</v>
      </c>
      <c r="Q251" t="str">
        <f t="shared" si="31"/>
        <v>film &amp; video</v>
      </c>
      <c r="R251" t="str">
        <f t="shared" si="32"/>
        <v>documentary</v>
      </c>
      <c r="S251" s="10">
        <f t="shared" si="28"/>
        <v>40332.923842592594</v>
      </c>
      <c r="T251">
        <f t="shared" si="26"/>
        <v>2010</v>
      </c>
      <c r="U251" s="10">
        <f t="shared" si="29"/>
        <v>40412.736111111109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7"/>
        <v>105.58333333333334</v>
      </c>
      <c r="P252" s="6">
        <f t="shared" si="30"/>
        <v>72.482837528604122</v>
      </c>
      <c r="Q252" t="str">
        <f t="shared" si="31"/>
        <v>film &amp; video</v>
      </c>
      <c r="R252" t="str">
        <f t="shared" si="32"/>
        <v>documentary</v>
      </c>
      <c r="S252" s="10">
        <f t="shared" si="28"/>
        <v>41401.565868055557</v>
      </c>
      <c r="T252">
        <f t="shared" si="26"/>
        <v>2013</v>
      </c>
      <c r="U252" s="10">
        <f t="shared" si="29"/>
        <v>41431.565868055557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7"/>
        <v>125.57142857142858</v>
      </c>
      <c r="P253" s="6">
        <f t="shared" si="30"/>
        <v>57.077922077922075</v>
      </c>
      <c r="Q253" t="str">
        <f t="shared" si="31"/>
        <v>film &amp; video</v>
      </c>
      <c r="R253" t="str">
        <f t="shared" si="32"/>
        <v>documentary</v>
      </c>
      <c r="S253" s="10">
        <f t="shared" si="28"/>
        <v>41013.787569444445</v>
      </c>
      <c r="T253">
        <f t="shared" si="26"/>
        <v>2012</v>
      </c>
      <c r="U253" s="10">
        <f t="shared" si="29"/>
        <v>41045.791666666664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7"/>
        <v>184.56</v>
      </c>
      <c r="P254" s="6">
        <f t="shared" si="30"/>
        <v>85.444444444444443</v>
      </c>
      <c r="Q254" t="str">
        <f t="shared" si="31"/>
        <v>film &amp; video</v>
      </c>
      <c r="R254" t="str">
        <f t="shared" si="32"/>
        <v>documentary</v>
      </c>
      <c r="S254" s="10">
        <f t="shared" si="28"/>
        <v>40266.662708333337</v>
      </c>
      <c r="T254">
        <f t="shared" si="26"/>
        <v>2010</v>
      </c>
      <c r="U254" s="10">
        <f t="shared" si="29"/>
        <v>40330.165972222225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7"/>
        <v>100.73333333333335</v>
      </c>
      <c r="P255" s="6">
        <f t="shared" si="30"/>
        <v>215.85714285714286</v>
      </c>
      <c r="Q255" t="str">
        <f t="shared" si="31"/>
        <v>film &amp; video</v>
      </c>
      <c r="R255" t="str">
        <f t="shared" si="32"/>
        <v>documentary</v>
      </c>
      <c r="S255" s="10">
        <f t="shared" si="28"/>
        <v>40924.650868055556</v>
      </c>
      <c r="T255">
        <f t="shared" si="26"/>
        <v>2012</v>
      </c>
      <c r="U255" s="10">
        <f t="shared" si="29"/>
        <v>40954.650868055556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7"/>
        <v>116.94725</v>
      </c>
      <c r="P256" s="6">
        <f t="shared" si="30"/>
        <v>89.38643312101911</v>
      </c>
      <c r="Q256" t="str">
        <f t="shared" si="31"/>
        <v>film &amp; video</v>
      </c>
      <c r="R256" t="str">
        <f t="shared" si="32"/>
        <v>documentary</v>
      </c>
      <c r="S256" s="10">
        <f t="shared" si="28"/>
        <v>42263.952662037031</v>
      </c>
      <c r="T256">
        <f t="shared" si="26"/>
        <v>2015</v>
      </c>
      <c r="U256" s="10">
        <f t="shared" si="29"/>
        <v>42294.083333333328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7"/>
        <v>106.73325</v>
      </c>
      <c r="P257" s="6">
        <f t="shared" si="30"/>
        <v>45.418404255319146</v>
      </c>
      <c r="Q257" t="str">
        <f t="shared" si="31"/>
        <v>film &amp; video</v>
      </c>
      <c r="R257" t="str">
        <f t="shared" si="32"/>
        <v>documentary</v>
      </c>
      <c r="S257" s="10">
        <f t="shared" si="28"/>
        <v>40588.526412037041</v>
      </c>
      <c r="T257">
        <f t="shared" si="26"/>
        <v>2011</v>
      </c>
      <c r="U257" s="10">
        <f t="shared" si="29"/>
        <v>40618.48474537037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7"/>
        <v>139.1</v>
      </c>
      <c r="P258" s="6">
        <f t="shared" si="30"/>
        <v>65.756363636363631</v>
      </c>
      <c r="Q258" t="str">
        <f t="shared" si="31"/>
        <v>film &amp; video</v>
      </c>
      <c r="R258" t="str">
        <f t="shared" si="32"/>
        <v>documentary</v>
      </c>
      <c r="S258" s="10">
        <f t="shared" si="28"/>
        <v>41319.769293981481</v>
      </c>
      <c r="T258">
        <f t="shared" ref="T258:T321" si="37">YEAR(S258)</f>
        <v>2013</v>
      </c>
      <c r="U258" s="10">
        <f t="shared" si="29"/>
        <v>41349.769293981481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8">E259/D259 * 100</f>
        <v>106.72648571428572</v>
      </c>
      <c r="P259" s="6">
        <f t="shared" ref="P259:P322" si="39">E259/L259</f>
        <v>66.70405357142856</v>
      </c>
      <c r="Q259" t="str">
        <f t="shared" si="31"/>
        <v>film &amp; video</v>
      </c>
      <c r="R259" t="str">
        <f t="shared" si="32"/>
        <v>documentary</v>
      </c>
      <c r="S259" s="10">
        <f t="shared" ref="S259:S322" si="40">(((J259/60)/60)/24)+DATE(1970,1,1)</f>
        <v>42479.626875000002</v>
      </c>
      <c r="T259">
        <f t="shared" si="37"/>
        <v>2016</v>
      </c>
      <c r="U259" s="10">
        <f t="shared" ref="U259:U322" si="41">(((I259/60)/60)/24)+DATE(1970,1,1)</f>
        <v>42509.626875000002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8"/>
        <v>191.14</v>
      </c>
      <c r="P260" s="6">
        <f t="shared" si="39"/>
        <v>83.345930232558146</v>
      </c>
      <c r="Q260" t="str">
        <f t="shared" si="31"/>
        <v>film &amp; video</v>
      </c>
      <c r="R260" t="str">
        <f t="shared" si="32"/>
        <v>documentary</v>
      </c>
      <c r="S260" s="10">
        <f t="shared" si="40"/>
        <v>40682.051689814813</v>
      </c>
      <c r="T260">
        <f t="shared" si="37"/>
        <v>2011</v>
      </c>
      <c r="U260" s="10">
        <f t="shared" si="41"/>
        <v>40712.051689814813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8"/>
        <v>131.93789333333334</v>
      </c>
      <c r="P261" s="6">
        <f t="shared" si="39"/>
        <v>105.04609341825902</v>
      </c>
      <c r="Q261" t="str">
        <f t="shared" ref="Q261:Q324" si="42">LEFT(N261,SEARCH("/",N261,1)-1)</f>
        <v>film &amp; video</v>
      </c>
      <c r="R261" t="str">
        <f t="shared" ref="R261:R324" si="43">RIGHT(N261,LEN(N261)-SEARCH("/",N261,1))</f>
        <v>documentary</v>
      </c>
      <c r="S261" s="10">
        <f t="shared" si="40"/>
        <v>42072.738067129627</v>
      </c>
      <c r="T261">
        <f t="shared" si="37"/>
        <v>2015</v>
      </c>
      <c r="U261" s="10">
        <f t="shared" si="41"/>
        <v>42102.738067129627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8"/>
        <v>106.4</v>
      </c>
      <c r="P262" s="6">
        <f t="shared" si="39"/>
        <v>120.90909090909091</v>
      </c>
      <c r="Q262" t="str">
        <f t="shared" si="42"/>
        <v>film &amp; video</v>
      </c>
      <c r="R262" t="str">
        <f t="shared" si="43"/>
        <v>documentary</v>
      </c>
      <c r="S262" s="10">
        <f t="shared" si="40"/>
        <v>40330.755543981482</v>
      </c>
      <c r="T262">
        <f t="shared" si="37"/>
        <v>2010</v>
      </c>
      <c r="U262" s="10">
        <f t="shared" si="41"/>
        <v>40376.415972222225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8"/>
        <v>107.4</v>
      </c>
      <c r="P263" s="6">
        <f t="shared" si="39"/>
        <v>97.63636363636364</v>
      </c>
      <c r="Q263" t="str">
        <f t="shared" si="42"/>
        <v>film &amp; video</v>
      </c>
      <c r="R263" t="str">
        <f t="shared" si="43"/>
        <v>documentary</v>
      </c>
      <c r="S263" s="10">
        <f t="shared" si="40"/>
        <v>41017.885462962964</v>
      </c>
      <c r="T263">
        <f t="shared" si="37"/>
        <v>2012</v>
      </c>
      <c r="U263" s="10">
        <f t="shared" si="41"/>
        <v>41067.621527777781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8"/>
        <v>240</v>
      </c>
      <c r="P264" s="6">
        <f t="shared" si="39"/>
        <v>41.379310344827587</v>
      </c>
      <c r="Q264" t="str">
        <f t="shared" si="42"/>
        <v>film &amp; video</v>
      </c>
      <c r="R264" t="str">
        <f t="shared" si="43"/>
        <v>documentary</v>
      </c>
      <c r="S264" s="10">
        <f t="shared" si="40"/>
        <v>40555.24800925926</v>
      </c>
      <c r="T264">
        <f t="shared" si="37"/>
        <v>2011</v>
      </c>
      <c r="U264" s="10">
        <f t="shared" si="41"/>
        <v>40600.24800925926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8"/>
        <v>118.08108</v>
      </c>
      <c r="P265" s="6">
        <f t="shared" si="39"/>
        <v>30.654485981308412</v>
      </c>
      <c r="Q265" t="str">
        <f t="shared" si="42"/>
        <v>film &amp; video</v>
      </c>
      <c r="R265" t="str">
        <f t="shared" si="43"/>
        <v>documentary</v>
      </c>
      <c r="S265" s="10">
        <f t="shared" si="40"/>
        <v>41149.954791666663</v>
      </c>
      <c r="T265">
        <f t="shared" si="37"/>
        <v>2012</v>
      </c>
      <c r="U265" s="10">
        <f t="shared" si="41"/>
        <v>41179.954791666663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8"/>
        <v>118.19999999999999</v>
      </c>
      <c r="P266" s="6">
        <f t="shared" si="39"/>
        <v>64.945054945054949</v>
      </c>
      <c r="Q266" t="str">
        <f t="shared" si="42"/>
        <v>film &amp; video</v>
      </c>
      <c r="R266" t="str">
        <f t="shared" si="43"/>
        <v>documentary</v>
      </c>
      <c r="S266" s="10">
        <f t="shared" si="40"/>
        <v>41010.620312500003</v>
      </c>
      <c r="T266">
        <f t="shared" si="37"/>
        <v>2012</v>
      </c>
      <c r="U266" s="10">
        <f t="shared" si="41"/>
        <v>41040.620312500003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8"/>
        <v>111.1</v>
      </c>
      <c r="P267" s="6">
        <f t="shared" si="39"/>
        <v>95.775862068965523</v>
      </c>
      <c r="Q267" t="str">
        <f t="shared" si="42"/>
        <v>film &amp; video</v>
      </c>
      <c r="R267" t="str">
        <f t="shared" si="43"/>
        <v>documentary</v>
      </c>
      <c r="S267" s="10">
        <f t="shared" si="40"/>
        <v>40267.245717592588</v>
      </c>
      <c r="T267">
        <f t="shared" si="37"/>
        <v>2010</v>
      </c>
      <c r="U267" s="10">
        <f t="shared" si="41"/>
        <v>40308.844444444447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8"/>
        <v>145.5</v>
      </c>
      <c r="P268" s="6">
        <f t="shared" si="39"/>
        <v>40.416666666666664</v>
      </c>
      <c r="Q268" t="str">
        <f t="shared" si="42"/>
        <v>film &amp; video</v>
      </c>
      <c r="R268" t="str">
        <f t="shared" si="43"/>
        <v>documentary</v>
      </c>
      <c r="S268" s="10">
        <f t="shared" si="40"/>
        <v>40205.174849537041</v>
      </c>
      <c r="T268">
        <f t="shared" si="37"/>
        <v>2010</v>
      </c>
      <c r="U268" s="10">
        <f t="shared" si="41"/>
        <v>40291.160416666666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8"/>
        <v>131.62883248730967</v>
      </c>
      <c r="P269" s="6">
        <f t="shared" si="39"/>
        <v>78.578424242424248</v>
      </c>
      <c r="Q269" t="str">
        <f t="shared" si="42"/>
        <v>film &amp; video</v>
      </c>
      <c r="R269" t="str">
        <f t="shared" si="43"/>
        <v>documentary</v>
      </c>
      <c r="S269" s="10">
        <f t="shared" si="40"/>
        <v>41785.452534722222</v>
      </c>
      <c r="T269">
        <f t="shared" si="37"/>
        <v>2014</v>
      </c>
      <c r="U269" s="10">
        <f t="shared" si="41"/>
        <v>41815.452534722222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8"/>
        <v>111.4</v>
      </c>
      <c r="P270" s="6">
        <f t="shared" si="39"/>
        <v>50.18018018018018</v>
      </c>
      <c r="Q270" t="str">
        <f t="shared" si="42"/>
        <v>film &amp; video</v>
      </c>
      <c r="R270" t="str">
        <f t="shared" si="43"/>
        <v>documentary</v>
      </c>
      <c r="S270" s="10">
        <f t="shared" si="40"/>
        <v>40809.15252314815</v>
      </c>
      <c r="T270">
        <f t="shared" si="37"/>
        <v>2011</v>
      </c>
      <c r="U270" s="10">
        <f t="shared" si="41"/>
        <v>40854.194189814814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8"/>
        <v>147.23376999999999</v>
      </c>
      <c r="P271" s="6">
        <f t="shared" si="39"/>
        <v>92.251735588972423</v>
      </c>
      <c r="Q271" t="str">
        <f t="shared" si="42"/>
        <v>film &amp; video</v>
      </c>
      <c r="R271" t="str">
        <f t="shared" si="43"/>
        <v>documentary</v>
      </c>
      <c r="S271" s="10">
        <f t="shared" si="40"/>
        <v>42758.197013888886</v>
      </c>
      <c r="T271">
        <f t="shared" si="37"/>
        <v>2017</v>
      </c>
      <c r="U271" s="10">
        <f t="shared" si="41"/>
        <v>42788.197013888886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8"/>
        <v>152.60869565217391</v>
      </c>
      <c r="P272" s="6">
        <f t="shared" si="39"/>
        <v>57.540983606557376</v>
      </c>
      <c r="Q272" t="str">
        <f t="shared" si="42"/>
        <v>film &amp; video</v>
      </c>
      <c r="R272" t="str">
        <f t="shared" si="43"/>
        <v>documentary</v>
      </c>
      <c r="S272" s="10">
        <f t="shared" si="40"/>
        <v>40637.866550925923</v>
      </c>
      <c r="T272">
        <f t="shared" si="37"/>
        <v>2011</v>
      </c>
      <c r="U272" s="10">
        <f t="shared" si="41"/>
        <v>40688.166666666664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8"/>
        <v>104.67999999999999</v>
      </c>
      <c r="P273" s="6">
        <f t="shared" si="39"/>
        <v>109.42160278745645</v>
      </c>
      <c r="Q273" t="str">
        <f t="shared" si="42"/>
        <v>film &amp; video</v>
      </c>
      <c r="R273" t="str">
        <f t="shared" si="43"/>
        <v>documentary</v>
      </c>
      <c r="S273" s="10">
        <f t="shared" si="40"/>
        <v>41612.10024305556</v>
      </c>
      <c r="T273">
        <f t="shared" si="37"/>
        <v>2013</v>
      </c>
      <c r="U273" s="10">
        <f t="shared" si="41"/>
        <v>41641.333333333336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8"/>
        <v>177.43366666666668</v>
      </c>
      <c r="P274" s="6">
        <f t="shared" si="39"/>
        <v>81.892461538461546</v>
      </c>
      <c r="Q274" t="str">
        <f t="shared" si="42"/>
        <v>film &amp; video</v>
      </c>
      <c r="R274" t="str">
        <f t="shared" si="43"/>
        <v>documentary</v>
      </c>
      <c r="S274" s="10">
        <f t="shared" si="40"/>
        <v>40235.900358796294</v>
      </c>
      <c r="T274">
        <f t="shared" si="37"/>
        <v>2010</v>
      </c>
      <c r="U274" s="10">
        <f t="shared" si="41"/>
        <v>40296.78402777778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8"/>
        <v>107.7758</v>
      </c>
      <c r="P275" s="6">
        <f t="shared" si="39"/>
        <v>45.667711864406776</v>
      </c>
      <c r="Q275" t="str">
        <f t="shared" si="42"/>
        <v>film &amp; video</v>
      </c>
      <c r="R275" t="str">
        <f t="shared" si="43"/>
        <v>documentary</v>
      </c>
      <c r="S275" s="10">
        <f t="shared" si="40"/>
        <v>40697.498449074075</v>
      </c>
      <c r="T275">
        <f t="shared" si="37"/>
        <v>2011</v>
      </c>
      <c r="U275" s="10">
        <f t="shared" si="41"/>
        <v>40727.498449074075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8"/>
        <v>156</v>
      </c>
      <c r="P276" s="6">
        <f t="shared" si="39"/>
        <v>55.221238938053098</v>
      </c>
      <c r="Q276" t="str">
        <f t="shared" si="42"/>
        <v>film &amp; video</v>
      </c>
      <c r="R276" t="str">
        <f t="shared" si="43"/>
        <v>documentary</v>
      </c>
      <c r="S276" s="10">
        <f t="shared" si="40"/>
        <v>40969.912372685183</v>
      </c>
      <c r="T276">
        <f t="shared" si="37"/>
        <v>2012</v>
      </c>
      <c r="U276" s="10">
        <f t="shared" si="41"/>
        <v>41004.290972222225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8"/>
        <v>108.395</v>
      </c>
      <c r="P277" s="6">
        <f t="shared" si="39"/>
        <v>65.298192771084331</v>
      </c>
      <c r="Q277" t="str">
        <f t="shared" si="42"/>
        <v>film &amp; video</v>
      </c>
      <c r="R277" t="str">
        <f t="shared" si="43"/>
        <v>documentary</v>
      </c>
      <c r="S277" s="10">
        <f t="shared" si="40"/>
        <v>41193.032013888893</v>
      </c>
      <c r="T277">
        <f t="shared" si="37"/>
        <v>2012</v>
      </c>
      <c r="U277" s="10">
        <f t="shared" si="41"/>
        <v>41223.073680555557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8"/>
        <v>147.6</v>
      </c>
      <c r="P278" s="6">
        <f t="shared" si="39"/>
        <v>95.225806451612897</v>
      </c>
      <c r="Q278" t="str">
        <f t="shared" si="42"/>
        <v>film &amp; video</v>
      </c>
      <c r="R278" t="str">
        <f t="shared" si="43"/>
        <v>documentary</v>
      </c>
      <c r="S278" s="10">
        <f t="shared" si="40"/>
        <v>40967.081874999996</v>
      </c>
      <c r="T278">
        <f t="shared" si="37"/>
        <v>2012</v>
      </c>
      <c r="U278" s="10">
        <f t="shared" si="41"/>
        <v>41027.040208333332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8"/>
        <v>110.38153846153847</v>
      </c>
      <c r="P279" s="6">
        <f t="shared" si="39"/>
        <v>75.444794952681391</v>
      </c>
      <c r="Q279" t="str">
        <f t="shared" si="42"/>
        <v>film &amp; video</v>
      </c>
      <c r="R279" t="str">
        <f t="shared" si="43"/>
        <v>documentary</v>
      </c>
      <c r="S279" s="10">
        <f t="shared" si="40"/>
        <v>42117.891423611116</v>
      </c>
      <c r="T279">
        <f t="shared" si="37"/>
        <v>2015</v>
      </c>
      <c r="U279" s="10">
        <f t="shared" si="41"/>
        <v>42147.891423611116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8"/>
        <v>150.34814814814814</v>
      </c>
      <c r="P280" s="6">
        <f t="shared" si="39"/>
        <v>97.816867469879512</v>
      </c>
      <c r="Q280" t="str">
        <f t="shared" si="42"/>
        <v>film &amp; video</v>
      </c>
      <c r="R280" t="str">
        <f t="shared" si="43"/>
        <v>documentary</v>
      </c>
      <c r="S280" s="10">
        <f t="shared" si="40"/>
        <v>41164.040960648148</v>
      </c>
      <c r="T280">
        <f t="shared" si="37"/>
        <v>2012</v>
      </c>
      <c r="U280" s="10">
        <f t="shared" si="41"/>
        <v>41194.040960648148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8"/>
        <v>157.31829411764707</v>
      </c>
      <c r="P281" s="6">
        <f t="shared" si="39"/>
        <v>87.685606557377056</v>
      </c>
      <c r="Q281" t="str">
        <f t="shared" si="42"/>
        <v>film &amp; video</v>
      </c>
      <c r="R281" t="str">
        <f t="shared" si="43"/>
        <v>documentary</v>
      </c>
      <c r="S281" s="10">
        <f t="shared" si="40"/>
        <v>42759.244166666671</v>
      </c>
      <c r="T281">
        <f t="shared" si="37"/>
        <v>2017</v>
      </c>
      <c r="U281" s="10">
        <f t="shared" si="41"/>
        <v>42793.084027777775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8"/>
        <v>156.14400000000001</v>
      </c>
      <c r="P282" s="6">
        <f t="shared" si="39"/>
        <v>54.748948106591868</v>
      </c>
      <c r="Q282" t="str">
        <f t="shared" si="42"/>
        <v>film &amp; video</v>
      </c>
      <c r="R282" t="str">
        <f t="shared" si="43"/>
        <v>documentary</v>
      </c>
      <c r="S282" s="10">
        <f t="shared" si="40"/>
        <v>41744.590682870366</v>
      </c>
      <c r="T282">
        <f t="shared" si="37"/>
        <v>2014</v>
      </c>
      <c r="U282" s="10">
        <f t="shared" si="41"/>
        <v>41789.590682870366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8"/>
        <v>120.58763636363636</v>
      </c>
      <c r="P283" s="6">
        <f t="shared" si="39"/>
        <v>83.953417721518989</v>
      </c>
      <c r="Q283" t="str">
        <f t="shared" si="42"/>
        <v>film &amp; video</v>
      </c>
      <c r="R283" t="str">
        <f t="shared" si="43"/>
        <v>documentary</v>
      </c>
      <c r="S283" s="10">
        <f t="shared" si="40"/>
        <v>39950.163344907407</v>
      </c>
      <c r="T283">
        <f t="shared" si="37"/>
        <v>2009</v>
      </c>
      <c r="U283" s="10">
        <f t="shared" si="41"/>
        <v>40035.80972222222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8"/>
        <v>101.18888888888888</v>
      </c>
      <c r="P284" s="6">
        <f t="shared" si="39"/>
        <v>254.38547486033519</v>
      </c>
      <c r="Q284" t="str">
        <f t="shared" si="42"/>
        <v>film &amp; video</v>
      </c>
      <c r="R284" t="str">
        <f t="shared" si="43"/>
        <v>documentary</v>
      </c>
      <c r="S284" s="10">
        <f t="shared" si="40"/>
        <v>40194.920046296298</v>
      </c>
      <c r="T284">
        <f t="shared" si="37"/>
        <v>2010</v>
      </c>
      <c r="U284" s="10">
        <f t="shared" si="41"/>
        <v>40231.916666666664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8"/>
        <v>114.27249999999999</v>
      </c>
      <c r="P285" s="6">
        <f t="shared" si="39"/>
        <v>101.8269801980198</v>
      </c>
      <c r="Q285" t="str">
        <f t="shared" si="42"/>
        <v>film &amp; video</v>
      </c>
      <c r="R285" t="str">
        <f t="shared" si="43"/>
        <v>documentary</v>
      </c>
      <c r="S285" s="10">
        <f t="shared" si="40"/>
        <v>40675.71</v>
      </c>
      <c r="T285">
        <f t="shared" si="37"/>
        <v>2011</v>
      </c>
      <c r="U285" s="10">
        <f t="shared" si="41"/>
        <v>40695.207638888889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8"/>
        <v>104.62615</v>
      </c>
      <c r="P286" s="6">
        <f t="shared" si="39"/>
        <v>55.066394736842106</v>
      </c>
      <c r="Q286" t="str">
        <f t="shared" si="42"/>
        <v>film &amp; video</v>
      </c>
      <c r="R286" t="str">
        <f t="shared" si="43"/>
        <v>documentary</v>
      </c>
      <c r="S286" s="10">
        <f t="shared" si="40"/>
        <v>40904.738194444442</v>
      </c>
      <c r="T286">
        <f t="shared" si="37"/>
        <v>2011</v>
      </c>
      <c r="U286" s="10">
        <f t="shared" si="41"/>
        <v>40929.738194444442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8"/>
        <v>228.82507142857142</v>
      </c>
      <c r="P287" s="6">
        <f t="shared" si="39"/>
        <v>56.901438721136763</v>
      </c>
      <c r="Q287" t="str">
        <f t="shared" si="42"/>
        <v>film &amp; video</v>
      </c>
      <c r="R287" t="str">
        <f t="shared" si="43"/>
        <v>documentary</v>
      </c>
      <c r="S287" s="10">
        <f t="shared" si="40"/>
        <v>41506.756111111114</v>
      </c>
      <c r="T287">
        <f t="shared" si="37"/>
        <v>2013</v>
      </c>
      <c r="U287" s="10">
        <f t="shared" si="41"/>
        <v>41536.756111111114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8"/>
        <v>109.15333333333332</v>
      </c>
      <c r="P288" s="6">
        <f t="shared" si="39"/>
        <v>121.28148148148148</v>
      </c>
      <c r="Q288" t="str">
        <f t="shared" si="42"/>
        <v>film &amp; video</v>
      </c>
      <c r="R288" t="str">
        <f t="shared" si="43"/>
        <v>documentary</v>
      </c>
      <c r="S288" s="10">
        <f t="shared" si="40"/>
        <v>41313.816249999996</v>
      </c>
      <c r="T288">
        <f t="shared" si="37"/>
        <v>2013</v>
      </c>
      <c r="U288" s="10">
        <f t="shared" si="41"/>
        <v>41358.774583333332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8"/>
        <v>176.29999999999998</v>
      </c>
      <c r="P289" s="6">
        <f t="shared" si="39"/>
        <v>91.189655172413794</v>
      </c>
      <c r="Q289" t="str">
        <f t="shared" si="42"/>
        <v>film &amp; video</v>
      </c>
      <c r="R289" t="str">
        <f t="shared" si="43"/>
        <v>documentary</v>
      </c>
      <c r="S289" s="10">
        <f t="shared" si="40"/>
        <v>41184.277986111112</v>
      </c>
      <c r="T289">
        <f t="shared" si="37"/>
        <v>2012</v>
      </c>
      <c r="U289" s="10">
        <f t="shared" si="41"/>
        <v>41215.166666666664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8"/>
        <v>103.21061999999999</v>
      </c>
      <c r="P290" s="6">
        <f t="shared" si="39"/>
        <v>115.44812080536913</v>
      </c>
      <c r="Q290" t="str">
        <f t="shared" si="42"/>
        <v>film &amp; video</v>
      </c>
      <c r="R290" t="str">
        <f t="shared" si="43"/>
        <v>documentary</v>
      </c>
      <c r="S290" s="10">
        <f t="shared" si="40"/>
        <v>41051.168900462959</v>
      </c>
      <c r="T290">
        <f t="shared" si="37"/>
        <v>2012</v>
      </c>
      <c r="U290" s="10">
        <f t="shared" si="41"/>
        <v>41086.168900462959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8"/>
        <v>104.82000000000001</v>
      </c>
      <c r="P291" s="6">
        <f t="shared" si="39"/>
        <v>67.771551724137936</v>
      </c>
      <c r="Q291" t="str">
        <f t="shared" si="42"/>
        <v>film &amp; video</v>
      </c>
      <c r="R291" t="str">
        <f t="shared" si="43"/>
        <v>documentary</v>
      </c>
      <c r="S291" s="10">
        <f t="shared" si="40"/>
        <v>41550.456412037034</v>
      </c>
      <c r="T291">
        <f t="shared" si="37"/>
        <v>2013</v>
      </c>
      <c r="U291" s="10">
        <f t="shared" si="41"/>
        <v>41580.456412037034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8"/>
        <v>106.68444444444445</v>
      </c>
      <c r="P292" s="6">
        <f t="shared" si="39"/>
        <v>28.576190476190476</v>
      </c>
      <c r="Q292" t="str">
        <f t="shared" si="42"/>
        <v>film &amp; video</v>
      </c>
      <c r="R292" t="str">
        <f t="shared" si="43"/>
        <v>documentary</v>
      </c>
      <c r="S292" s="10">
        <f t="shared" si="40"/>
        <v>40526.36917824074</v>
      </c>
      <c r="T292">
        <f t="shared" si="37"/>
        <v>2010</v>
      </c>
      <c r="U292" s="10">
        <f t="shared" si="41"/>
        <v>40576.332638888889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8"/>
        <v>120.02</v>
      </c>
      <c r="P293" s="6">
        <f t="shared" si="39"/>
        <v>46.8828125</v>
      </c>
      <c r="Q293" t="str">
        <f t="shared" si="42"/>
        <v>film &amp; video</v>
      </c>
      <c r="R293" t="str">
        <f t="shared" si="43"/>
        <v>documentary</v>
      </c>
      <c r="S293" s="10">
        <f t="shared" si="40"/>
        <v>41376.769050925926</v>
      </c>
      <c r="T293">
        <f t="shared" si="37"/>
        <v>2013</v>
      </c>
      <c r="U293" s="10">
        <f t="shared" si="41"/>
        <v>41395.000694444447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8"/>
        <v>101.50693333333334</v>
      </c>
      <c r="P294" s="6">
        <f t="shared" si="39"/>
        <v>154.42231237322514</v>
      </c>
      <c r="Q294" t="str">
        <f t="shared" si="42"/>
        <v>film &amp; video</v>
      </c>
      <c r="R294" t="str">
        <f t="shared" si="43"/>
        <v>documentary</v>
      </c>
      <c r="S294" s="10">
        <f t="shared" si="40"/>
        <v>40812.803229166668</v>
      </c>
      <c r="T294">
        <f t="shared" si="37"/>
        <v>2011</v>
      </c>
      <c r="U294" s="10">
        <f t="shared" si="41"/>
        <v>40845.165972222225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8"/>
        <v>101.38461538461539</v>
      </c>
      <c r="P295" s="6">
        <f t="shared" si="39"/>
        <v>201.22137404580153</v>
      </c>
      <c r="Q295" t="str">
        <f t="shared" si="42"/>
        <v>film &amp; video</v>
      </c>
      <c r="R295" t="str">
        <f t="shared" si="43"/>
        <v>documentary</v>
      </c>
      <c r="S295" s="10">
        <f t="shared" si="40"/>
        <v>41719.667986111112</v>
      </c>
      <c r="T295">
        <f t="shared" si="37"/>
        <v>2014</v>
      </c>
      <c r="U295" s="10">
        <f t="shared" si="41"/>
        <v>41749.667986111112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8"/>
        <v>100</v>
      </c>
      <c r="P296" s="6">
        <f t="shared" si="39"/>
        <v>100</v>
      </c>
      <c r="Q296" t="str">
        <f t="shared" si="42"/>
        <v>film &amp; video</v>
      </c>
      <c r="R296" t="str">
        <f t="shared" si="43"/>
        <v>documentary</v>
      </c>
      <c r="S296" s="10">
        <f t="shared" si="40"/>
        <v>40343.084421296298</v>
      </c>
      <c r="T296">
        <f t="shared" si="37"/>
        <v>2010</v>
      </c>
      <c r="U296" s="10">
        <f t="shared" si="41"/>
        <v>40378.666666666664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8"/>
        <v>133.10911999999999</v>
      </c>
      <c r="P297" s="6">
        <f t="shared" si="39"/>
        <v>100.08204511278196</v>
      </c>
      <c r="Q297" t="str">
        <f t="shared" si="42"/>
        <v>film &amp; video</v>
      </c>
      <c r="R297" t="str">
        <f t="shared" si="43"/>
        <v>documentary</v>
      </c>
      <c r="S297" s="10">
        <f t="shared" si="40"/>
        <v>41519.004733796297</v>
      </c>
      <c r="T297">
        <f t="shared" si="37"/>
        <v>2013</v>
      </c>
      <c r="U297" s="10">
        <f t="shared" si="41"/>
        <v>41579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8"/>
        <v>118.72620000000001</v>
      </c>
      <c r="P298" s="6">
        <f t="shared" si="39"/>
        <v>230.08953488372092</v>
      </c>
      <c r="Q298" t="str">
        <f t="shared" si="42"/>
        <v>film &amp; video</v>
      </c>
      <c r="R298" t="str">
        <f t="shared" si="43"/>
        <v>documentary</v>
      </c>
      <c r="S298" s="10">
        <f t="shared" si="40"/>
        <v>41134.475497685184</v>
      </c>
      <c r="T298">
        <f t="shared" si="37"/>
        <v>2012</v>
      </c>
      <c r="U298" s="10">
        <f t="shared" si="41"/>
        <v>41159.475497685184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8"/>
        <v>100.64</v>
      </c>
      <c r="P299" s="6">
        <f t="shared" si="39"/>
        <v>141.74647887323943</v>
      </c>
      <c r="Q299" t="str">
        <f t="shared" si="42"/>
        <v>film &amp; video</v>
      </c>
      <c r="R299" t="str">
        <f t="shared" si="43"/>
        <v>documentary</v>
      </c>
      <c r="S299" s="10">
        <f t="shared" si="40"/>
        <v>42089.72802083334</v>
      </c>
      <c r="T299">
        <f t="shared" si="37"/>
        <v>2015</v>
      </c>
      <c r="U299" s="10">
        <f t="shared" si="41"/>
        <v>42125.165972222225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8"/>
        <v>108.93241269841269</v>
      </c>
      <c r="P300" s="6">
        <f t="shared" si="39"/>
        <v>56.344351395730705</v>
      </c>
      <c r="Q300" t="str">
        <f t="shared" si="42"/>
        <v>film &amp; video</v>
      </c>
      <c r="R300" t="str">
        <f t="shared" si="43"/>
        <v>documentary</v>
      </c>
      <c r="S300" s="10">
        <f t="shared" si="40"/>
        <v>41709.463518518518</v>
      </c>
      <c r="T300">
        <f t="shared" si="37"/>
        <v>2014</v>
      </c>
      <c r="U300" s="10">
        <f t="shared" si="41"/>
        <v>41768.875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8"/>
        <v>178.95250000000001</v>
      </c>
      <c r="P301" s="6">
        <f t="shared" si="39"/>
        <v>73.341188524590166</v>
      </c>
      <c r="Q301" t="str">
        <f t="shared" si="42"/>
        <v>film &amp; video</v>
      </c>
      <c r="R301" t="str">
        <f t="shared" si="43"/>
        <v>documentary</v>
      </c>
      <c r="S301" s="10">
        <f t="shared" si="40"/>
        <v>40469.225231481483</v>
      </c>
      <c r="T301">
        <f t="shared" si="37"/>
        <v>2010</v>
      </c>
      <c r="U301" s="10">
        <f t="shared" si="41"/>
        <v>40499.266898148147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8"/>
        <v>101.72264</v>
      </c>
      <c r="P302" s="6">
        <f t="shared" si="39"/>
        <v>85.337785234899329</v>
      </c>
      <c r="Q302" t="str">
        <f t="shared" si="42"/>
        <v>film &amp; video</v>
      </c>
      <c r="R302" t="str">
        <f t="shared" si="43"/>
        <v>documentary</v>
      </c>
      <c r="S302" s="10">
        <f t="shared" si="40"/>
        <v>40626.959930555553</v>
      </c>
      <c r="T302">
        <f t="shared" si="37"/>
        <v>2011</v>
      </c>
      <c r="U302" s="10">
        <f t="shared" si="41"/>
        <v>40657.959930555553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8"/>
        <v>118.73499999999999</v>
      </c>
      <c r="P303" s="6">
        <f t="shared" si="39"/>
        <v>61.496215139442228</v>
      </c>
      <c r="Q303" t="str">
        <f t="shared" si="42"/>
        <v>film &amp; video</v>
      </c>
      <c r="R303" t="str">
        <f t="shared" si="43"/>
        <v>documentary</v>
      </c>
      <c r="S303" s="10">
        <f t="shared" si="40"/>
        <v>41312.737673611111</v>
      </c>
      <c r="T303">
        <f t="shared" si="37"/>
        <v>2013</v>
      </c>
      <c r="U303" s="10">
        <f t="shared" si="41"/>
        <v>41352.696006944447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8"/>
        <v>100.46</v>
      </c>
      <c r="P304" s="6">
        <f t="shared" si="39"/>
        <v>93.018518518518519</v>
      </c>
      <c r="Q304" t="str">
        <f t="shared" si="42"/>
        <v>film &amp; video</v>
      </c>
      <c r="R304" t="str">
        <f t="shared" si="43"/>
        <v>documentary</v>
      </c>
      <c r="S304" s="10">
        <f t="shared" si="40"/>
        <v>40933.856921296298</v>
      </c>
      <c r="T304">
        <f t="shared" si="37"/>
        <v>2012</v>
      </c>
      <c r="U304" s="10">
        <f t="shared" si="41"/>
        <v>40963.856921296298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8"/>
        <v>137.46666666666667</v>
      </c>
      <c r="P305" s="6">
        <f t="shared" si="39"/>
        <v>50.292682926829265</v>
      </c>
      <c r="Q305" t="str">
        <f t="shared" si="42"/>
        <v>film &amp; video</v>
      </c>
      <c r="R305" t="str">
        <f t="shared" si="43"/>
        <v>documentary</v>
      </c>
      <c r="S305" s="10">
        <f t="shared" si="40"/>
        <v>41032.071134259262</v>
      </c>
      <c r="T305">
        <f t="shared" si="37"/>
        <v>2012</v>
      </c>
      <c r="U305" s="10">
        <f t="shared" si="41"/>
        <v>41062.071134259262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8"/>
        <v>231.64705882352939</v>
      </c>
      <c r="P306" s="6">
        <f t="shared" si="39"/>
        <v>106.43243243243244</v>
      </c>
      <c r="Q306" t="str">
        <f t="shared" si="42"/>
        <v>film &amp; video</v>
      </c>
      <c r="R306" t="str">
        <f t="shared" si="43"/>
        <v>documentary</v>
      </c>
      <c r="S306" s="10">
        <f t="shared" si="40"/>
        <v>41114.094872685186</v>
      </c>
      <c r="T306">
        <f t="shared" si="37"/>
        <v>2012</v>
      </c>
      <c r="U306" s="10">
        <f t="shared" si="41"/>
        <v>41153.083333333336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8"/>
        <v>130.33333333333331</v>
      </c>
      <c r="P307" s="6">
        <f t="shared" si="39"/>
        <v>51.719576719576722</v>
      </c>
      <c r="Q307" t="str">
        <f t="shared" si="42"/>
        <v>film &amp; video</v>
      </c>
      <c r="R307" t="str">
        <f t="shared" si="43"/>
        <v>documentary</v>
      </c>
      <c r="S307" s="10">
        <f t="shared" si="40"/>
        <v>40948.630196759259</v>
      </c>
      <c r="T307">
        <f t="shared" si="37"/>
        <v>2012</v>
      </c>
      <c r="U307" s="10">
        <f t="shared" si="41"/>
        <v>40978.630196759259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8"/>
        <v>292.89999999999998</v>
      </c>
      <c r="P308" s="6">
        <f t="shared" si="39"/>
        <v>36.612499999999997</v>
      </c>
      <c r="Q308" t="str">
        <f t="shared" si="42"/>
        <v>film &amp; video</v>
      </c>
      <c r="R308" t="str">
        <f t="shared" si="43"/>
        <v>documentary</v>
      </c>
      <c r="S308" s="10">
        <f t="shared" si="40"/>
        <v>41333.837187500001</v>
      </c>
      <c r="T308">
        <f t="shared" si="37"/>
        <v>2013</v>
      </c>
      <c r="U308" s="10">
        <f t="shared" si="41"/>
        <v>41353.795520833337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8"/>
        <v>111.31818181818183</v>
      </c>
      <c r="P309" s="6">
        <f t="shared" si="39"/>
        <v>42.517361111111114</v>
      </c>
      <c r="Q309" t="str">
        <f t="shared" si="42"/>
        <v>film &amp; video</v>
      </c>
      <c r="R309" t="str">
        <f t="shared" si="43"/>
        <v>documentary</v>
      </c>
      <c r="S309" s="10">
        <f t="shared" si="40"/>
        <v>41282.944456018515</v>
      </c>
      <c r="T309">
        <f t="shared" si="37"/>
        <v>2013</v>
      </c>
      <c r="U309" s="10">
        <f t="shared" si="41"/>
        <v>41312.944456018515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8"/>
        <v>105.56666666666668</v>
      </c>
      <c r="P310" s="6">
        <f t="shared" si="39"/>
        <v>62.712871287128714</v>
      </c>
      <c r="Q310" t="str">
        <f t="shared" si="42"/>
        <v>film &amp; video</v>
      </c>
      <c r="R310" t="str">
        <f t="shared" si="43"/>
        <v>documentary</v>
      </c>
      <c r="S310" s="10">
        <f t="shared" si="40"/>
        <v>40567.694560185184</v>
      </c>
      <c r="T310">
        <f t="shared" si="37"/>
        <v>2011</v>
      </c>
      <c r="U310" s="10">
        <f t="shared" si="41"/>
        <v>40612.694560185184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8"/>
        <v>118.94444444444446</v>
      </c>
      <c r="P311" s="6">
        <f t="shared" si="39"/>
        <v>89.957983193277315</v>
      </c>
      <c r="Q311" t="str">
        <f t="shared" si="42"/>
        <v>film &amp; video</v>
      </c>
      <c r="R311" t="str">
        <f t="shared" si="43"/>
        <v>documentary</v>
      </c>
      <c r="S311" s="10">
        <f t="shared" si="40"/>
        <v>41134.751550925925</v>
      </c>
      <c r="T311">
        <f t="shared" si="37"/>
        <v>2012</v>
      </c>
      <c r="U311" s="10">
        <f t="shared" si="41"/>
        <v>41155.751550925925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8"/>
        <v>104.129</v>
      </c>
      <c r="P312" s="6">
        <f t="shared" si="39"/>
        <v>28.924722222222222</v>
      </c>
      <c r="Q312" t="str">
        <f t="shared" si="42"/>
        <v>film &amp; video</v>
      </c>
      <c r="R312" t="str">
        <f t="shared" si="43"/>
        <v>documentary</v>
      </c>
      <c r="S312" s="10">
        <f t="shared" si="40"/>
        <v>40821.183136574073</v>
      </c>
      <c r="T312">
        <f t="shared" si="37"/>
        <v>2011</v>
      </c>
      <c r="U312" s="10">
        <f t="shared" si="41"/>
        <v>40836.083333333336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8"/>
        <v>104.10165000000001</v>
      </c>
      <c r="P313" s="6">
        <f t="shared" si="39"/>
        <v>138.8022</v>
      </c>
      <c r="Q313" t="str">
        <f t="shared" si="42"/>
        <v>film &amp; video</v>
      </c>
      <c r="R313" t="str">
        <f t="shared" si="43"/>
        <v>documentary</v>
      </c>
      <c r="S313" s="10">
        <f t="shared" si="40"/>
        <v>40868.219814814816</v>
      </c>
      <c r="T313">
        <f t="shared" si="37"/>
        <v>2011</v>
      </c>
      <c r="U313" s="10">
        <f t="shared" si="41"/>
        <v>40909.332638888889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8"/>
        <v>111.87499999999999</v>
      </c>
      <c r="P314" s="6">
        <f t="shared" si="39"/>
        <v>61.301369863013697</v>
      </c>
      <c r="Q314" t="str">
        <f t="shared" si="42"/>
        <v>film &amp; video</v>
      </c>
      <c r="R314" t="str">
        <f t="shared" si="43"/>
        <v>documentary</v>
      </c>
      <c r="S314" s="10">
        <f t="shared" si="40"/>
        <v>41348.877685185187</v>
      </c>
      <c r="T314">
        <f t="shared" si="37"/>
        <v>2013</v>
      </c>
      <c r="U314" s="10">
        <f t="shared" si="41"/>
        <v>41378.877685185187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8"/>
        <v>104.73529411764706</v>
      </c>
      <c r="P315" s="6">
        <f t="shared" si="39"/>
        <v>80.202702702702709</v>
      </c>
      <c r="Q315" t="str">
        <f t="shared" si="42"/>
        <v>film &amp; video</v>
      </c>
      <c r="R315" t="str">
        <f t="shared" si="43"/>
        <v>documentary</v>
      </c>
      <c r="S315" s="10">
        <f t="shared" si="40"/>
        <v>40357.227939814817</v>
      </c>
      <c r="T315">
        <f t="shared" si="37"/>
        <v>2010</v>
      </c>
      <c r="U315" s="10">
        <f t="shared" si="41"/>
        <v>40401.665972222225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8"/>
        <v>385.15000000000003</v>
      </c>
      <c r="P316" s="6">
        <f t="shared" si="39"/>
        <v>32.095833333333331</v>
      </c>
      <c r="Q316" t="str">
        <f t="shared" si="42"/>
        <v>film &amp; video</v>
      </c>
      <c r="R316" t="str">
        <f t="shared" si="43"/>
        <v>documentary</v>
      </c>
      <c r="S316" s="10">
        <f t="shared" si="40"/>
        <v>41304.833194444444</v>
      </c>
      <c r="T316">
        <f t="shared" si="37"/>
        <v>2013</v>
      </c>
      <c r="U316" s="10">
        <f t="shared" si="41"/>
        <v>41334.833194444444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8"/>
        <v>101.248</v>
      </c>
      <c r="P317" s="6">
        <f t="shared" si="39"/>
        <v>200.88888888888889</v>
      </c>
      <c r="Q317" t="str">
        <f t="shared" si="42"/>
        <v>film &amp; video</v>
      </c>
      <c r="R317" t="str">
        <f t="shared" si="43"/>
        <v>documentary</v>
      </c>
      <c r="S317" s="10">
        <f t="shared" si="40"/>
        <v>41113.77238425926</v>
      </c>
      <c r="T317">
        <f t="shared" si="37"/>
        <v>2012</v>
      </c>
      <c r="U317" s="10">
        <f t="shared" si="41"/>
        <v>41143.77238425926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8"/>
        <v>113.77333333333333</v>
      </c>
      <c r="P318" s="6">
        <f t="shared" si="39"/>
        <v>108.01265822784811</v>
      </c>
      <c r="Q318" t="str">
        <f t="shared" si="42"/>
        <v>film &amp; video</v>
      </c>
      <c r="R318" t="str">
        <f t="shared" si="43"/>
        <v>documentary</v>
      </c>
      <c r="S318" s="10">
        <f t="shared" si="40"/>
        <v>41950.923576388886</v>
      </c>
      <c r="T318">
        <f t="shared" si="37"/>
        <v>2014</v>
      </c>
      <c r="U318" s="10">
        <f t="shared" si="41"/>
        <v>41984.207638888889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8"/>
        <v>100.80333333333333</v>
      </c>
      <c r="P319" s="6">
        <f t="shared" si="39"/>
        <v>95.699367088607602</v>
      </c>
      <c r="Q319" t="str">
        <f t="shared" si="42"/>
        <v>film &amp; video</v>
      </c>
      <c r="R319" t="str">
        <f t="shared" si="43"/>
        <v>documentary</v>
      </c>
      <c r="S319" s="10">
        <f t="shared" si="40"/>
        <v>41589.676886574074</v>
      </c>
      <c r="T319">
        <f t="shared" si="37"/>
        <v>2013</v>
      </c>
      <c r="U319" s="10">
        <f t="shared" si="41"/>
        <v>41619.676886574074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8"/>
        <v>283.32</v>
      </c>
      <c r="P320" s="6">
        <f t="shared" si="39"/>
        <v>49.880281690140848</v>
      </c>
      <c r="Q320" t="str">
        <f t="shared" si="42"/>
        <v>film &amp; video</v>
      </c>
      <c r="R320" t="str">
        <f t="shared" si="43"/>
        <v>documentary</v>
      </c>
      <c r="S320" s="10">
        <f t="shared" si="40"/>
        <v>41330.038784722223</v>
      </c>
      <c r="T320">
        <f t="shared" si="37"/>
        <v>2013</v>
      </c>
      <c r="U320" s="10">
        <f t="shared" si="41"/>
        <v>41359.997118055559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8"/>
        <v>112.68</v>
      </c>
      <c r="P321" s="6">
        <f t="shared" si="39"/>
        <v>110.47058823529412</v>
      </c>
      <c r="Q321" t="str">
        <f t="shared" si="42"/>
        <v>film &amp; video</v>
      </c>
      <c r="R321" t="str">
        <f t="shared" si="43"/>
        <v>documentary</v>
      </c>
      <c r="S321" s="10">
        <f t="shared" si="40"/>
        <v>40123.83829861111</v>
      </c>
      <c r="T321">
        <f t="shared" si="37"/>
        <v>2009</v>
      </c>
      <c r="U321" s="10">
        <f t="shared" si="41"/>
        <v>40211.332638888889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8"/>
        <v>106.58000000000001</v>
      </c>
      <c r="P322" s="6">
        <f t="shared" si="39"/>
        <v>134.91139240506328</v>
      </c>
      <c r="Q322" t="str">
        <f t="shared" si="42"/>
        <v>film &amp; video</v>
      </c>
      <c r="R322" t="str">
        <f t="shared" si="43"/>
        <v>documentary</v>
      </c>
      <c r="S322" s="10">
        <f t="shared" si="40"/>
        <v>42331.551307870366</v>
      </c>
      <c r="T322">
        <f t="shared" ref="T322:T385" si="44">YEAR(S322)</f>
        <v>2015</v>
      </c>
      <c r="U322" s="10">
        <f t="shared" si="41"/>
        <v>42360.958333333328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5">E323/D323 * 100</f>
        <v>102.66285714285715</v>
      </c>
      <c r="P323" s="6">
        <f t="shared" ref="P323:P386" si="46">E323/L323</f>
        <v>106.62314540059347</v>
      </c>
      <c r="Q323" t="str">
        <f t="shared" si="42"/>
        <v>film &amp; video</v>
      </c>
      <c r="R323" t="str">
        <f t="shared" si="43"/>
        <v>documentary</v>
      </c>
      <c r="S323" s="10">
        <f t="shared" ref="S323:S386" si="47">(((J323/60)/60)/24)+DATE(1970,1,1)</f>
        <v>42647.446597222224</v>
      </c>
      <c r="T323">
        <f t="shared" si="44"/>
        <v>2016</v>
      </c>
      <c r="U323" s="10">
        <f t="shared" ref="U323:U386" si="48">(((I323/60)/60)/24)+DATE(1970,1,1)</f>
        <v>42682.488263888896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5"/>
        <v>107.91200000000001</v>
      </c>
      <c r="P324" s="6">
        <f t="shared" si="46"/>
        <v>145.04301075268816</v>
      </c>
      <c r="Q324" t="str">
        <f t="shared" si="42"/>
        <v>film &amp; video</v>
      </c>
      <c r="R324" t="str">
        <f t="shared" si="43"/>
        <v>documentary</v>
      </c>
      <c r="S324" s="10">
        <f t="shared" si="47"/>
        <v>42473.57</v>
      </c>
      <c r="T324">
        <f t="shared" si="44"/>
        <v>2016</v>
      </c>
      <c r="U324" s="10">
        <f t="shared" si="48"/>
        <v>42503.57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5"/>
        <v>123.07407407407408</v>
      </c>
      <c r="P325" s="6">
        <f t="shared" si="46"/>
        <v>114.58620689655173</v>
      </c>
      <c r="Q325" t="str">
        <f t="shared" ref="Q325:Q388" si="49">LEFT(N325,SEARCH("/",N325,1)-1)</f>
        <v>film &amp; video</v>
      </c>
      <c r="R325" t="str">
        <f t="shared" ref="R325:R388" si="50">RIGHT(N325,LEN(N325)-SEARCH("/",N325,1))</f>
        <v>documentary</v>
      </c>
      <c r="S325" s="10">
        <f t="shared" si="47"/>
        <v>42697.32136574074</v>
      </c>
      <c r="T325">
        <f t="shared" si="44"/>
        <v>2016</v>
      </c>
      <c r="U325" s="10">
        <f t="shared" si="48"/>
        <v>42725.332638888889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5"/>
        <v>101.6</v>
      </c>
      <c r="P326" s="6">
        <f t="shared" si="46"/>
        <v>105.3170731707317</v>
      </c>
      <c r="Q326" t="str">
        <f t="shared" si="49"/>
        <v>film &amp; video</v>
      </c>
      <c r="R326" t="str">
        <f t="shared" si="50"/>
        <v>documentary</v>
      </c>
      <c r="S326" s="10">
        <f t="shared" si="47"/>
        <v>42184.626250000001</v>
      </c>
      <c r="T326">
        <f t="shared" si="44"/>
        <v>2015</v>
      </c>
      <c r="U326" s="10">
        <f t="shared" si="48"/>
        <v>42217.626250000001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5"/>
        <v>104.396</v>
      </c>
      <c r="P327" s="6">
        <f t="shared" si="46"/>
        <v>70.921195652173907</v>
      </c>
      <c r="Q327" t="str">
        <f t="shared" si="49"/>
        <v>film &amp; video</v>
      </c>
      <c r="R327" t="str">
        <f t="shared" si="50"/>
        <v>documentary</v>
      </c>
      <c r="S327" s="10">
        <f t="shared" si="47"/>
        <v>42689.187881944439</v>
      </c>
      <c r="T327">
        <f t="shared" si="44"/>
        <v>2016</v>
      </c>
      <c r="U327" s="10">
        <f t="shared" si="48"/>
        <v>42724.187881944439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5"/>
        <v>112.92973333333333</v>
      </c>
      <c r="P328" s="6">
        <f t="shared" si="46"/>
        <v>147.17167680278018</v>
      </c>
      <c r="Q328" t="str">
        <f t="shared" si="49"/>
        <v>film &amp; video</v>
      </c>
      <c r="R328" t="str">
        <f t="shared" si="50"/>
        <v>documentary</v>
      </c>
      <c r="S328" s="10">
        <f t="shared" si="47"/>
        <v>42775.314884259264</v>
      </c>
      <c r="T328">
        <f t="shared" si="44"/>
        <v>2017</v>
      </c>
      <c r="U328" s="10">
        <f t="shared" si="48"/>
        <v>42808.956250000003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5"/>
        <v>136.4</v>
      </c>
      <c r="P329" s="6">
        <f t="shared" si="46"/>
        <v>160.47058823529412</v>
      </c>
      <c r="Q329" t="str">
        <f t="shared" si="49"/>
        <v>film &amp; video</v>
      </c>
      <c r="R329" t="str">
        <f t="shared" si="50"/>
        <v>documentary</v>
      </c>
      <c r="S329" s="10">
        <f t="shared" si="47"/>
        <v>42058.235289351855</v>
      </c>
      <c r="T329">
        <f t="shared" si="44"/>
        <v>2015</v>
      </c>
      <c r="U329" s="10">
        <f t="shared" si="48"/>
        <v>42085.333333333328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5"/>
        <v>103.61439999999999</v>
      </c>
      <c r="P330" s="6">
        <f t="shared" si="46"/>
        <v>156.04578313253012</v>
      </c>
      <c r="Q330" t="str">
        <f t="shared" si="49"/>
        <v>film &amp; video</v>
      </c>
      <c r="R330" t="str">
        <f t="shared" si="50"/>
        <v>documentary</v>
      </c>
      <c r="S330" s="10">
        <f t="shared" si="47"/>
        <v>42278.946620370371</v>
      </c>
      <c r="T330">
        <f t="shared" si="44"/>
        <v>2015</v>
      </c>
      <c r="U330" s="10">
        <f t="shared" si="48"/>
        <v>42309.166666666672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5"/>
        <v>105.5</v>
      </c>
      <c r="P331" s="6">
        <f t="shared" si="46"/>
        <v>63.17365269461078</v>
      </c>
      <c r="Q331" t="str">
        <f t="shared" si="49"/>
        <v>film &amp; video</v>
      </c>
      <c r="R331" t="str">
        <f t="shared" si="50"/>
        <v>documentary</v>
      </c>
      <c r="S331" s="10">
        <f t="shared" si="47"/>
        <v>42291.46674768519</v>
      </c>
      <c r="T331">
        <f t="shared" si="44"/>
        <v>2015</v>
      </c>
      <c r="U331" s="10">
        <f t="shared" si="48"/>
        <v>42315.166666666672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5"/>
        <v>101.82857142857142</v>
      </c>
      <c r="P332" s="6">
        <f t="shared" si="46"/>
        <v>104.82352941176471</v>
      </c>
      <c r="Q332" t="str">
        <f t="shared" si="49"/>
        <v>film &amp; video</v>
      </c>
      <c r="R332" t="str">
        <f t="shared" si="50"/>
        <v>documentary</v>
      </c>
      <c r="S332" s="10">
        <f t="shared" si="47"/>
        <v>41379.515775462962</v>
      </c>
      <c r="T332">
        <f t="shared" si="44"/>
        <v>2013</v>
      </c>
      <c r="U332" s="10">
        <f t="shared" si="48"/>
        <v>41411.165972222225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5"/>
        <v>106.60499999999999</v>
      </c>
      <c r="P333" s="6">
        <f t="shared" si="46"/>
        <v>97.356164383561648</v>
      </c>
      <c r="Q333" t="str">
        <f t="shared" si="49"/>
        <v>film &amp; video</v>
      </c>
      <c r="R333" t="str">
        <f t="shared" si="50"/>
        <v>documentary</v>
      </c>
      <c r="S333" s="10">
        <f t="shared" si="47"/>
        <v>42507.581412037034</v>
      </c>
      <c r="T333">
        <f t="shared" si="44"/>
        <v>2016</v>
      </c>
      <c r="U333" s="10">
        <f t="shared" si="48"/>
        <v>42538.581412037034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5"/>
        <v>113.015</v>
      </c>
      <c r="P334" s="6">
        <f t="shared" si="46"/>
        <v>203.63063063063063</v>
      </c>
      <c r="Q334" t="str">
        <f t="shared" si="49"/>
        <v>film &amp; video</v>
      </c>
      <c r="R334" t="str">
        <f t="shared" si="50"/>
        <v>documentary</v>
      </c>
      <c r="S334" s="10">
        <f t="shared" si="47"/>
        <v>42263.680289351847</v>
      </c>
      <c r="T334">
        <f t="shared" si="44"/>
        <v>2015</v>
      </c>
      <c r="U334" s="10">
        <f t="shared" si="48"/>
        <v>42305.333333333328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5"/>
        <v>125.22750000000001</v>
      </c>
      <c r="P335" s="6">
        <f t="shared" si="46"/>
        <v>188.31203007518798</v>
      </c>
      <c r="Q335" t="str">
        <f t="shared" si="49"/>
        <v>film &amp; video</v>
      </c>
      <c r="R335" t="str">
        <f t="shared" si="50"/>
        <v>documentary</v>
      </c>
      <c r="S335" s="10">
        <f t="shared" si="47"/>
        <v>42437.636469907404</v>
      </c>
      <c r="T335">
        <f t="shared" si="44"/>
        <v>2016</v>
      </c>
      <c r="U335" s="10">
        <f t="shared" si="48"/>
        <v>42467.59480324074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5"/>
        <v>101.19</v>
      </c>
      <c r="P336" s="6">
        <f t="shared" si="46"/>
        <v>146.65217391304347</v>
      </c>
      <c r="Q336" t="str">
        <f t="shared" si="49"/>
        <v>film &amp; video</v>
      </c>
      <c r="R336" t="str">
        <f t="shared" si="50"/>
        <v>documentary</v>
      </c>
      <c r="S336" s="10">
        <f t="shared" si="47"/>
        <v>42101.682372685187</v>
      </c>
      <c r="T336">
        <f t="shared" si="44"/>
        <v>2015</v>
      </c>
      <c r="U336" s="10">
        <f t="shared" si="48"/>
        <v>42139.791666666672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5"/>
        <v>102.76470588235294</v>
      </c>
      <c r="P337" s="6">
        <f t="shared" si="46"/>
        <v>109.1875</v>
      </c>
      <c r="Q337" t="str">
        <f t="shared" si="49"/>
        <v>film &amp; video</v>
      </c>
      <c r="R337" t="str">
        <f t="shared" si="50"/>
        <v>documentary</v>
      </c>
      <c r="S337" s="10">
        <f t="shared" si="47"/>
        <v>42101.737442129626</v>
      </c>
      <c r="T337">
        <f t="shared" si="44"/>
        <v>2015</v>
      </c>
      <c r="U337" s="10">
        <f t="shared" si="48"/>
        <v>42132.916666666672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5"/>
        <v>116.83911999999998</v>
      </c>
      <c r="P338" s="6">
        <f t="shared" si="46"/>
        <v>59.249046653144013</v>
      </c>
      <c r="Q338" t="str">
        <f t="shared" si="49"/>
        <v>film &amp; video</v>
      </c>
      <c r="R338" t="str">
        <f t="shared" si="50"/>
        <v>documentary</v>
      </c>
      <c r="S338" s="10">
        <f t="shared" si="47"/>
        <v>42291.596273148149</v>
      </c>
      <c r="T338">
        <f t="shared" si="44"/>
        <v>2015</v>
      </c>
      <c r="U338" s="10">
        <f t="shared" si="48"/>
        <v>42321.637939814813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5"/>
        <v>101.16833333333335</v>
      </c>
      <c r="P339" s="6">
        <f t="shared" si="46"/>
        <v>97.904838709677421</v>
      </c>
      <c r="Q339" t="str">
        <f t="shared" si="49"/>
        <v>film &amp; video</v>
      </c>
      <c r="R339" t="str">
        <f t="shared" si="50"/>
        <v>documentary</v>
      </c>
      <c r="S339" s="10">
        <f t="shared" si="47"/>
        <v>42047.128564814819</v>
      </c>
      <c r="T339">
        <f t="shared" si="44"/>
        <v>2015</v>
      </c>
      <c r="U339" s="10">
        <f t="shared" si="48"/>
        <v>42077.086898148147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5"/>
        <v>110.13360000000002</v>
      </c>
      <c r="P340" s="6">
        <f t="shared" si="46"/>
        <v>70.000169491525426</v>
      </c>
      <c r="Q340" t="str">
        <f t="shared" si="49"/>
        <v>film &amp; video</v>
      </c>
      <c r="R340" t="str">
        <f t="shared" si="50"/>
        <v>documentary</v>
      </c>
      <c r="S340" s="10">
        <f t="shared" si="47"/>
        <v>42559.755671296298</v>
      </c>
      <c r="T340">
        <f t="shared" si="44"/>
        <v>2016</v>
      </c>
      <c r="U340" s="10">
        <f t="shared" si="48"/>
        <v>42616.041666666672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5"/>
        <v>108.08333333333333</v>
      </c>
      <c r="P341" s="6">
        <f t="shared" si="46"/>
        <v>72.865168539325836</v>
      </c>
      <c r="Q341" t="str">
        <f t="shared" si="49"/>
        <v>film &amp; video</v>
      </c>
      <c r="R341" t="str">
        <f t="shared" si="50"/>
        <v>documentary</v>
      </c>
      <c r="S341" s="10">
        <f t="shared" si="47"/>
        <v>42093.760046296295</v>
      </c>
      <c r="T341">
        <f t="shared" si="44"/>
        <v>2015</v>
      </c>
      <c r="U341" s="10">
        <f t="shared" si="48"/>
        <v>42123.760046296295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5"/>
        <v>125.02285714285715</v>
      </c>
      <c r="P342" s="6">
        <f t="shared" si="46"/>
        <v>146.34782608695653</v>
      </c>
      <c r="Q342" t="str">
        <f t="shared" si="49"/>
        <v>film &amp; video</v>
      </c>
      <c r="R342" t="str">
        <f t="shared" si="50"/>
        <v>documentary</v>
      </c>
      <c r="S342" s="10">
        <f t="shared" si="47"/>
        <v>42772.669062500005</v>
      </c>
      <c r="T342">
        <f t="shared" si="44"/>
        <v>2017</v>
      </c>
      <c r="U342" s="10">
        <f t="shared" si="48"/>
        <v>42802.875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5"/>
        <v>106.71428571428572</v>
      </c>
      <c r="P343" s="6">
        <f t="shared" si="46"/>
        <v>67.909090909090907</v>
      </c>
      <c r="Q343" t="str">
        <f t="shared" si="49"/>
        <v>film &amp; video</v>
      </c>
      <c r="R343" t="str">
        <f t="shared" si="50"/>
        <v>documentary</v>
      </c>
      <c r="S343" s="10">
        <f t="shared" si="47"/>
        <v>41894.879606481481</v>
      </c>
      <c r="T343">
        <f t="shared" si="44"/>
        <v>2014</v>
      </c>
      <c r="U343" s="10">
        <f t="shared" si="48"/>
        <v>41913.165972222225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5"/>
        <v>100.36639999999998</v>
      </c>
      <c r="P344" s="6">
        <f t="shared" si="46"/>
        <v>169.85083076923075</v>
      </c>
      <c r="Q344" t="str">
        <f t="shared" si="49"/>
        <v>film &amp; video</v>
      </c>
      <c r="R344" t="str">
        <f t="shared" si="50"/>
        <v>documentary</v>
      </c>
      <c r="S344" s="10">
        <f t="shared" si="47"/>
        <v>42459.780844907407</v>
      </c>
      <c r="T344">
        <f t="shared" si="44"/>
        <v>2016</v>
      </c>
      <c r="U344" s="10">
        <f t="shared" si="48"/>
        <v>42489.780844907407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5"/>
        <v>102.02863333333335</v>
      </c>
      <c r="P345" s="6">
        <f t="shared" si="46"/>
        <v>58.413339694656486</v>
      </c>
      <c r="Q345" t="str">
        <f t="shared" si="49"/>
        <v>film &amp; video</v>
      </c>
      <c r="R345" t="str">
        <f t="shared" si="50"/>
        <v>documentary</v>
      </c>
      <c r="S345" s="10">
        <f t="shared" si="47"/>
        <v>41926.73778935185</v>
      </c>
      <c r="T345">
        <f t="shared" si="44"/>
        <v>2014</v>
      </c>
      <c r="U345" s="10">
        <f t="shared" si="48"/>
        <v>41957.125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5"/>
        <v>102.08358208955224</v>
      </c>
      <c r="P346" s="6">
        <f t="shared" si="46"/>
        <v>119.99298245614035</v>
      </c>
      <c r="Q346" t="str">
        <f t="shared" si="49"/>
        <v>film &amp; video</v>
      </c>
      <c r="R346" t="str">
        <f t="shared" si="50"/>
        <v>documentary</v>
      </c>
      <c r="S346" s="10">
        <f t="shared" si="47"/>
        <v>42111.970995370371</v>
      </c>
      <c r="T346">
        <f t="shared" si="44"/>
        <v>2015</v>
      </c>
      <c r="U346" s="10">
        <f t="shared" si="48"/>
        <v>42156.097222222219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5"/>
        <v>123.27586206896552</v>
      </c>
      <c r="P347" s="6">
        <f t="shared" si="46"/>
        <v>99.860335195530723</v>
      </c>
      <c r="Q347" t="str">
        <f t="shared" si="49"/>
        <v>film &amp; video</v>
      </c>
      <c r="R347" t="str">
        <f t="shared" si="50"/>
        <v>documentary</v>
      </c>
      <c r="S347" s="10">
        <f t="shared" si="47"/>
        <v>42114.944328703699</v>
      </c>
      <c r="T347">
        <f t="shared" si="44"/>
        <v>2015</v>
      </c>
      <c r="U347" s="10">
        <f t="shared" si="48"/>
        <v>42144.944328703699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5"/>
        <v>170.28880000000001</v>
      </c>
      <c r="P348" s="6">
        <f t="shared" si="46"/>
        <v>90.579148936170213</v>
      </c>
      <c r="Q348" t="str">
        <f t="shared" si="49"/>
        <v>film &amp; video</v>
      </c>
      <c r="R348" t="str">
        <f t="shared" si="50"/>
        <v>documentary</v>
      </c>
      <c r="S348" s="10">
        <f t="shared" si="47"/>
        <v>42261.500243055561</v>
      </c>
      <c r="T348">
        <f t="shared" si="44"/>
        <v>2015</v>
      </c>
      <c r="U348" s="10">
        <f t="shared" si="48"/>
        <v>42291.500243055561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5"/>
        <v>111.59049999999999</v>
      </c>
      <c r="P349" s="6">
        <f t="shared" si="46"/>
        <v>117.77361477572559</v>
      </c>
      <c r="Q349" t="str">
        <f t="shared" si="49"/>
        <v>film &amp; video</v>
      </c>
      <c r="R349" t="str">
        <f t="shared" si="50"/>
        <v>documentary</v>
      </c>
      <c r="S349" s="10">
        <f t="shared" si="47"/>
        <v>42292.495474537034</v>
      </c>
      <c r="T349">
        <f t="shared" si="44"/>
        <v>2015</v>
      </c>
      <c r="U349" s="10">
        <f t="shared" si="48"/>
        <v>42322.537141203706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5"/>
        <v>103</v>
      </c>
      <c r="P350" s="6">
        <f t="shared" si="46"/>
        <v>86.554621848739501</v>
      </c>
      <c r="Q350" t="str">
        <f t="shared" si="49"/>
        <v>film &amp; video</v>
      </c>
      <c r="R350" t="str">
        <f t="shared" si="50"/>
        <v>documentary</v>
      </c>
      <c r="S350" s="10">
        <f t="shared" si="47"/>
        <v>42207.58699074074</v>
      </c>
      <c r="T350">
        <f t="shared" si="44"/>
        <v>2015</v>
      </c>
      <c r="U350" s="10">
        <f t="shared" si="48"/>
        <v>42237.58699074074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5"/>
        <v>106.63570159857905</v>
      </c>
      <c r="P351" s="6">
        <f t="shared" si="46"/>
        <v>71.899281437125751</v>
      </c>
      <c r="Q351" t="str">
        <f t="shared" si="49"/>
        <v>film &amp; video</v>
      </c>
      <c r="R351" t="str">
        <f t="shared" si="50"/>
        <v>documentary</v>
      </c>
      <c r="S351" s="10">
        <f t="shared" si="47"/>
        <v>42760.498935185184</v>
      </c>
      <c r="T351">
        <f t="shared" si="44"/>
        <v>2017</v>
      </c>
      <c r="U351" s="10">
        <f t="shared" si="48"/>
        <v>42790.498935185184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5"/>
        <v>114.75999999999999</v>
      </c>
      <c r="P352" s="6">
        <f t="shared" si="46"/>
        <v>129.81900452488688</v>
      </c>
      <c r="Q352" t="str">
        <f t="shared" si="49"/>
        <v>film &amp; video</v>
      </c>
      <c r="R352" t="str">
        <f t="shared" si="50"/>
        <v>documentary</v>
      </c>
      <c r="S352" s="10">
        <f t="shared" si="47"/>
        <v>42586.066076388888</v>
      </c>
      <c r="T352">
        <f t="shared" si="44"/>
        <v>2016</v>
      </c>
      <c r="U352" s="10">
        <f t="shared" si="48"/>
        <v>42624.165972222225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5"/>
        <v>127.34117647058822</v>
      </c>
      <c r="P353" s="6">
        <f t="shared" si="46"/>
        <v>44.912863070539416</v>
      </c>
      <c r="Q353" t="str">
        <f t="shared" si="49"/>
        <v>film &amp; video</v>
      </c>
      <c r="R353" t="str">
        <f t="shared" si="50"/>
        <v>documentary</v>
      </c>
      <c r="S353" s="10">
        <f t="shared" si="47"/>
        <v>42427.964745370366</v>
      </c>
      <c r="T353">
        <f t="shared" si="44"/>
        <v>2016</v>
      </c>
      <c r="U353" s="10">
        <f t="shared" si="48"/>
        <v>42467.923078703709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5"/>
        <v>116.56</v>
      </c>
      <c r="P354" s="6">
        <f t="shared" si="46"/>
        <v>40.755244755244753</v>
      </c>
      <c r="Q354" t="str">
        <f t="shared" si="49"/>
        <v>film &amp; video</v>
      </c>
      <c r="R354" t="str">
        <f t="shared" si="50"/>
        <v>documentary</v>
      </c>
      <c r="S354" s="10">
        <f t="shared" si="47"/>
        <v>41890.167453703703</v>
      </c>
      <c r="T354">
        <f t="shared" si="44"/>
        <v>2014</v>
      </c>
      <c r="U354" s="10">
        <f t="shared" si="48"/>
        <v>41920.167453703703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5"/>
        <v>108.61819426615318</v>
      </c>
      <c r="P355" s="6">
        <f t="shared" si="46"/>
        <v>103.52394779771615</v>
      </c>
      <c r="Q355" t="str">
        <f t="shared" si="49"/>
        <v>film &amp; video</v>
      </c>
      <c r="R355" t="str">
        <f t="shared" si="50"/>
        <v>documentary</v>
      </c>
      <c r="S355" s="10">
        <f t="shared" si="47"/>
        <v>42297.791886574079</v>
      </c>
      <c r="T355">
        <f t="shared" si="44"/>
        <v>2015</v>
      </c>
      <c r="U355" s="10">
        <f t="shared" si="48"/>
        <v>42327.833553240736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5"/>
        <v>103.94285714285714</v>
      </c>
      <c r="P356" s="6">
        <f t="shared" si="46"/>
        <v>125.44827586206897</v>
      </c>
      <c r="Q356" t="str">
        <f t="shared" si="49"/>
        <v>film &amp; video</v>
      </c>
      <c r="R356" t="str">
        <f t="shared" si="50"/>
        <v>documentary</v>
      </c>
      <c r="S356" s="10">
        <f t="shared" si="47"/>
        <v>42438.827789351853</v>
      </c>
      <c r="T356">
        <f t="shared" si="44"/>
        <v>2016</v>
      </c>
      <c r="U356" s="10">
        <f t="shared" si="48"/>
        <v>42468.786122685182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5"/>
        <v>116.25714285714285</v>
      </c>
      <c r="P357" s="6">
        <f t="shared" si="46"/>
        <v>246.60606060606059</v>
      </c>
      <c r="Q357" t="str">
        <f t="shared" si="49"/>
        <v>film &amp; video</v>
      </c>
      <c r="R357" t="str">
        <f t="shared" si="50"/>
        <v>documentary</v>
      </c>
      <c r="S357" s="10">
        <f t="shared" si="47"/>
        <v>41943.293912037036</v>
      </c>
      <c r="T357">
        <f t="shared" si="44"/>
        <v>2014</v>
      </c>
      <c r="U357" s="10">
        <f t="shared" si="48"/>
        <v>41974.3355787037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5"/>
        <v>102.69239999999999</v>
      </c>
      <c r="P358" s="6">
        <f t="shared" si="46"/>
        <v>79.401340206185566</v>
      </c>
      <c r="Q358" t="str">
        <f t="shared" si="49"/>
        <v>film &amp; video</v>
      </c>
      <c r="R358" t="str">
        <f t="shared" si="50"/>
        <v>documentary</v>
      </c>
      <c r="S358" s="10">
        <f t="shared" si="47"/>
        <v>42415.803159722222</v>
      </c>
      <c r="T358">
        <f t="shared" si="44"/>
        <v>2016</v>
      </c>
      <c r="U358" s="10">
        <f t="shared" si="48"/>
        <v>42445.761493055557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5"/>
        <v>174</v>
      </c>
      <c r="P359" s="6">
        <f t="shared" si="46"/>
        <v>86.138613861386133</v>
      </c>
      <c r="Q359" t="str">
        <f t="shared" si="49"/>
        <v>film &amp; video</v>
      </c>
      <c r="R359" t="str">
        <f t="shared" si="50"/>
        <v>documentary</v>
      </c>
      <c r="S359" s="10">
        <f t="shared" si="47"/>
        <v>42078.222187499996</v>
      </c>
      <c r="T359">
        <f t="shared" si="44"/>
        <v>2015</v>
      </c>
      <c r="U359" s="10">
        <f t="shared" si="48"/>
        <v>42118.222187499996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5"/>
        <v>103.08800000000001</v>
      </c>
      <c r="P360" s="6">
        <f t="shared" si="46"/>
        <v>193.04868913857678</v>
      </c>
      <c r="Q360" t="str">
        <f t="shared" si="49"/>
        <v>film &amp; video</v>
      </c>
      <c r="R360" t="str">
        <f t="shared" si="50"/>
        <v>documentary</v>
      </c>
      <c r="S360" s="10">
        <f t="shared" si="47"/>
        <v>42507.860196759255</v>
      </c>
      <c r="T360">
        <f t="shared" si="44"/>
        <v>2016</v>
      </c>
      <c r="U360" s="10">
        <f t="shared" si="48"/>
        <v>42536.625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5"/>
        <v>104.85537190082646</v>
      </c>
      <c r="P361" s="6">
        <f t="shared" si="46"/>
        <v>84.023178807947019</v>
      </c>
      <c r="Q361" t="str">
        <f t="shared" si="49"/>
        <v>film &amp; video</v>
      </c>
      <c r="R361" t="str">
        <f t="shared" si="50"/>
        <v>documentary</v>
      </c>
      <c r="S361" s="10">
        <f t="shared" si="47"/>
        <v>41935.070486111108</v>
      </c>
      <c r="T361">
        <f t="shared" si="44"/>
        <v>2014</v>
      </c>
      <c r="U361" s="10">
        <f t="shared" si="48"/>
        <v>41957.216666666667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5"/>
        <v>101.375</v>
      </c>
      <c r="P362" s="6">
        <f t="shared" si="46"/>
        <v>139.82758620689654</v>
      </c>
      <c r="Q362" t="str">
        <f t="shared" si="49"/>
        <v>film &amp; video</v>
      </c>
      <c r="R362" t="str">
        <f t="shared" si="50"/>
        <v>documentary</v>
      </c>
      <c r="S362" s="10">
        <f t="shared" si="47"/>
        <v>42163.897916666669</v>
      </c>
      <c r="T362">
        <f t="shared" si="44"/>
        <v>2015</v>
      </c>
      <c r="U362" s="10">
        <f t="shared" si="48"/>
        <v>42208.132638888885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5"/>
        <v>111.07699999999998</v>
      </c>
      <c r="P363" s="6">
        <f t="shared" si="46"/>
        <v>109.82189265536722</v>
      </c>
      <c r="Q363" t="str">
        <f t="shared" si="49"/>
        <v>film &amp; video</v>
      </c>
      <c r="R363" t="str">
        <f t="shared" si="50"/>
        <v>documentary</v>
      </c>
      <c r="S363" s="10">
        <f t="shared" si="47"/>
        <v>41936.001226851848</v>
      </c>
      <c r="T363">
        <f t="shared" si="44"/>
        <v>2014</v>
      </c>
      <c r="U363" s="10">
        <f t="shared" si="48"/>
        <v>41966.042893518519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5"/>
        <v>124.15933781686496</v>
      </c>
      <c r="P364" s="6">
        <f t="shared" si="46"/>
        <v>139.53488372093022</v>
      </c>
      <c r="Q364" t="str">
        <f t="shared" si="49"/>
        <v>film &amp; video</v>
      </c>
      <c r="R364" t="str">
        <f t="shared" si="50"/>
        <v>documentary</v>
      </c>
      <c r="S364" s="10">
        <f t="shared" si="47"/>
        <v>41837.210543981484</v>
      </c>
      <c r="T364">
        <f t="shared" si="44"/>
        <v>2014</v>
      </c>
      <c r="U364" s="10">
        <f t="shared" si="48"/>
        <v>41859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5"/>
        <v>101.33333333333334</v>
      </c>
      <c r="P365" s="6">
        <f t="shared" si="46"/>
        <v>347.84615384615387</v>
      </c>
      <c r="Q365" t="str">
        <f t="shared" si="49"/>
        <v>film &amp; video</v>
      </c>
      <c r="R365" t="str">
        <f t="shared" si="50"/>
        <v>documentary</v>
      </c>
      <c r="S365" s="10">
        <f t="shared" si="47"/>
        <v>40255.744629629626</v>
      </c>
      <c r="T365">
        <f t="shared" si="44"/>
        <v>2010</v>
      </c>
      <c r="U365" s="10">
        <f t="shared" si="48"/>
        <v>40300.806944444441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5"/>
        <v>110.16142857142856</v>
      </c>
      <c r="P366" s="6">
        <f t="shared" si="46"/>
        <v>68.24159292035398</v>
      </c>
      <c r="Q366" t="str">
        <f t="shared" si="49"/>
        <v>film &amp; video</v>
      </c>
      <c r="R366" t="str">
        <f t="shared" si="50"/>
        <v>documentary</v>
      </c>
      <c r="S366" s="10">
        <f t="shared" si="47"/>
        <v>41780.859629629631</v>
      </c>
      <c r="T366">
        <f t="shared" si="44"/>
        <v>2014</v>
      </c>
      <c r="U366" s="10">
        <f t="shared" si="48"/>
        <v>41811.165972222225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5"/>
        <v>103.97333333333334</v>
      </c>
      <c r="P367" s="6">
        <f t="shared" si="46"/>
        <v>239.93846153846152</v>
      </c>
      <c r="Q367" t="str">
        <f t="shared" si="49"/>
        <v>film &amp; video</v>
      </c>
      <c r="R367" t="str">
        <f t="shared" si="50"/>
        <v>documentary</v>
      </c>
      <c r="S367" s="10">
        <f t="shared" si="47"/>
        <v>41668.606469907405</v>
      </c>
      <c r="T367">
        <f t="shared" si="44"/>
        <v>2014</v>
      </c>
      <c r="U367" s="10">
        <f t="shared" si="48"/>
        <v>41698.606469907405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5"/>
        <v>101.31578947368421</v>
      </c>
      <c r="P368" s="6">
        <f t="shared" si="46"/>
        <v>287.31343283582089</v>
      </c>
      <c r="Q368" t="str">
        <f t="shared" si="49"/>
        <v>film &amp; video</v>
      </c>
      <c r="R368" t="str">
        <f t="shared" si="50"/>
        <v>documentary</v>
      </c>
      <c r="S368" s="10">
        <f t="shared" si="47"/>
        <v>41019.793032407404</v>
      </c>
      <c r="T368">
        <f t="shared" si="44"/>
        <v>2012</v>
      </c>
      <c r="U368" s="10">
        <f t="shared" si="48"/>
        <v>41049.793032407404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5"/>
        <v>103.3501</v>
      </c>
      <c r="P369" s="6">
        <f t="shared" si="46"/>
        <v>86.84882352941176</v>
      </c>
      <c r="Q369" t="str">
        <f t="shared" si="49"/>
        <v>film &amp; video</v>
      </c>
      <c r="R369" t="str">
        <f t="shared" si="50"/>
        <v>documentary</v>
      </c>
      <c r="S369" s="10">
        <f t="shared" si="47"/>
        <v>41355.577291666668</v>
      </c>
      <c r="T369">
        <f t="shared" si="44"/>
        <v>2013</v>
      </c>
      <c r="U369" s="10">
        <f t="shared" si="48"/>
        <v>41395.207638888889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5"/>
        <v>104.11200000000001</v>
      </c>
      <c r="P370" s="6">
        <f t="shared" si="46"/>
        <v>81.84905660377359</v>
      </c>
      <c r="Q370" t="str">
        <f t="shared" si="49"/>
        <v>film &amp; video</v>
      </c>
      <c r="R370" t="str">
        <f t="shared" si="50"/>
        <v>documentary</v>
      </c>
      <c r="S370" s="10">
        <f t="shared" si="47"/>
        <v>42043.605578703704</v>
      </c>
      <c r="T370">
        <f t="shared" si="44"/>
        <v>2015</v>
      </c>
      <c r="U370" s="10">
        <f t="shared" si="48"/>
        <v>42078.563912037032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5"/>
        <v>110.15569230769231</v>
      </c>
      <c r="P371" s="6">
        <f t="shared" si="46"/>
        <v>42.874970059880241</v>
      </c>
      <c r="Q371" t="str">
        <f t="shared" si="49"/>
        <v>film &amp; video</v>
      </c>
      <c r="R371" t="str">
        <f t="shared" si="50"/>
        <v>documentary</v>
      </c>
      <c r="S371" s="10">
        <f t="shared" si="47"/>
        <v>40893.551724537036</v>
      </c>
      <c r="T371">
        <f t="shared" si="44"/>
        <v>2011</v>
      </c>
      <c r="U371" s="10">
        <f t="shared" si="48"/>
        <v>40923.551724537036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5"/>
        <v>122.02</v>
      </c>
      <c r="P372" s="6">
        <f t="shared" si="46"/>
        <v>709.41860465116281</v>
      </c>
      <c r="Q372" t="str">
        <f t="shared" si="49"/>
        <v>film &amp; video</v>
      </c>
      <c r="R372" t="str">
        <f t="shared" si="50"/>
        <v>documentary</v>
      </c>
      <c r="S372" s="10">
        <f t="shared" si="47"/>
        <v>42711.795138888891</v>
      </c>
      <c r="T372">
        <f t="shared" si="44"/>
        <v>2016</v>
      </c>
      <c r="U372" s="10">
        <f t="shared" si="48"/>
        <v>42741.795138888891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5"/>
        <v>114.16866666666667</v>
      </c>
      <c r="P373" s="6">
        <f t="shared" si="46"/>
        <v>161.25517890772127</v>
      </c>
      <c r="Q373" t="str">
        <f t="shared" si="49"/>
        <v>film &amp; video</v>
      </c>
      <c r="R373" t="str">
        <f t="shared" si="50"/>
        <v>documentary</v>
      </c>
      <c r="S373" s="10">
        <f t="shared" si="47"/>
        <v>41261.767812500002</v>
      </c>
      <c r="T373">
        <f t="shared" si="44"/>
        <v>2012</v>
      </c>
      <c r="U373" s="10">
        <f t="shared" si="48"/>
        <v>41306.767812500002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5"/>
        <v>125.33333333333334</v>
      </c>
      <c r="P374" s="6">
        <f t="shared" si="46"/>
        <v>41.777777777777779</v>
      </c>
      <c r="Q374" t="str">
        <f t="shared" si="49"/>
        <v>film &amp; video</v>
      </c>
      <c r="R374" t="str">
        <f t="shared" si="50"/>
        <v>documentary</v>
      </c>
      <c r="S374" s="10">
        <f t="shared" si="47"/>
        <v>42425.576898148152</v>
      </c>
      <c r="T374">
        <f t="shared" si="44"/>
        <v>2016</v>
      </c>
      <c r="U374" s="10">
        <f t="shared" si="48"/>
        <v>42465.666666666672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5"/>
        <v>106.66666666666667</v>
      </c>
      <c r="P375" s="6">
        <f t="shared" si="46"/>
        <v>89.887640449438209</v>
      </c>
      <c r="Q375" t="str">
        <f t="shared" si="49"/>
        <v>film &amp; video</v>
      </c>
      <c r="R375" t="str">
        <f t="shared" si="50"/>
        <v>documentary</v>
      </c>
      <c r="S375" s="10">
        <f t="shared" si="47"/>
        <v>41078.91201388889</v>
      </c>
      <c r="T375">
        <f t="shared" si="44"/>
        <v>2012</v>
      </c>
      <c r="U375" s="10">
        <f t="shared" si="48"/>
        <v>41108.91201388889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5"/>
        <v>130.65</v>
      </c>
      <c r="P376" s="6">
        <f t="shared" si="46"/>
        <v>45.051724137931032</v>
      </c>
      <c r="Q376" t="str">
        <f t="shared" si="49"/>
        <v>film &amp; video</v>
      </c>
      <c r="R376" t="str">
        <f t="shared" si="50"/>
        <v>documentary</v>
      </c>
      <c r="S376" s="10">
        <f t="shared" si="47"/>
        <v>40757.889247685183</v>
      </c>
      <c r="T376">
        <f t="shared" si="44"/>
        <v>2011</v>
      </c>
      <c r="U376" s="10">
        <f t="shared" si="48"/>
        <v>40802.889247685183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5"/>
        <v>120</v>
      </c>
      <c r="P377" s="6">
        <f t="shared" si="46"/>
        <v>42.857142857142854</v>
      </c>
      <c r="Q377" t="str">
        <f t="shared" si="49"/>
        <v>film &amp; video</v>
      </c>
      <c r="R377" t="str">
        <f t="shared" si="50"/>
        <v>documentary</v>
      </c>
      <c r="S377" s="10">
        <f t="shared" si="47"/>
        <v>41657.985081018516</v>
      </c>
      <c r="T377">
        <f t="shared" si="44"/>
        <v>2014</v>
      </c>
      <c r="U377" s="10">
        <f t="shared" si="48"/>
        <v>41699.720833333333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5"/>
        <v>105.9591836734694</v>
      </c>
      <c r="P378" s="6">
        <f t="shared" si="46"/>
        <v>54.083333333333336</v>
      </c>
      <c r="Q378" t="str">
        <f t="shared" si="49"/>
        <v>film &amp; video</v>
      </c>
      <c r="R378" t="str">
        <f t="shared" si="50"/>
        <v>documentary</v>
      </c>
      <c r="S378" s="10">
        <f t="shared" si="47"/>
        <v>42576.452731481477</v>
      </c>
      <c r="T378">
        <f t="shared" si="44"/>
        <v>2016</v>
      </c>
      <c r="U378" s="10">
        <f t="shared" si="48"/>
        <v>42607.452731481477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5"/>
        <v>114.39999999999999</v>
      </c>
      <c r="P379" s="6">
        <f t="shared" si="46"/>
        <v>103.21804511278195</v>
      </c>
      <c r="Q379" t="str">
        <f t="shared" si="49"/>
        <v>film &amp; video</v>
      </c>
      <c r="R379" t="str">
        <f t="shared" si="50"/>
        <v>documentary</v>
      </c>
      <c r="S379" s="10">
        <f t="shared" si="47"/>
        <v>42292.250787037032</v>
      </c>
      <c r="T379">
        <f t="shared" si="44"/>
        <v>2015</v>
      </c>
      <c r="U379" s="10">
        <f t="shared" si="48"/>
        <v>42322.292361111111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5"/>
        <v>111.76666666666665</v>
      </c>
      <c r="P380" s="6">
        <f t="shared" si="46"/>
        <v>40.397590361445786</v>
      </c>
      <c r="Q380" t="str">
        <f t="shared" si="49"/>
        <v>film &amp; video</v>
      </c>
      <c r="R380" t="str">
        <f t="shared" si="50"/>
        <v>documentary</v>
      </c>
      <c r="S380" s="10">
        <f t="shared" si="47"/>
        <v>42370.571851851855</v>
      </c>
      <c r="T380">
        <f t="shared" si="44"/>
        <v>2016</v>
      </c>
      <c r="U380" s="10">
        <f t="shared" si="48"/>
        <v>42394.994444444441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5"/>
        <v>116.08000000000001</v>
      </c>
      <c r="P381" s="6">
        <f t="shared" si="46"/>
        <v>116.85906040268456</v>
      </c>
      <c r="Q381" t="str">
        <f t="shared" si="49"/>
        <v>film &amp; video</v>
      </c>
      <c r="R381" t="str">
        <f t="shared" si="50"/>
        <v>documentary</v>
      </c>
      <c r="S381" s="10">
        <f t="shared" si="47"/>
        <v>40987.688333333332</v>
      </c>
      <c r="T381">
        <f t="shared" si="44"/>
        <v>2012</v>
      </c>
      <c r="U381" s="10">
        <f t="shared" si="48"/>
        <v>41032.688333333332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5"/>
        <v>141.5</v>
      </c>
      <c r="P382" s="6">
        <f t="shared" si="46"/>
        <v>115.51020408163265</v>
      </c>
      <c r="Q382" t="str">
        <f t="shared" si="49"/>
        <v>film &amp; video</v>
      </c>
      <c r="R382" t="str">
        <f t="shared" si="50"/>
        <v>documentary</v>
      </c>
      <c r="S382" s="10">
        <f t="shared" si="47"/>
        <v>42367.719814814816</v>
      </c>
      <c r="T382">
        <f t="shared" si="44"/>
        <v>2015</v>
      </c>
      <c r="U382" s="10">
        <f t="shared" si="48"/>
        <v>42392.719814814816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5"/>
        <v>104.72999999999999</v>
      </c>
      <c r="P383" s="6">
        <f t="shared" si="46"/>
        <v>104.31274900398407</v>
      </c>
      <c r="Q383" t="str">
        <f t="shared" si="49"/>
        <v>film &amp; video</v>
      </c>
      <c r="R383" t="str">
        <f t="shared" si="50"/>
        <v>documentary</v>
      </c>
      <c r="S383" s="10">
        <f t="shared" si="47"/>
        <v>41085.698113425926</v>
      </c>
      <c r="T383">
        <f t="shared" si="44"/>
        <v>2012</v>
      </c>
      <c r="U383" s="10">
        <f t="shared" si="48"/>
        <v>41120.208333333336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5"/>
        <v>255.83333333333331</v>
      </c>
      <c r="P384" s="6">
        <f t="shared" si="46"/>
        <v>69.772727272727266</v>
      </c>
      <c r="Q384" t="str">
        <f t="shared" si="49"/>
        <v>film &amp; video</v>
      </c>
      <c r="R384" t="str">
        <f t="shared" si="50"/>
        <v>documentary</v>
      </c>
      <c r="S384" s="10">
        <f t="shared" si="47"/>
        <v>41144.709490740745</v>
      </c>
      <c r="T384">
        <f t="shared" si="44"/>
        <v>2012</v>
      </c>
      <c r="U384" s="10">
        <f t="shared" si="48"/>
        <v>41158.709490740745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5"/>
        <v>206.70670670670671</v>
      </c>
      <c r="P385" s="6">
        <f t="shared" si="46"/>
        <v>43.020833333333336</v>
      </c>
      <c r="Q385" t="str">
        <f t="shared" si="49"/>
        <v>film &amp; video</v>
      </c>
      <c r="R385" t="str">
        <f t="shared" si="50"/>
        <v>documentary</v>
      </c>
      <c r="S385" s="10">
        <f t="shared" si="47"/>
        <v>41755.117581018516</v>
      </c>
      <c r="T385">
        <f t="shared" si="44"/>
        <v>2014</v>
      </c>
      <c r="U385" s="10">
        <f t="shared" si="48"/>
        <v>41778.117581018516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5"/>
        <v>112.105</v>
      </c>
      <c r="P386" s="6">
        <f t="shared" si="46"/>
        <v>58.540469973890339</v>
      </c>
      <c r="Q386" t="str">
        <f t="shared" si="49"/>
        <v>film &amp; video</v>
      </c>
      <c r="R386" t="str">
        <f t="shared" si="50"/>
        <v>documentary</v>
      </c>
      <c r="S386" s="10">
        <f t="shared" si="47"/>
        <v>41980.781793981485</v>
      </c>
      <c r="T386">
        <f t="shared" ref="T386:T449" si="51">YEAR(S386)</f>
        <v>2014</v>
      </c>
      <c r="U386" s="10">
        <f t="shared" si="48"/>
        <v>42010.781793981485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52">E387/D387 * 100</f>
        <v>105.982</v>
      </c>
      <c r="P387" s="6">
        <f t="shared" ref="P387:P450" si="53">E387/L387</f>
        <v>111.79535864978902</v>
      </c>
      <c r="Q387" t="str">
        <f t="shared" si="49"/>
        <v>film &amp; video</v>
      </c>
      <c r="R387" t="str">
        <f t="shared" si="50"/>
        <v>documentary</v>
      </c>
      <c r="S387" s="10">
        <f t="shared" ref="S387:S450" si="54">(((J387/60)/60)/24)+DATE(1970,1,1)</f>
        <v>41934.584502314814</v>
      </c>
      <c r="T387">
        <f t="shared" si="51"/>
        <v>2014</v>
      </c>
      <c r="U387" s="10">
        <f t="shared" ref="U387:U450" si="55">(((I387/60)/60)/24)+DATE(1970,1,1)</f>
        <v>41964.626168981486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52"/>
        <v>100.16666666666667</v>
      </c>
      <c r="P388" s="6">
        <f t="shared" si="53"/>
        <v>46.230769230769234</v>
      </c>
      <c r="Q388" t="str">
        <f t="shared" si="49"/>
        <v>film &amp; video</v>
      </c>
      <c r="R388" t="str">
        <f t="shared" si="50"/>
        <v>documentary</v>
      </c>
      <c r="S388" s="10">
        <f t="shared" si="54"/>
        <v>42211.951284722221</v>
      </c>
      <c r="T388">
        <f t="shared" si="51"/>
        <v>2015</v>
      </c>
      <c r="U388" s="10">
        <f t="shared" si="55"/>
        <v>42226.951284722221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52"/>
        <v>213.98947368421051</v>
      </c>
      <c r="P389" s="6">
        <f t="shared" si="53"/>
        <v>144.69039145907473</v>
      </c>
      <c r="Q389" t="str">
        <f t="shared" ref="Q389:Q452" si="56">LEFT(N389,SEARCH("/",N389,1)-1)</f>
        <v>film &amp; video</v>
      </c>
      <c r="R389" t="str">
        <f t="shared" ref="R389:R452" si="57">RIGHT(N389,LEN(N389)-SEARCH("/",N389,1))</f>
        <v>documentary</v>
      </c>
      <c r="S389" s="10">
        <f t="shared" si="54"/>
        <v>42200.67659722222</v>
      </c>
      <c r="T389">
        <f t="shared" si="51"/>
        <v>2015</v>
      </c>
      <c r="U389" s="10">
        <f t="shared" si="55"/>
        <v>42231.25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52"/>
        <v>126.16000000000001</v>
      </c>
      <c r="P390" s="6">
        <f t="shared" si="53"/>
        <v>88.845070422535215</v>
      </c>
      <c r="Q390" t="str">
        <f t="shared" si="56"/>
        <v>film &amp; video</v>
      </c>
      <c r="R390" t="str">
        <f t="shared" si="57"/>
        <v>documentary</v>
      </c>
      <c r="S390" s="10">
        <f t="shared" si="54"/>
        <v>42549.076157407413</v>
      </c>
      <c r="T390">
        <f t="shared" si="51"/>
        <v>2016</v>
      </c>
      <c r="U390" s="10">
        <f t="shared" si="55"/>
        <v>42579.076157407413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52"/>
        <v>181.53547058823528</v>
      </c>
      <c r="P391" s="6">
        <f t="shared" si="53"/>
        <v>81.75107284768211</v>
      </c>
      <c r="Q391" t="str">
        <f t="shared" si="56"/>
        <v>film &amp; video</v>
      </c>
      <c r="R391" t="str">
        <f t="shared" si="57"/>
        <v>documentary</v>
      </c>
      <c r="S391" s="10">
        <f t="shared" si="54"/>
        <v>41674.063078703701</v>
      </c>
      <c r="T391">
        <f t="shared" si="51"/>
        <v>2014</v>
      </c>
      <c r="U391" s="10">
        <f t="shared" si="55"/>
        <v>41705.957638888889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52"/>
        <v>100</v>
      </c>
      <c r="P392" s="6">
        <f t="shared" si="53"/>
        <v>71.428571428571431</v>
      </c>
      <c r="Q392" t="str">
        <f t="shared" si="56"/>
        <v>film &amp; video</v>
      </c>
      <c r="R392" t="str">
        <f t="shared" si="57"/>
        <v>documentary</v>
      </c>
      <c r="S392" s="10">
        <f t="shared" si="54"/>
        <v>42112.036712962959</v>
      </c>
      <c r="T392">
        <f t="shared" si="51"/>
        <v>2015</v>
      </c>
      <c r="U392" s="10">
        <f t="shared" si="55"/>
        <v>42132.036712962959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52"/>
        <v>100.61</v>
      </c>
      <c r="P393" s="6">
        <f t="shared" si="53"/>
        <v>104.25906735751295</v>
      </c>
      <c r="Q393" t="str">
        <f t="shared" si="56"/>
        <v>film &amp; video</v>
      </c>
      <c r="R393" t="str">
        <f t="shared" si="57"/>
        <v>documentary</v>
      </c>
      <c r="S393" s="10">
        <f t="shared" si="54"/>
        <v>40865.042256944449</v>
      </c>
      <c r="T393">
        <f t="shared" si="51"/>
        <v>2011</v>
      </c>
      <c r="U393" s="10">
        <f t="shared" si="55"/>
        <v>40895.040972222225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52"/>
        <v>100.9027027027027</v>
      </c>
      <c r="P394" s="6">
        <f t="shared" si="53"/>
        <v>90.616504854368927</v>
      </c>
      <c r="Q394" t="str">
        <f t="shared" si="56"/>
        <v>film &amp; video</v>
      </c>
      <c r="R394" t="str">
        <f t="shared" si="57"/>
        <v>documentary</v>
      </c>
      <c r="S394" s="10">
        <f t="shared" si="54"/>
        <v>40763.717256944445</v>
      </c>
      <c r="T394">
        <f t="shared" si="51"/>
        <v>2011</v>
      </c>
      <c r="U394" s="10">
        <f t="shared" si="55"/>
        <v>40794.125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52"/>
        <v>110.446</v>
      </c>
      <c r="P395" s="6">
        <f t="shared" si="53"/>
        <v>157.33048433048432</v>
      </c>
      <c r="Q395" t="str">
        <f t="shared" si="56"/>
        <v>film &amp; video</v>
      </c>
      <c r="R395" t="str">
        <f t="shared" si="57"/>
        <v>documentary</v>
      </c>
      <c r="S395" s="10">
        <f t="shared" si="54"/>
        <v>41526.708935185183</v>
      </c>
      <c r="T395">
        <f t="shared" si="51"/>
        <v>2013</v>
      </c>
      <c r="U395" s="10">
        <f t="shared" si="55"/>
        <v>41557.708935185183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52"/>
        <v>111.8936170212766</v>
      </c>
      <c r="P396" s="6">
        <f t="shared" si="53"/>
        <v>105.18</v>
      </c>
      <c r="Q396" t="str">
        <f t="shared" si="56"/>
        <v>film &amp; video</v>
      </c>
      <c r="R396" t="str">
        <f t="shared" si="57"/>
        <v>documentary</v>
      </c>
      <c r="S396" s="10">
        <f t="shared" si="54"/>
        <v>42417.818078703705</v>
      </c>
      <c r="T396">
        <f t="shared" si="51"/>
        <v>2016</v>
      </c>
      <c r="U396" s="10">
        <f t="shared" si="55"/>
        <v>42477.776412037041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52"/>
        <v>108.04450000000001</v>
      </c>
      <c r="P397" s="6">
        <f t="shared" si="53"/>
        <v>58.719836956521746</v>
      </c>
      <c r="Q397" t="str">
        <f t="shared" si="56"/>
        <v>film &amp; video</v>
      </c>
      <c r="R397" t="str">
        <f t="shared" si="57"/>
        <v>documentary</v>
      </c>
      <c r="S397" s="10">
        <f t="shared" si="54"/>
        <v>40990.909259259257</v>
      </c>
      <c r="T397">
        <f t="shared" si="51"/>
        <v>2012</v>
      </c>
      <c r="U397" s="10">
        <f t="shared" si="55"/>
        <v>41026.897222222222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52"/>
        <v>106.66666666666667</v>
      </c>
      <c r="P398" s="6">
        <f t="shared" si="53"/>
        <v>81.632653061224488</v>
      </c>
      <c r="Q398" t="str">
        <f t="shared" si="56"/>
        <v>film &amp; video</v>
      </c>
      <c r="R398" t="str">
        <f t="shared" si="57"/>
        <v>documentary</v>
      </c>
      <c r="S398" s="10">
        <f t="shared" si="54"/>
        <v>41082.564884259256</v>
      </c>
      <c r="T398">
        <f t="shared" si="51"/>
        <v>2012</v>
      </c>
      <c r="U398" s="10">
        <f t="shared" si="55"/>
        <v>41097.564884259256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52"/>
        <v>103.90027322404372</v>
      </c>
      <c r="P399" s="6">
        <f t="shared" si="53"/>
        <v>56.460043668122275</v>
      </c>
      <c r="Q399" t="str">
        <f t="shared" si="56"/>
        <v>film &amp; video</v>
      </c>
      <c r="R399" t="str">
        <f t="shared" si="57"/>
        <v>documentary</v>
      </c>
      <c r="S399" s="10">
        <f t="shared" si="54"/>
        <v>40379.776435185187</v>
      </c>
      <c r="T399">
        <f t="shared" si="51"/>
        <v>2010</v>
      </c>
      <c r="U399" s="10">
        <f t="shared" si="55"/>
        <v>40422.155555555553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52"/>
        <v>125.16000000000001</v>
      </c>
      <c r="P400" s="6">
        <f t="shared" si="53"/>
        <v>140.1044776119403</v>
      </c>
      <c r="Q400" t="str">
        <f t="shared" si="56"/>
        <v>film &amp; video</v>
      </c>
      <c r="R400" t="str">
        <f t="shared" si="57"/>
        <v>documentary</v>
      </c>
      <c r="S400" s="10">
        <f t="shared" si="54"/>
        <v>42078.793124999997</v>
      </c>
      <c r="T400">
        <f t="shared" si="51"/>
        <v>2015</v>
      </c>
      <c r="U400" s="10">
        <f t="shared" si="55"/>
        <v>42123.793124999997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52"/>
        <v>106.80499999999999</v>
      </c>
      <c r="P401" s="6">
        <f t="shared" si="53"/>
        <v>224.85263157894738</v>
      </c>
      <c r="Q401" t="str">
        <f t="shared" si="56"/>
        <v>film &amp; video</v>
      </c>
      <c r="R401" t="str">
        <f t="shared" si="57"/>
        <v>documentary</v>
      </c>
      <c r="S401" s="10">
        <f t="shared" si="54"/>
        <v>42687.875775462962</v>
      </c>
      <c r="T401">
        <f t="shared" si="51"/>
        <v>2016</v>
      </c>
      <c r="U401" s="10">
        <f t="shared" si="55"/>
        <v>42718.5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52"/>
        <v>112.30249999999999</v>
      </c>
      <c r="P402" s="6">
        <f t="shared" si="53"/>
        <v>181.13306451612902</v>
      </c>
      <c r="Q402" t="str">
        <f t="shared" si="56"/>
        <v>film &amp; video</v>
      </c>
      <c r="R402" t="str">
        <f t="shared" si="57"/>
        <v>documentary</v>
      </c>
      <c r="S402" s="10">
        <f t="shared" si="54"/>
        <v>41745.635960648149</v>
      </c>
      <c r="T402">
        <f t="shared" si="51"/>
        <v>2014</v>
      </c>
      <c r="U402" s="10">
        <f t="shared" si="55"/>
        <v>41776.145833333336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52"/>
        <v>103.812</v>
      </c>
      <c r="P403" s="6">
        <f t="shared" si="53"/>
        <v>711.04109589041093</v>
      </c>
      <c r="Q403" t="str">
        <f t="shared" si="56"/>
        <v>film &amp; video</v>
      </c>
      <c r="R403" t="str">
        <f t="shared" si="57"/>
        <v>documentary</v>
      </c>
      <c r="S403" s="10">
        <f t="shared" si="54"/>
        <v>40732.842245370368</v>
      </c>
      <c r="T403">
        <f t="shared" si="51"/>
        <v>2011</v>
      </c>
      <c r="U403" s="10">
        <f t="shared" si="55"/>
        <v>40762.842245370368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52"/>
        <v>141.65</v>
      </c>
      <c r="P404" s="6">
        <f t="shared" si="53"/>
        <v>65.883720930232556</v>
      </c>
      <c r="Q404" t="str">
        <f t="shared" si="56"/>
        <v>film &amp; video</v>
      </c>
      <c r="R404" t="str">
        <f t="shared" si="57"/>
        <v>documentary</v>
      </c>
      <c r="S404" s="10">
        <f t="shared" si="54"/>
        <v>42292.539548611108</v>
      </c>
      <c r="T404">
        <f t="shared" si="51"/>
        <v>2015</v>
      </c>
      <c r="U404" s="10">
        <f t="shared" si="55"/>
        <v>42313.58121527778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52"/>
        <v>105.25999999999999</v>
      </c>
      <c r="P405" s="6">
        <f t="shared" si="53"/>
        <v>75.185714285714283</v>
      </c>
      <c r="Q405" t="str">
        <f t="shared" si="56"/>
        <v>film &amp; video</v>
      </c>
      <c r="R405" t="str">
        <f t="shared" si="57"/>
        <v>documentary</v>
      </c>
      <c r="S405" s="10">
        <f t="shared" si="54"/>
        <v>40718.310659722221</v>
      </c>
      <c r="T405">
        <f t="shared" si="51"/>
        <v>2011</v>
      </c>
      <c r="U405" s="10">
        <f t="shared" si="55"/>
        <v>40765.297222222223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52"/>
        <v>103.09142857142857</v>
      </c>
      <c r="P406" s="6">
        <f t="shared" si="53"/>
        <v>133.14391143911439</v>
      </c>
      <c r="Q406" t="str">
        <f t="shared" si="56"/>
        <v>film &amp; video</v>
      </c>
      <c r="R406" t="str">
        <f t="shared" si="57"/>
        <v>documentary</v>
      </c>
      <c r="S406" s="10">
        <f t="shared" si="54"/>
        <v>41646.628032407411</v>
      </c>
      <c r="T406">
        <f t="shared" si="51"/>
        <v>2014</v>
      </c>
      <c r="U406" s="10">
        <f t="shared" si="55"/>
        <v>41675.961111111108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52"/>
        <v>107.65957446808511</v>
      </c>
      <c r="P407" s="6">
        <f t="shared" si="53"/>
        <v>55.2</v>
      </c>
      <c r="Q407" t="str">
        <f t="shared" si="56"/>
        <v>film &amp; video</v>
      </c>
      <c r="R407" t="str">
        <f t="shared" si="57"/>
        <v>documentary</v>
      </c>
      <c r="S407" s="10">
        <f t="shared" si="54"/>
        <v>41674.08494212963</v>
      </c>
      <c r="T407">
        <f t="shared" si="51"/>
        <v>2014</v>
      </c>
      <c r="U407" s="10">
        <f t="shared" si="55"/>
        <v>41704.08494212963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52"/>
        <v>107.70464285714286</v>
      </c>
      <c r="P408" s="6">
        <f t="shared" si="53"/>
        <v>86.163714285714292</v>
      </c>
      <c r="Q408" t="str">
        <f t="shared" si="56"/>
        <v>film &amp; video</v>
      </c>
      <c r="R408" t="str">
        <f t="shared" si="57"/>
        <v>documentary</v>
      </c>
      <c r="S408" s="10">
        <f t="shared" si="54"/>
        <v>40638.162465277775</v>
      </c>
      <c r="T408">
        <f t="shared" si="51"/>
        <v>2011</v>
      </c>
      <c r="U408" s="10">
        <f t="shared" si="55"/>
        <v>40672.249305555553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52"/>
        <v>101.55000000000001</v>
      </c>
      <c r="P409" s="6">
        <f t="shared" si="53"/>
        <v>92.318181818181813</v>
      </c>
      <c r="Q409" t="str">
        <f t="shared" si="56"/>
        <v>film &amp; video</v>
      </c>
      <c r="R409" t="str">
        <f t="shared" si="57"/>
        <v>documentary</v>
      </c>
      <c r="S409" s="10">
        <f t="shared" si="54"/>
        <v>40806.870949074073</v>
      </c>
      <c r="T409">
        <f t="shared" si="51"/>
        <v>2011</v>
      </c>
      <c r="U409" s="10">
        <f t="shared" si="55"/>
        <v>40866.912615740745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52"/>
        <v>101.43766666666667</v>
      </c>
      <c r="P410" s="6">
        <f t="shared" si="53"/>
        <v>160.16473684210527</v>
      </c>
      <c r="Q410" t="str">
        <f t="shared" si="56"/>
        <v>film &amp; video</v>
      </c>
      <c r="R410" t="str">
        <f t="shared" si="57"/>
        <v>documentary</v>
      </c>
      <c r="S410" s="10">
        <f t="shared" si="54"/>
        <v>41543.735995370371</v>
      </c>
      <c r="T410">
        <f t="shared" si="51"/>
        <v>2013</v>
      </c>
      <c r="U410" s="10">
        <f t="shared" si="55"/>
        <v>41583.777662037035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52"/>
        <v>136.80000000000001</v>
      </c>
      <c r="P411" s="6">
        <f t="shared" si="53"/>
        <v>45.6</v>
      </c>
      <c r="Q411" t="str">
        <f t="shared" si="56"/>
        <v>film &amp; video</v>
      </c>
      <c r="R411" t="str">
        <f t="shared" si="57"/>
        <v>documentary</v>
      </c>
      <c r="S411" s="10">
        <f t="shared" si="54"/>
        <v>42543.862777777773</v>
      </c>
      <c r="T411">
        <f t="shared" si="51"/>
        <v>2016</v>
      </c>
      <c r="U411" s="10">
        <f t="shared" si="55"/>
        <v>42573.862777777773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52"/>
        <v>128.29999999999998</v>
      </c>
      <c r="P412" s="6">
        <f t="shared" si="53"/>
        <v>183.28571428571428</v>
      </c>
      <c r="Q412" t="str">
        <f t="shared" si="56"/>
        <v>film &amp; video</v>
      </c>
      <c r="R412" t="str">
        <f t="shared" si="57"/>
        <v>documentary</v>
      </c>
      <c r="S412" s="10">
        <f t="shared" si="54"/>
        <v>42113.981446759266</v>
      </c>
      <c r="T412">
        <f t="shared" si="51"/>
        <v>2015</v>
      </c>
      <c r="U412" s="10">
        <f t="shared" si="55"/>
        <v>42173.981446759266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52"/>
        <v>101.05</v>
      </c>
      <c r="P413" s="6">
        <f t="shared" si="53"/>
        <v>125.78838174273859</v>
      </c>
      <c r="Q413" t="str">
        <f t="shared" si="56"/>
        <v>film &amp; video</v>
      </c>
      <c r="R413" t="str">
        <f t="shared" si="57"/>
        <v>documentary</v>
      </c>
      <c r="S413" s="10">
        <f t="shared" si="54"/>
        <v>41598.17597222222</v>
      </c>
      <c r="T413">
        <f t="shared" si="51"/>
        <v>2013</v>
      </c>
      <c r="U413" s="10">
        <f t="shared" si="55"/>
        <v>41630.208333333336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52"/>
        <v>126.84</v>
      </c>
      <c r="P414" s="6">
        <f t="shared" si="53"/>
        <v>57.654545454545456</v>
      </c>
      <c r="Q414" t="str">
        <f t="shared" si="56"/>
        <v>film &amp; video</v>
      </c>
      <c r="R414" t="str">
        <f t="shared" si="57"/>
        <v>documentary</v>
      </c>
      <c r="S414" s="10">
        <f t="shared" si="54"/>
        <v>41099.742800925924</v>
      </c>
      <c r="T414">
        <f t="shared" si="51"/>
        <v>2012</v>
      </c>
      <c r="U414" s="10">
        <f t="shared" si="55"/>
        <v>41115.742800925924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52"/>
        <v>105.0859375</v>
      </c>
      <c r="P415" s="6">
        <f t="shared" si="53"/>
        <v>78.660818713450297</v>
      </c>
      <c r="Q415" t="str">
        <f t="shared" si="56"/>
        <v>film &amp; video</v>
      </c>
      <c r="R415" t="str">
        <f t="shared" si="57"/>
        <v>documentary</v>
      </c>
      <c r="S415" s="10">
        <f t="shared" si="54"/>
        <v>41079.877442129626</v>
      </c>
      <c r="T415">
        <f t="shared" si="51"/>
        <v>2012</v>
      </c>
      <c r="U415" s="10">
        <f t="shared" si="55"/>
        <v>41109.877442129626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52"/>
        <v>102.85405405405406</v>
      </c>
      <c r="P416" s="6">
        <f t="shared" si="53"/>
        <v>91.480769230769226</v>
      </c>
      <c r="Q416" t="str">
        <f t="shared" si="56"/>
        <v>film &amp; video</v>
      </c>
      <c r="R416" t="str">
        <f t="shared" si="57"/>
        <v>documentary</v>
      </c>
      <c r="S416" s="10">
        <f t="shared" si="54"/>
        <v>41529.063252314816</v>
      </c>
      <c r="T416">
        <f t="shared" si="51"/>
        <v>2013</v>
      </c>
      <c r="U416" s="10">
        <f t="shared" si="55"/>
        <v>41559.063252314816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52"/>
        <v>102.14714285714285</v>
      </c>
      <c r="P417" s="6">
        <f t="shared" si="53"/>
        <v>68.09809523809524</v>
      </c>
      <c r="Q417" t="str">
        <f t="shared" si="56"/>
        <v>film &amp; video</v>
      </c>
      <c r="R417" t="str">
        <f t="shared" si="57"/>
        <v>documentary</v>
      </c>
      <c r="S417" s="10">
        <f t="shared" si="54"/>
        <v>41904.851875</v>
      </c>
      <c r="T417">
        <f t="shared" si="51"/>
        <v>2014</v>
      </c>
      <c r="U417" s="10">
        <f t="shared" si="55"/>
        <v>41929.5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52"/>
        <v>120.21700000000001</v>
      </c>
      <c r="P418" s="6">
        <f t="shared" si="53"/>
        <v>48.086800000000004</v>
      </c>
      <c r="Q418" t="str">
        <f t="shared" si="56"/>
        <v>film &amp; video</v>
      </c>
      <c r="R418" t="str">
        <f t="shared" si="57"/>
        <v>documentary</v>
      </c>
      <c r="S418" s="10">
        <f t="shared" si="54"/>
        <v>41648.396192129629</v>
      </c>
      <c r="T418">
        <f t="shared" si="51"/>
        <v>2014</v>
      </c>
      <c r="U418" s="10">
        <f t="shared" si="55"/>
        <v>41678.396192129629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52"/>
        <v>100.24761904761905</v>
      </c>
      <c r="P419" s="6">
        <f t="shared" si="53"/>
        <v>202.42307692307693</v>
      </c>
      <c r="Q419" t="str">
        <f t="shared" si="56"/>
        <v>film &amp; video</v>
      </c>
      <c r="R419" t="str">
        <f t="shared" si="57"/>
        <v>documentary</v>
      </c>
      <c r="S419" s="10">
        <f t="shared" si="54"/>
        <v>41360.970601851855</v>
      </c>
      <c r="T419">
        <f t="shared" si="51"/>
        <v>2013</v>
      </c>
      <c r="U419" s="10">
        <f t="shared" si="55"/>
        <v>41372.189583333333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52"/>
        <v>100.63392857142857</v>
      </c>
      <c r="P420" s="6">
        <f t="shared" si="53"/>
        <v>216.75</v>
      </c>
      <c r="Q420" t="str">
        <f t="shared" si="56"/>
        <v>film &amp; video</v>
      </c>
      <c r="R420" t="str">
        <f t="shared" si="57"/>
        <v>documentary</v>
      </c>
      <c r="S420" s="10">
        <f t="shared" si="54"/>
        <v>42178.282372685186</v>
      </c>
      <c r="T420">
        <f t="shared" si="51"/>
        <v>2015</v>
      </c>
      <c r="U420" s="10">
        <f t="shared" si="55"/>
        <v>42208.282372685186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52"/>
        <v>100.4375</v>
      </c>
      <c r="P421" s="6">
        <f t="shared" si="53"/>
        <v>110.06849315068493</v>
      </c>
      <c r="Q421" t="str">
        <f t="shared" si="56"/>
        <v>film &amp; video</v>
      </c>
      <c r="R421" t="str">
        <f t="shared" si="57"/>
        <v>documentary</v>
      </c>
      <c r="S421" s="10">
        <f t="shared" si="54"/>
        <v>41394.842442129629</v>
      </c>
      <c r="T421">
        <f t="shared" si="51"/>
        <v>2013</v>
      </c>
      <c r="U421" s="10">
        <f t="shared" si="55"/>
        <v>41454.842442129629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52"/>
        <v>0.43939393939393934</v>
      </c>
      <c r="P422" s="6">
        <f t="shared" si="53"/>
        <v>4.833333333333333</v>
      </c>
      <c r="Q422" t="str">
        <f t="shared" si="56"/>
        <v>film &amp; video</v>
      </c>
      <c r="R422" t="str">
        <f t="shared" si="57"/>
        <v>animation</v>
      </c>
      <c r="S422" s="10">
        <f t="shared" si="54"/>
        <v>41682.23646990741</v>
      </c>
      <c r="T422">
        <f t="shared" si="51"/>
        <v>2014</v>
      </c>
      <c r="U422" s="10">
        <f t="shared" si="55"/>
        <v>41712.194803240738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52"/>
        <v>2.0066666666666668</v>
      </c>
      <c r="P423" s="6">
        <f t="shared" si="53"/>
        <v>50.166666666666664</v>
      </c>
      <c r="Q423" t="str">
        <f t="shared" si="56"/>
        <v>film &amp; video</v>
      </c>
      <c r="R423" t="str">
        <f t="shared" si="57"/>
        <v>animation</v>
      </c>
      <c r="S423" s="10">
        <f t="shared" si="54"/>
        <v>42177.491388888884</v>
      </c>
      <c r="T423">
        <f t="shared" si="51"/>
        <v>2015</v>
      </c>
      <c r="U423" s="10">
        <f t="shared" si="55"/>
        <v>42237.491388888884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52"/>
        <v>1.075</v>
      </c>
      <c r="P424" s="6">
        <f t="shared" si="53"/>
        <v>35.833333333333336</v>
      </c>
      <c r="Q424" t="str">
        <f t="shared" si="56"/>
        <v>film &amp; video</v>
      </c>
      <c r="R424" t="str">
        <f t="shared" si="57"/>
        <v>animation</v>
      </c>
      <c r="S424" s="10">
        <f t="shared" si="54"/>
        <v>41863.260381944441</v>
      </c>
      <c r="T424">
        <f t="shared" si="51"/>
        <v>2014</v>
      </c>
      <c r="U424" s="10">
        <f t="shared" si="55"/>
        <v>41893.260381944441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52"/>
        <v>0.76500000000000001</v>
      </c>
      <c r="P425" s="6">
        <f t="shared" si="53"/>
        <v>11.76923076923077</v>
      </c>
      <c r="Q425" t="str">
        <f t="shared" si="56"/>
        <v>film &amp; video</v>
      </c>
      <c r="R425" t="str">
        <f t="shared" si="57"/>
        <v>animation</v>
      </c>
      <c r="S425" s="10">
        <f t="shared" si="54"/>
        <v>41400.92627314815</v>
      </c>
      <c r="T425">
        <f t="shared" si="51"/>
        <v>2013</v>
      </c>
      <c r="U425" s="10">
        <f t="shared" si="55"/>
        <v>41430.92627314815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52"/>
        <v>6.7966666666666677</v>
      </c>
      <c r="P426" s="6">
        <f t="shared" si="53"/>
        <v>40.78</v>
      </c>
      <c r="Q426" t="str">
        <f t="shared" si="56"/>
        <v>film &amp; video</v>
      </c>
      <c r="R426" t="str">
        <f t="shared" si="57"/>
        <v>animation</v>
      </c>
      <c r="S426" s="10">
        <f t="shared" si="54"/>
        <v>40934.376145833332</v>
      </c>
      <c r="T426">
        <f t="shared" si="51"/>
        <v>2012</v>
      </c>
      <c r="U426" s="10">
        <f t="shared" si="55"/>
        <v>40994.334479166668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52"/>
        <v>1.2E-2</v>
      </c>
      <c r="P427" s="6">
        <f t="shared" si="53"/>
        <v>3</v>
      </c>
      <c r="Q427" t="str">
        <f t="shared" si="56"/>
        <v>film &amp; video</v>
      </c>
      <c r="R427" t="str">
        <f t="shared" si="57"/>
        <v>animation</v>
      </c>
      <c r="S427" s="10">
        <f t="shared" si="54"/>
        <v>42275.861157407402</v>
      </c>
      <c r="T427">
        <f t="shared" si="51"/>
        <v>2015</v>
      </c>
      <c r="U427" s="10">
        <f t="shared" si="55"/>
        <v>42335.902824074074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52"/>
        <v>1.3299999999999998</v>
      </c>
      <c r="P428" s="6">
        <f t="shared" si="53"/>
        <v>16.625</v>
      </c>
      <c r="Q428" t="str">
        <f t="shared" si="56"/>
        <v>film &amp; video</v>
      </c>
      <c r="R428" t="str">
        <f t="shared" si="57"/>
        <v>animation</v>
      </c>
      <c r="S428" s="10">
        <f t="shared" si="54"/>
        <v>42400.711967592593</v>
      </c>
      <c r="T428">
        <f t="shared" si="51"/>
        <v>2016</v>
      </c>
      <c r="U428" s="10">
        <f t="shared" si="55"/>
        <v>42430.711967592593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52"/>
        <v>0</v>
      </c>
      <c r="P429" s="6">
        <f>IF(L429 &gt; 0,E429/L429,0)</f>
        <v>0</v>
      </c>
      <c r="Q429" t="str">
        <f t="shared" si="56"/>
        <v>film &amp; video</v>
      </c>
      <c r="R429" t="str">
        <f t="shared" si="57"/>
        <v>animation</v>
      </c>
      <c r="S429" s="10">
        <f t="shared" si="54"/>
        <v>42285.909027777772</v>
      </c>
      <c r="T429">
        <f t="shared" si="51"/>
        <v>2015</v>
      </c>
      <c r="U429" s="10">
        <f t="shared" si="55"/>
        <v>42299.790972222225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52"/>
        <v>5.6333333333333329</v>
      </c>
      <c r="P430" s="6">
        <f t="shared" si="53"/>
        <v>52</v>
      </c>
      <c r="Q430" t="str">
        <f t="shared" si="56"/>
        <v>film &amp; video</v>
      </c>
      <c r="R430" t="str">
        <f t="shared" si="57"/>
        <v>animation</v>
      </c>
      <c r="S430" s="10">
        <f t="shared" si="54"/>
        <v>41778.766724537039</v>
      </c>
      <c r="T430">
        <f t="shared" si="51"/>
        <v>2014</v>
      </c>
      <c r="U430" s="10">
        <f t="shared" si="55"/>
        <v>41806.916666666664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52"/>
        <v>0</v>
      </c>
      <c r="P431" s="6">
        <f>IF(L431 &gt; 0,E431/L431,0)</f>
        <v>0</v>
      </c>
      <c r="Q431" t="str">
        <f t="shared" si="56"/>
        <v>film &amp; video</v>
      </c>
      <c r="R431" t="str">
        <f t="shared" si="57"/>
        <v>animation</v>
      </c>
      <c r="S431" s="10">
        <f t="shared" si="54"/>
        <v>40070.901412037041</v>
      </c>
      <c r="T431">
        <f t="shared" si="51"/>
        <v>2009</v>
      </c>
      <c r="U431" s="10">
        <f t="shared" si="55"/>
        <v>40144.207638888889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52"/>
        <v>2.4</v>
      </c>
      <c r="P432" s="6">
        <f t="shared" si="53"/>
        <v>4.8</v>
      </c>
      <c r="Q432" t="str">
        <f t="shared" si="56"/>
        <v>film &amp; video</v>
      </c>
      <c r="R432" t="str">
        <f t="shared" si="57"/>
        <v>animation</v>
      </c>
      <c r="S432" s="10">
        <f t="shared" si="54"/>
        <v>41513.107256944444</v>
      </c>
      <c r="T432">
        <f t="shared" si="51"/>
        <v>2013</v>
      </c>
      <c r="U432" s="10">
        <f t="shared" si="55"/>
        <v>41528.107256944444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52"/>
        <v>13.833333333333334</v>
      </c>
      <c r="P433" s="6">
        <f t="shared" si="53"/>
        <v>51.875</v>
      </c>
      <c r="Q433" t="str">
        <f t="shared" si="56"/>
        <v>film &amp; video</v>
      </c>
      <c r="R433" t="str">
        <f t="shared" si="57"/>
        <v>animation</v>
      </c>
      <c r="S433" s="10">
        <f t="shared" si="54"/>
        <v>42526.871331018512</v>
      </c>
      <c r="T433">
        <f t="shared" si="51"/>
        <v>2016</v>
      </c>
      <c r="U433" s="10">
        <f t="shared" si="55"/>
        <v>42556.871331018512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52"/>
        <v>9.5</v>
      </c>
      <c r="P434" s="6">
        <f t="shared" si="53"/>
        <v>71.25</v>
      </c>
      <c r="Q434" t="str">
        <f t="shared" si="56"/>
        <v>film &amp; video</v>
      </c>
      <c r="R434" t="str">
        <f t="shared" si="57"/>
        <v>animation</v>
      </c>
      <c r="S434" s="10">
        <f t="shared" si="54"/>
        <v>42238.726631944446</v>
      </c>
      <c r="T434">
        <f t="shared" si="51"/>
        <v>2015</v>
      </c>
      <c r="U434" s="10">
        <f t="shared" si="55"/>
        <v>42298.726631944446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52"/>
        <v>0</v>
      </c>
      <c r="P435" s="6">
        <f>IF(L435 &gt; 0,E435/L435,0)</f>
        <v>0</v>
      </c>
      <c r="Q435" t="str">
        <f t="shared" si="56"/>
        <v>film &amp; video</v>
      </c>
      <c r="R435" t="str">
        <f t="shared" si="57"/>
        <v>animation</v>
      </c>
      <c r="S435" s="10">
        <f t="shared" si="54"/>
        <v>42228.629884259266</v>
      </c>
      <c r="T435">
        <f t="shared" si="51"/>
        <v>2015</v>
      </c>
      <c r="U435" s="10">
        <f t="shared" si="55"/>
        <v>42288.629884259266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52"/>
        <v>5</v>
      </c>
      <c r="P436" s="6">
        <f t="shared" si="53"/>
        <v>62.5</v>
      </c>
      <c r="Q436" t="str">
        <f t="shared" si="56"/>
        <v>film &amp; video</v>
      </c>
      <c r="R436" t="str">
        <f t="shared" si="57"/>
        <v>animation</v>
      </c>
      <c r="S436" s="10">
        <f t="shared" si="54"/>
        <v>41576.834513888891</v>
      </c>
      <c r="T436">
        <f t="shared" si="51"/>
        <v>2013</v>
      </c>
      <c r="U436" s="10">
        <f t="shared" si="55"/>
        <v>41609.876180555555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52"/>
        <v>2.7272727272727275E-3</v>
      </c>
      <c r="P437" s="6">
        <f t="shared" si="53"/>
        <v>1</v>
      </c>
      <c r="Q437" t="str">
        <f t="shared" si="56"/>
        <v>film &amp; video</v>
      </c>
      <c r="R437" t="str">
        <f t="shared" si="57"/>
        <v>animation</v>
      </c>
      <c r="S437" s="10">
        <f t="shared" si="54"/>
        <v>41500.747453703705</v>
      </c>
      <c r="T437">
        <f t="shared" si="51"/>
        <v>2013</v>
      </c>
      <c r="U437" s="10">
        <f t="shared" si="55"/>
        <v>41530.747453703705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52"/>
        <v>0</v>
      </c>
      <c r="P438" s="6">
        <f t="shared" ref="P438:P439" si="58">IF(L438 &gt; 0,E438/L438,0)</f>
        <v>0</v>
      </c>
      <c r="Q438" t="str">
        <f t="shared" si="56"/>
        <v>film &amp; video</v>
      </c>
      <c r="R438" t="str">
        <f t="shared" si="57"/>
        <v>animation</v>
      </c>
      <c r="S438" s="10">
        <f t="shared" si="54"/>
        <v>41456.36241898148</v>
      </c>
      <c r="T438">
        <f t="shared" si="51"/>
        <v>2013</v>
      </c>
      <c r="U438" s="10">
        <f t="shared" si="55"/>
        <v>41486.36241898148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52"/>
        <v>0</v>
      </c>
      <c r="P439" s="6">
        <f t="shared" si="58"/>
        <v>0</v>
      </c>
      <c r="Q439" t="str">
        <f t="shared" si="56"/>
        <v>film &amp; video</v>
      </c>
      <c r="R439" t="str">
        <f t="shared" si="57"/>
        <v>animation</v>
      </c>
      <c r="S439" s="10">
        <f t="shared" si="54"/>
        <v>42591.31858796296</v>
      </c>
      <c r="T439">
        <f t="shared" si="51"/>
        <v>2016</v>
      </c>
      <c r="U439" s="10">
        <f t="shared" si="55"/>
        <v>42651.31858796296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52"/>
        <v>9.379999999999999</v>
      </c>
      <c r="P440" s="6">
        <f t="shared" si="53"/>
        <v>170.54545454545453</v>
      </c>
      <c r="Q440" t="str">
        <f t="shared" si="56"/>
        <v>film &amp; video</v>
      </c>
      <c r="R440" t="str">
        <f t="shared" si="57"/>
        <v>animation</v>
      </c>
      <c r="S440" s="10">
        <f t="shared" si="54"/>
        <v>42296.261087962965</v>
      </c>
      <c r="T440">
        <f t="shared" si="51"/>
        <v>2015</v>
      </c>
      <c r="U440" s="10">
        <f t="shared" si="55"/>
        <v>42326.302754629629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52"/>
        <v>0</v>
      </c>
      <c r="P441" s="6">
        <f>IF(L441 &gt; 0,E441/L441,0)</f>
        <v>0</v>
      </c>
      <c r="Q441" t="str">
        <f t="shared" si="56"/>
        <v>film &amp; video</v>
      </c>
      <c r="R441" t="str">
        <f t="shared" si="57"/>
        <v>animation</v>
      </c>
      <c r="S441" s="10">
        <f t="shared" si="54"/>
        <v>41919.761782407404</v>
      </c>
      <c r="T441">
        <f t="shared" si="51"/>
        <v>2014</v>
      </c>
      <c r="U441" s="10">
        <f t="shared" si="55"/>
        <v>41929.761782407404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52"/>
        <v>0.1</v>
      </c>
      <c r="P442" s="6">
        <f t="shared" si="53"/>
        <v>5</v>
      </c>
      <c r="Q442" t="str">
        <f t="shared" si="56"/>
        <v>film &amp; video</v>
      </c>
      <c r="R442" t="str">
        <f t="shared" si="57"/>
        <v>animation</v>
      </c>
      <c r="S442" s="10">
        <f t="shared" si="54"/>
        <v>42423.985567129625</v>
      </c>
      <c r="T442">
        <f t="shared" si="51"/>
        <v>2016</v>
      </c>
      <c r="U442" s="10">
        <f t="shared" si="55"/>
        <v>42453.943900462968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52"/>
        <v>0</v>
      </c>
      <c r="P443" s="6">
        <f>IF(L443 &gt; 0,E443/L443,0)</f>
        <v>0</v>
      </c>
      <c r="Q443" t="str">
        <f t="shared" si="56"/>
        <v>film &amp; video</v>
      </c>
      <c r="R443" t="str">
        <f t="shared" si="57"/>
        <v>animation</v>
      </c>
      <c r="S443" s="10">
        <f t="shared" si="54"/>
        <v>41550.793935185182</v>
      </c>
      <c r="T443">
        <f t="shared" si="51"/>
        <v>2013</v>
      </c>
      <c r="U443" s="10">
        <f t="shared" si="55"/>
        <v>41580.793935185182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52"/>
        <v>39.358823529411765</v>
      </c>
      <c r="P444" s="6">
        <f t="shared" si="53"/>
        <v>393.58823529411762</v>
      </c>
      <c r="Q444" t="str">
        <f t="shared" si="56"/>
        <v>film &amp; video</v>
      </c>
      <c r="R444" t="str">
        <f t="shared" si="57"/>
        <v>animation</v>
      </c>
      <c r="S444" s="10">
        <f t="shared" si="54"/>
        <v>42024.888692129629</v>
      </c>
      <c r="T444">
        <f t="shared" si="51"/>
        <v>2015</v>
      </c>
      <c r="U444" s="10">
        <f t="shared" si="55"/>
        <v>42054.888692129629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52"/>
        <v>0.1</v>
      </c>
      <c r="P445" s="6">
        <f t="shared" si="53"/>
        <v>5</v>
      </c>
      <c r="Q445" t="str">
        <f t="shared" si="56"/>
        <v>film &amp; video</v>
      </c>
      <c r="R445" t="str">
        <f t="shared" si="57"/>
        <v>animation</v>
      </c>
      <c r="S445" s="10">
        <f t="shared" si="54"/>
        <v>41650.015057870369</v>
      </c>
      <c r="T445">
        <f t="shared" si="51"/>
        <v>2014</v>
      </c>
      <c r="U445" s="10">
        <f t="shared" si="55"/>
        <v>41680.015057870369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52"/>
        <v>5</v>
      </c>
      <c r="P446" s="6">
        <f t="shared" si="53"/>
        <v>50</v>
      </c>
      <c r="Q446" t="str">
        <f t="shared" si="56"/>
        <v>film &amp; video</v>
      </c>
      <c r="R446" t="str">
        <f t="shared" si="57"/>
        <v>animation</v>
      </c>
      <c r="S446" s="10">
        <f t="shared" si="54"/>
        <v>40894.906956018516</v>
      </c>
      <c r="T446">
        <f t="shared" si="51"/>
        <v>2011</v>
      </c>
      <c r="U446" s="10">
        <f t="shared" si="55"/>
        <v>40954.906956018516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52"/>
        <v>3.3333333333333335E-3</v>
      </c>
      <c r="P447" s="6">
        <f t="shared" si="53"/>
        <v>1</v>
      </c>
      <c r="Q447" t="str">
        <f t="shared" si="56"/>
        <v>film &amp; video</v>
      </c>
      <c r="R447" t="str">
        <f t="shared" si="57"/>
        <v>animation</v>
      </c>
      <c r="S447" s="10">
        <f t="shared" si="54"/>
        <v>42130.335358796292</v>
      </c>
      <c r="T447">
        <f t="shared" si="51"/>
        <v>2015</v>
      </c>
      <c r="U447" s="10">
        <f t="shared" si="55"/>
        <v>42145.335358796292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52"/>
        <v>7.2952380952380951</v>
      </c>
      <c r="P448" s="6">
        <f t="shared" si="53"/>
        <v>47.875</v>
      </c>
      <c r="Q448" t="str">
        <f t="shared" si="56"/>
        <v>film &amp; video</v>
      </c>
      <c r="R448" t="str">
        <f t="shared" si="57"/>
        <v>animation</v>
      </c>
      <c r="S448" s="10">
        <f t="shared" si="54"/>
        <v>42037.083564814813</v>
      </c>
      <c r="T448">
        <f t="shared" si="51"/>
        <v>2015</v>
      </c>
      <c r="U448" s="10">
        <f t="shared" si="55"/>
        <v>42067.083564814813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52"/>
        <v>1.6666666666666666E-2</v>
      </c>
      <c r="P449" s="6">
        <f t="shared" si="53"/>
        <v>5</v>
      </c>
      <c r="Q449" t="str">
        <f t="shared" si="56"/>
        <v>film &amp; video</v>
      </c>
      <c r="R449" t="str">
        <f t="shared" si="57"/>
        <v>animation</v>
      </c>
      <c r="S449" s="10">
        <f t="shared" si="54"/>
        <v>41331.555127314816</v>
      </c>
      <c r="T449">
        <f t="shared" si="51"/>
        <v>2013</v>
      </c>
      <c r="U449" s="10">
        <f t="shared" si="55"/>
        <v>41356.513460648144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52"/>
        <v>3.2804000000000002</v>
      </c>
      <c r="P450" s="6">
        <f t="shared" si="53"/>
        <v>20.502500000000001</v>
      </c>
      <c r="Q450" t="str">
        <f t="shared" si="56"/>
        <v>film &amp; video</v>
      </c>
      <c r="R450" t="str">
        <f t="shared" si="57"/>
        <v>animation</v>
      </c>
      <c r="S450" s="10">
        <f t="shared" si="54"/>
        <v>41753.758043981477</v>
      </c>
      <c r="T450">
        <f t="shared" ref="T450:T513" si="59">YEAR(S450)</f>
        <v>2014</v>
      </c>
      <c r="U450" s="10">
        <f t="shared" si="55"/>
        <v>41773.758043981477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60">E451/D451 * 100</f>
        <v>2.25</v>
      </c>
      <c r="P451" s="6">
        <f t="shared" ref="P451:P514" si="61">E451/L451</f>
        <v>9</v>
      </c>
      <c r="Q451" t="str">
        <f t="shared" si="56"/>
        <v>film &amp; video</v>
      </c>
      <c r="R451" t="str">
        <f t="shared" si="57"/>
        <v>animation</v>
      </c>
      <c r="S451" s="10">
        <f t="shared" ref="S451:S514" si="62">(((J451/60)/60)/24)+DATE(1970,1,1)</f>
        <v>41534.568113425928</v>
      </c>
      <c r="T451">
        <f t="shared" si="59"/>
        <v>2013</v>
      </c>
      <c r="U451" s="10">
        <f t="shared" ref="U451:U514" si="63">(((I451/60)/60)/24)+DATE(1970,1,1)</f>
        <v>41564.568113425928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60"/>
        <v>0.79200000000000004</v>
      </c>
      <c r="P452" s="6">
        <f t="shared" si="61"/>
        <v>56.571428571428569</v>
      </c>
      <c r="Q452" t="str">
        <f t="shared" si="56"/>
        <v>film &amp; video</v>
      </c>
      <c r="R452" t="str">
        <f t="shared" si="57"/>
        <v>animation</v>
      </c>
      <c r="S452" s="10">
        <f t="shared" si="62"/>
        <v>41654.946759259255</v>
      </c>
      <c r="T452">
        <f t="shared" si="59"/>
        <v>2014</v>
      </c>
      <c r="U452" s="10">
        <f t="shared" si="63"/>
        <v>41684.946759259255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60"/>
        <v>0</v>
      </c>
      <c r="P453" s="6">
        <f>IF(L453 &gt; 0,E453/L453,0)</f>
        <v>0</v>
      </c>
      <c r="Q453" t="str">
        <f t="shared" ref="Q453:Q516" si="64">LEFT(N453,SEARCH("/",N453,1)-1)</f>
        <v>film &amp; video</v>
      </c>
      <c r="R453" t="str">
        <f t="shared" ref="R453:R516" si="65">RIGHT(N453,LEN(N453)-SEARCH("/",N453,1))</f>
        <v>animation</v>
      </c>
      <c r="S453" s="10">
        <f t="shared" si="62"/>
        <v>41634.715173611112</v>
      </c>
      <c r="T453">
        <f t="shared" si="59"/>
        <v>2013</v>
      </c>
      <c r="U453" s="10">
        <f t="shared" si="63"/>
        <v>41664.715173611112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60"/>
        <v>64</v>
      </c>
      <c r="P454" s="6">
        <f t="shared" si="61"/>
        <v>40</v>
      </c>
      <c r="Q454" t="str">
        <f t="shared" si="64"/>
        <v>film &amp; video</v>
      </c>
      <c r="R454" t="str">
        <f t="shared" si="65"/>
        <v>animation</v>
      </c>
      <c r="S454" s="10">
        <f t="shared" si="62"/>
        <v>42107.703877314809</v>
      </c>
      <c r="T454">
        <f t="shared" si="59"/>
        <v>2015</v>
      </c>
      <c r="U454" s="10">
        <f t="shared" si="63"/>
        <v>42137.703877314809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60"/>
        <v>2.7404479578392621E-2</v>
      </c>
      <c r="P455" s="6">
        <f t="shared" si="61"/>
        <v>13</v>
      </c>
      <c r="Q455" t="str">
        <f t="shared" si="64"/>
        <v>film &amp; video</v>
      </c>
      <c r="R455" t="str">
        <f t="shared" si="65"/>
        <v>animation</v>
      </c>
      <c r="S455" s="10">
        <f t="shared" si="62"/>
        <v>42038.824988425928</v>
      </c>
      <c r="T455">
        <f t="shared" si="59"/>
        <v>2015</v>
      </c>
      <c r="U455" s="10">
        <f t="shared" si="63"/>
        <v>42054.824988425928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60"/>
        <v>0.82000000000000006</v>
      </c>
      <c r="P456" s="6">
        <f t="shared" si="61"/>
        <v>16.399999999999999</v>
      </c>
      <c r="Q456" t="str">
        <f t="shared" si="64"/>
        <v>film &amp; video</v>
      </c>
      <c r="R456" t="str">
        <f t="shared" si="65"/>
        <v>animation</v>
      </c>
      <c r="S456" s="10">
        <f t="shared" si="62"/>
        <v>41938.717256944445</v>
      </c>
      <c r="T456">
        <f t="shared" si="59"/>
        <v>2014</v>
      </c>
      <c r="U456" s="10">
        <f t="shared" si="63"/>
        <v>41969.551388888889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60"/>
        <v>6.9230769230769221E-2</v>
      </c>
      <c r="P457" s="6">
        <f t="shared" si="61"/>
        <v>22.5</v>
      </c>
      <c r="Q457" t="str">
        <f t="shared" si="64"/>
        <v>film &amp; video</v>
      </c>
      <c r="R457" t="str">
        <f t="shared" si="65"/>
        <v>animation</v>
      </c>
      <c r="S457" s="10">
        <f t="shared" si="62"/>
        <v>40971.002569444441</v>
      </c>
      <c r="T457">
        <f t="shared" si="59"/>
        <v>2012</v>
      </c>
      <c r="U457" s="10">
        <f t="shared" si="63"/>
        <v>41016.021527777775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60"/>
        <v>0.68631863186318631</v>
      </c>
      <c r="P458" s="6">
        <f t="shared" si="61"/>
        <v>20.333333333333332</v>
      </c>
      <c r="Q458" t="str">
        <f t="shared" si="64"/>
        <v>film &amp; video</v>
      </c>
      <c r="R458" t="str">
        <f t="shared" si="65"/>
        <v>animation</v>
      </c>
      <c r="S458" s="10">
        <f t="shared" si="62"/>
        <v>41547.694456018515</v>
      </c>
      <c r="T458">
        <f t="shared" si="59"/>
        <v>2013</v>
      </c>
      <c r="U458" s="10">
        <f t="shared" si="63"/>
        <v>41569.165972222225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60"/>
        <v>0</v>
      </c>
      <c r="P459" s="6">
        <f>IF(L459 &gt; 0,E459/L459,0)</f>
        <v>0</v>
      </c>
      <c r="Q459" t="str">
        <f t="shared" si="64"/>
        <v>film &amp; video</v>
      </c>
      <c r="R459" t="str">
        <f t="shared" si="65"/>
        <v>animation</v>
      </c>
      <c r="S459" s="10">
        <f t="shared" si="62"/>
        <v>41837.767500000002</v>
      </c>
      <c r="T459">
        <f t="shared" si="59"/>
        <v>2014</v>
      </c>
      <c r="U459" s="10">
        <f t="shared" si="63"/>
        <v>41867.767500000002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60"/>
        <v>8.2100000000000009</v>
      </c>
      <c r="P460" s="6">
        <f t="shared" si="61"/>
        <v>16.755102040816325</v>
      </c>
      <c r="Q460" t="str">
        <f t="shared" si="64"/>
        <v>film &amp; video</v>
      </c>
      <c r="R460" t="str">
        <f t="shared" si="65"/>
        <v>animation</v>
      </c>
      <c r="S460" s="10">
        <f t="shared" si="62"/>
        <v>41378.69976851852</v>
      </c>
      <c r="T460">
        <f t="shared" si="59"/>
        <v>2013</v>
      </c>
      <c r="U460" s="10">
        <f t="shared" si="63"/>
        <v>41408.69976851852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60"/>
        <v>6.4102564102564097E-2</v>
      </c>
      <c r="P461" s="6">
        <f t="shared" si="61"/>
        <v>25</v>
      </c>
      <c r="Q461" t="str">
        <f t="shared" si="64"/>
        <v>film &amp; video</v>
      </c>
      <c r="R461" t="str">
        <f t="shared" si="65"/>
        <v>animation</v>
      </c>
      <c r="S461" s="10">
        <f t="shared" si="62"/>
        <v>40800.6403587963</v>
      </c>
      <c r="T461">
        <f t="shared" si="59"/>
        <v>2011</v>
      </c>
      <c r="U461" s="10">
        <f t="shared" si="63"/>
        <v>40860.682025462964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60"/>
        <v>0.29411764705882354</v>
      </c>
      <c r="P462" s="6">
        <f t="shared" si="61"/>
        <v>12.5</v>
      </c>
      <c r="Q462" t="str">
        <f t="shared" si="64"/>
        <v>film &amp; video</v>
      </c>
      <c r="R462" t="str">
        <f t="shared" si="65"/>
        <v>animation</v>
      </c>
      <c r="S462" s="10">
        <f t="shared" si="62"/>
        <v>41759.542534722219</v>
      </c>
      <c r="T462">
        <f t="shared" si="59"/>
        <v>2014</v>
      </c>
      <c r="U462" s="10">
        <f t="shared" si="63"/>
        <v>41791.166666666664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60"/>
        <v>0</v>
      </c>
      <c r="P463" s="6">
        <f t="shared" ref="P463:P464" si="66">IF(L463 &gt; 0,E463/L463,0)</f>
        <v>0</v>
      </c>
      <c r="Q463" t="str">
        <f t="shared" si="64"/>
        <v>film &amp; video</v>
      </c>
      <c r="R463" t="str">
        <f t="shared" si="65"/>
        <v>animation</v>
      </c>
      <c r="S463" s="10">
        <f t="shared" si="62"/>
        <v>41407.84684027778</v>
      </c>
      <c r="T463">
        <f t="shared" si="59"/>
        <v>2013</v>
      </c>
      <c r="U463" s="10">
        <f t="shared" si="63"/>
        <v>41427.84684027778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60"/>
        <v>0</v>
      </c>
      <c r="P464" s="6">
        <f t="shared" si="66"/>
        <v>0</v>
      </c>
      <c r="Q464" t="str">
        <f t="shared" si="64"/>
        <v>film &amp; video</v>
      </c>
      <c r="R464" t="str">
        <f t="shared" si="65"/>
        <v>animation</v>
      </c>
      <c r="S464" s="10">
        <f t="shared" si="62"/>
        <v>40705.126631944448</v>
      </c>
      <c r="T464">
        <f t="shared" si="59"/>
        <v>2011</v>
      </c>
      <c r="U464" s="10">
        <f t="shared" si="63"/>
        <v>40765.126631944448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60"/>
        <v>2.2727272727272729</v>
      </c>
      <c r="P465" s="6">
        <f t="shared" si="61"/>
        <v>113.63636363636364</v>
      </c>
      <c r="Q465" t="str">
        <f t="shared" si="64"/>
        <v>film &amp; video</v>
      </c>
      <c r="R465" t="str">
        <f t="shared" si="65"/>
        <v>animation</v>
      </c>
      <c r="S465" s="10">
        <f t="shared" si="62"/>
        <v>40750.710104166668</v>
      </c>
      <c r="T465">
        <f t="shared" si="59"/>
        <v>2011</v>
      </c>
      <c r="U465" s="10">
        <f t="shared" si="63"/>
        <v>40810.710104166668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60"/>
        <v>9.9009900990099015E-2</v>
      </c>
      <c r="P466" s="6">
        <f t="shared" si="61"/>
        <v>1</v>
      </c>
      <c r="Q466" t="str">
        <f t="shared" si="64"/>
        <v>film &amp; video</v>
      </c>
      <c r="R466" t="str">
        <f t="shared" si="65"/>
        <v>animation</v>
      </c>
      <c r="S466" s="10">
        <f t="shared" si="62"/>
        <v>42488.848784722228</v>
      </c>
      <c r="T466">
        <f t="shared" si="59"/>
        <v>2016</v>
      </c>
      <c r="U466" s="10">
        <f t="shared" si="63"/>
        <v>42508.848784722228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60"/>
        <v>26.953125</v>
      </c>
      <c r="P467" s="6">
        <f t="shared" si="61"/>
        <v>17.25</v>
      </c>
      <c r="Q467" t="str">
        <f t="shared" si="64"/>
        <v>film &amp; video</v>
      </c>
      <c r="R467" t="str">
        <f t="shared" si="65"/>
        <v>animation</v>
      </c>
      <c r="S467" s="10">
        <f t="shared" si="62"/>
        <v>41801.120069444441</v>
      </c>
      <c r="T467">
        <f t="shared" si="59"/>
        <v>2014</v>
      </c>
      <c r="U467" s="10">
        <f t="shared" si="63"/>
        <v>41817.120069444441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60"/>
        <v>0.76</v>
      </c>
      <c r="P468" s="6">
        <f t="shared" si="61"/>
        <v>15.2</v>
      </c>
      <c r="Q468" t="str">
        <f t="shared" si="64"/>
        <v>film &amp; video</v>
      </c>
      <c r="R468" t="str">
        <f t="shared" si="65"/>
        <v>animation</v>
      </c>
      <c r="S468" s="10">
        <f t="shared" si="62"/>
        <v>41129.942870370374</v>
      </c>
      <c r="T468">
        <f t="shared" si="59"/>
        <v>2012</v>
      </c>
      <c r="U468" s="10">
        <f t="shared" si="63"/>
        <v>41159.942870370374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60"/>
        <v>21.574999999999999</v>
      </c>
      <c r="P469" s="6">
        <f t="shared" si="61"/>
        <v>110.64102564102564</v>
      </c>
      <c r="Q469" t="str">
        <f t="shared" si="64"/>
        <v>film &amp; video</v>
      </c>
      <c r="R469" t="str">
        <f t="shared" si="65"/>
        <v>animation</v>
      </c>
      <c r="S469" s="10">
        <f t="shared" si="62"/>
        <v>41135.679791666669</v>
      </c>
      <c r="T469">
        <f t="shared" si="59"/>
        <v>2012</v>
      </c>
      <c r="U469" s="10">
        <f t="shared" si="63"/>
        <v>41180.679791666669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60"/>
        <v>0</v>
      </c>
      <c r="P470" s="6">
        <f t="shared" ref="P470:P471" si="67">IF(L470 &gt; 0,E470/L470,0)</f>
        <v>0</v>
      </c>
      <c r="Q470" t="str">
        <f t="shared" si="64"/>
        <v>film &amp; video</v>
      </c>
      <c r="R470" t="str">
        <f t="shared" si="65"/>
        <v>animation</v>
      </c>
      <c r="S470" s="10">
        <f t="shared" si="62"/>
        <v>41041.167627314811</v>
      </c>
      <c r="T470">
        <f t="shared" si="59"/>
        <v>2012</v>
      </c>
      <c r="U470" s="10">
        <f t="shared" si="63"/>
        <v>41101.160474537035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60"/>
        <v>0</v>
      </c>
      <c r="P471" s="6">
        <f t="shared" si="67"/>
        <v>0</v>
      </c>
      <c r="Q471" t="str">
        <f t="shared" si="64"/>
        <v>film &amp; video</v>
      </c>
      <c r="R471" t="str">
        <f t="shared" si="65"/>
        <v>animation</v>
      </c>
      <c r="S471" s="10">
        <f t="shared" si="62"/>
        <v>41827.989861111113</v>
      </c>
      <c r="T471">
        <f t="shared" si="59"/>
        <v>2014</v>
      </c>
      <c r="U471" s="10">
        <f t="shared" si="63"/>
        <v>41887.989861111113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60"/>
        <v>1.02</v>
      </c>
      <c r="P472" s="6">
        <f t="shared" si="61"/>
        <v>25.5</v>
      </c>
      <c r="Q472" t="str">
        <f t="shared" si="64"/>
        <v>film &amp; video</v>
      </c>
      <c r="R472" t="str">
        <f t="shared" si="65"/>
        <v>animation</v>
      </c>
      <c r="S472" s="10">
        <f t="shared" si="62"/>
        <v>41605.167696759258</v>
      </c>
      <c r="T472">
        <f t="shared" si="59"/>
        <v>2013</v>
      </c>
      <c r="U472" s="10">
        <f t="shared" si="63"/>
        <v>41655.166666666664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60"/>
        <v>11.892727272727273</v>
      </c>
      <c r="P473" s="6">
        <f t="shared" si="61"/>
        <v>38.476470588235294</v>
      </c>
      <c r="Q473" t="str">
        <f t="shared" si="64"/>
        <v>film &amp; video</v>
      </c>
      <c r="R473" t="str">
        <f t="shared" si="65"/>
        <v>animation</v>
      </c>
      <c r="S473" s="10">
        <f t="shared" si="62"/>
        <v>41703.721979166665</v>
      </c>
      <c r="T473">
        <f t="shared" si="59"/>
        <v>2014</v>
      </c>
      <c r="U473" s="10">
        <f t="shared" si="63"/>
        <v>41748.680312500001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60"/>
        <v>17.625</v>
      </c>
      <c r="P474" s="6">
        <f t="shared" si="61"/>
        <v>28.2</v>
      </c>
      <c r="Q474" t="str">
        <f t="shared" si="64"/>
        <v>film &amp; video</v>
      </c>
      <c r="R474" t="str">
        <f t="shared" si="65"/>
        <v>animation</v>
      </c>
      <c r="S474" s="10">
        <f t="shared" si="62"/>
        <v>41844.922662037039</v>
      </c>
      <c r="T474">
        <f t="shared" si="59"/>
        <v>2014</v>
      </c>
      <c r="U474" s="10">
        <f t="shared" si="63"/>
        <v>41874.922662037039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60"/>
        <v>2.87</v>
      </c>
      <c r="P475" s="6">
        <f t="shared" si="61"/>
        <v>61.5</v>
      </c>
      <c r="Q475" t="str">
        <f t="shared" si="64"/>
        <v>film &amp; video</v>
      </c>
      <c r="R475" t="str">
        <f t="shared" si="65"/>
        <v>animation</v>
      </c>
      <c r="S475" s="10">
        <f t="shared" si="62"/>
        <v>41869.698136574072</v>
      </c>
      <c r="T475">
        <f t="shared" si="59"/>
        <v>2014</v>
      </c>
      <c r="U475" s="10">
        <f t="shared" si="63"/>
        <v>41899.698136574072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60"/>
        <v>3.0303030303030304E-2</v>
      </c>
      <c r="P476" s="6">
        <f t="shared" si="61"/>
        <v>1</v>
      </c>
      <c r="Q476" t="str">
        <f t="shared" si="64"/>
        <v>film &amp; video</v>
      </c>
      <c r="R476" t="str">
        <f t="shared" si="65"/>
        <v>animation</v>
      </c>
      <c r="S476" s="10">
        <f t="shared" si="62"/>
        <v>42753.329039351855</v>
      </c>
      <c r="T476">
        <f t="shared" si="59"/>
        <v>2017</v>
      </c>
      <c r="U476" s="10">
        <f t="shared" si="63"/>
        <v>42783.329039351855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60"/>
        <v>0</v>
      </c>
      <c r="P477" s="6">
        <f>IF(L477 &gt; 0,E477/L477,0)</f>
        <v>0</v>
      </c>
      <c r="Q477" t="str">
        <f t="shared" si="64"/>
        <v>film &amp; video</v>
      </c>
      <c r="R477" t="str">
        <f t="shared" si="65"/>
        <v>animation</v>
      </c>
      <c r="S477" s="10">
        <f t="shared" si="62"/>
        <v>42100.086145833338</v>
      </c>
      <c r="T477">
        <f t="shared" si="59"/>
        <v>2015</v>
      </c>
      <c r="U477" s="10">
        <f t="shared" si="63"/>
        <v>42130.086145833338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60"/>
        <v>2.230268181818182</v>
      </c>
      <c r="P478" s="6">
        <f t="shared" si="61"/>
        <v>39.569274193548388</v>
      </c>
      <c r="Q478" t="str">
        <f t="shared" si="64"/>
        <v>film &amp; video</v>
      </c>
      <c r="R478" t="str">
        <f t="shared" si="65"/>
        <v>animation</v>
      </c>
      <c r="S478" s="10">
        <f t="shared" si="62"/>
        <v>41757.975011574075</v>
      </c>
      <c r="T478">
        <f t="shared" si="59"/>
        <v>2014</v>
      </c>
      <c r="U478" s="10">
        <f t="shared" si="63"/>
        <v>41793.165972222225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60"/>
        <v>0</v>
      </c>
      <c r="P479" s="6">
        <f t="shared" ref="P479:P480" si="68">IF(L479 &gt; 0,E479/L479,0)</f>
        <v>0</v>
      </c>
      <c r="Q479" t="str">
        <f t="shared" si="64"/>
        <v>film &amp; video</v>
      </c>
      <c r="R479" t="str">
        <f t="shared" si="65"/>
        <v>animation</v>
      </c>
      <c r="S479" s="10">
        <f t="shared" si="62"/>
        <v>40987.83488425926</v>
      </c>
      <c r="T479">
        <f t="shared" si="59"/>
        <v>2012</v>
      </c>
      <c r="U479" s="10">
        <f t="shared" si="63"/>
        <v>41047.83488425926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60"/>
        <v>0</v>
      </c>
      <c r="P480" s="6">
        <f t="shared" si="68"/>
        <v>0</v>
      </c>
      <c r="Q480" t="str">
        <f t="shared" si="64"/>
        <v>film &amp; video</v>
      </c>
      <c r="R480" t="str">
        <f t="shared" si="65"/>
        <v>animation</v>
      </c>
      <c r="S480" s="10">
        <f t="shared" si="62"/>
        <v>42065.910983796297</v>
      </c>
      <c r="T480">
        <f t="shared" si="59"/>
        <v>2015</v>
      </c>
      <c r="U480" s="10">
        <f t="shared" si="63"/>
        <v>42095.869317129633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60"/>
        <v>32.56</v>
      </c>
      <c r="P481" s="6">
        <f t="shared" si="61"/>
        <v>88.8</v>
      </c>
      <c r="Q481" t="str">
        <f t="shared" si="64"/>
        <v>film &amp; video</v>
      </c>
      <c r="R481" t="str">
        <f t="shared" si="65"/>
        <v>animation</v>
      </c>
      <c r="S481" s="10">
        <f t="shared" si="62"/>
        <v>41904.407812500001</v>
      </c>
      <c r="T481">
        <f t="shared" si="59"/>
        <v>2014</v>
      </c>
      <c r="U481" s="10">
        <f t="shared" si="63"/>
        <v>41964.449479166666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60"/>
        <v>19.41</v>
      </c>
      <c r="P482" s="6">
        <f t="shared" si="61"/>
        <v>55.457142857142856</v>
      </c>
      <c r="Q482" t="str">
        <f t="shared" si="64"/>
        <v>film &amp; video</v>
      </c>
      <c r="R482" t="str">
        <f t="shared" si="65"/>
        <v>animation</v>
      </c>
      <c r="S482" s="10">
        <f t="shared" si="62"/>
        <v>41465.500173611108</v>
      </c>
      <c r="T482">
        <f t="shared" si="59"/>
        <v>2013</v>
      </c>
      <c r="U482" s="10">
        <f t="shared" si="63"/>
        <v>41495.500173611108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60"/>
        <v>6.1</v>
      </c>
      <c r="P483" s="6">
        <f t="shared" si="61"/>
        <v>87.142857142857139</v>
      </c>
      <c r="Q483" t="str">
        <f t="shared" si="64"/>
        <v>film &amp; video</v>
      </c>
      <c r="R483" t="str">
        <f t="shared" si="65"/>
        <v>animation</v>
      </c>
      <c r="S483" s="10">
        <f t="shared" si="62"/>
        <v>41162.672326388885</v>
      </c>
      <c r="T483">
        <f t="shared" si="59"/>
        <v>2012</v>
      </c>
      <c r="U483" s="10">
        <f t="shared" si="63"/>
        <v>41192.672326388885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60"/>
        <v>0.1</v>
      </c>
      <c r="P484" s="6">
        <f t="shared" si="61"/>
        <v>10</v>
      </c>
      <c r="Q484" t="str">
        <f t="shared" si="64"/>
        <v>film &amp; video</v>
      </c>
      <c r="R484" t="str">
        <f t="shared" si="65"/>
        <v>animation</v>
      </c>
      <c r="S484" s="10">
        <f t="shared" si="62"/>
        <v>42447.896875000006</v>
      </c>
      <c r="T484">
        <f t="shared" si="59"/>
        <v>2016</v>
      </c>
      <c r="U484" s="10">
        <f t="shared" si="63"/>
        <v>42474.606944444444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60"/>
        <v>50.2</v>
      </c>
      <c r="P485" s="6">
        <f t="shared" si="61"/>
        <v>51.224489795918366</v>
      </c>
      <c r="Q485" t="str">
        <f t="shared" si="64"/>
        <v>film &amp; video</v>
      </c>
      <c r="R485" t="str">
        <f t="shared" si="65"/>
        <v>animation</v>
      </c>
      <c r="S485" s="10">
        <f t="shared" si="62"/>
        <v>41243.197592592594</v>
      </c>
      <c r="T485">
        <f t="shared" si="59"/>
        <v>2012</v>
      </c>
      <c r="U485" s="10">
        <f t="shared" si="63"/>
        <v>41303.197592592594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60"/>
        <v>0.18625</v>
      </c>
      <c r="P486" s="6">
        <f t="shared" si="61"/>
        <v>13.545454545454545</v>
      </c>
      <c r="Q486" t="str">
        <f t="shared" si="64"/>
        <v>film &amp; video</v>
      </c>
      <c r="R486" t="str">
        <f t="shared" si="65"/>
        <v>animation</v>
      </c>
      <c r="S486" s="10">
        <f t="shared" si="62"/>
        <v>42272.93949074074</v>
      </c>
      <c r="T486">
        <f t="shared" si="59"/>
        <v>2015</v>
      </c>
      <c r="U486" s="10">
        <f t="shared" si="63"/>
        <v>42313.981157407412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60"/>
        <v>21.906971229845084</v>
      </c>
      <c r="P487" s="6">
        <f t="shared" si="61"/>
        <v>66.520080000000007</v>
      </c>
      <c r="Q487" t="str">
        <f t="shared" si="64"/>
        <v>film &amp; video</v>
      </c>
      <c r="R487" t="str">
        <f t="shared" si="65"/>
        <v>animation</v>
      </c>
      <c r="S487" s="10">
        <f t="shared" si="62"/>
        <v>41381.50577546296</v>
      </c>
      <c r="T487">
        <f t="shared" si="59"/>
        <v>2013</v>
      </c>
      <c r="U487" s="10">
        <f t="shared" si="63"/>
        <v>41411.50577546296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60"/>
        <v>9.0909090909090905E-3</v>
      </c>
      <c r="P488" s="6">
        <f t="shared" si="61"/>
        <v>50</v>
      </c>
      <c r="Q488" t="str">
        <f t="shared" si="64"/>
        <v>film &amp; video</v>
      </c>
      <c r="R488" t="str">
        <f t="shared" si="65"/>
        <v>animation</v>
      </c>
      <c r="S488" s="10">
        <f t="shared" si="62"/>
        <v>41761.94258101852</v>
      </c>
      <c r="T488">
        <f t="shared" si="59"/>
        <v>2014</v>
      </c>
      <c r="U488" s="10">
        <f t="shared" si="63"/>
        <v>41791.94258101852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60"/>
        <v>0</v>
      </c>
      <c r="P489" s="6">
        <f t="shared" ref="P489:P490" si="69">IF(L489 &gt; 0,E489/L489,0)</f>
        <v>0</v>
      </c>
      <c r="Q489" t="str">
        <f t="shared" si="64"/>
        <v>film &amp; video</v>
      </c>
      <c r="R489" t="str">
        <f t="shared" si="65"/>
        <v>animation</v>
      </c>
      <c r="S489" s="10">
        <f t="shared" si="62"/>
        <v>42669.594837962963</v>
      </c>
      <c r="T489">
        <f t="shared" si="59"/>
        <v>2016</v>
      </c>
      <c r="U489" s="10">
        <f t="shared" si="63"/>
        <v>42729.636504629627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60"/>
        <v>0</v>
      </c>
      <c r="P490" s="6">
        <f t="shared" si="69"/>
        <v>0</v>
      </c>
      <c r="Q490" t="str">
        <f t="shared" si="64"/>
        <v>film &amp; video</v>
      </c>
      <c r="R490" t="str">
        <f t="shared" si="65"/>
        <v>animation</v>
      </c>
      <c r="S490" s="10">
        <f t="shared" si="62"/>
        <v>42714.054398148146</v>
      </c>
      <c r="T490">
        <f t="shared" si="59"/>
        <v>2016</v>
      </c>
      <c r="U490" s="10">
        <f t="shared" si="63"/>
        <v>42744.054398148146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60"/>
        <v>0.28667813379201834</v>
      </c>
      <c r="P491" s="6">
        <f t="shared" si="61"/>
        <v>71.666666666666671</v>
      </c>
      <c r="Q491" t="str">
        <f t="shared" si="64"/>
        <v>film &amp; video</v>
      </c>
      <c r="R491" t="str">
        <f t="shared" si="65"/>
        <v>animation</v>
      </c>
      <c r="S491" s="10">
        <f t="shared" si="62"/>
        <v>40882.481666666667</v>
      </c>
      <c r="T491">
        <f t="shared" si="59"/>
        <v>2011</v>
      </c>
      <c r="U491" s="10">
        <f t="shared" si="63"/>
        <v>40913.481249999997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60"/>
        <v>0</v>
      </c>
      <c r="P492" s="6">
        <f t="shared" ref="P492:P495" si="70">IF(L492 &gt; 0,E492/L492,0)</f>
        <v>0</v>
      </c>
      <c r="Q492" t="str">
        <f t="shared" si="64"/>
        <v>film &amp; video</v>
      </c>
      <c r="R492" t="str">
        <f t="shared" si="65"/>
        <v>animation</v>
      </c>
      <c r="S492" s="10">
        <f t="shared" si="62"/>
        <v>41113.968576388892</v>
      </c>
      <c r="T492">
        <f t="shared" si="59"/>
        <v>2012</v>
      </c>
      <c r="U492" s="10">
        <f t="shared" si="63"/>
        <v>41143.968576388892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60"/>
        <v>0</v>
      </c>
      <c r="P493" s="6">
        <f t="shared" si="70"/>
        <v>0</v>
      </c>
      <c r="Q493" t="str">
        <f t="shared" si="64"/>
        <v>film &amp; video</v>
      </c>
      <c r="R493" t="str">
        <f t="shared" si="65"/>
        <v>animation</v>
      </c>
      <c r="S493" s="10">
        <f t="shared" si="62"/>
        <v>42366.982627314821</v>
      </c>
      <c r="T493">
        <f t="shared" si="59"/>
        <v>2015</v>
      </c>
      <c r="U493" s="10">
        <f t="shared" si="63"/>
        <v>42396.982627314821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60"/>
        <v>0</v>
      </c>
      <c r="P494" s="6">
        <f t="shared" si="70"/>
        <v>0</v>
      </c>
      <c r="Q494" t="str">
        <f t="shared" si="64"/>
        <v>film &amp; video</v>
      </c>
      <c r="R494" t="str">
        <f t="shared" si="65"/>
        <v>animation</v>
      </c>
      <c r="S494" s="10">
        <f t="shared" si="62"/>
        <v>42596.03506944445</v>
      </c>
      <c r="T494">
        <f t="shared" si="59"/>
        <v>2016</v>
      </c>
      <c r="U494" s="10">
        <f t="shared" si="63"/>
        <v>42656.03506944445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60"/>
        <v>0</v>
      </c>
      <c r="P495" s="6">
        <f t="shared" si="70"/>
        <v>0</v>
      </c>
      <c r="Q495" t="str">
        <f t="shared" si="64"/>
        <v>film &amp; video</v>
      </c>
      <c r="R495" t="str">
        <f t="shared" si="65"/>
        <v>animation</v>
      </c>
      <c r="S495" s="10">
        <f t="shared" si="62"/>
        <v>42114.726134259254</v>
      </c>
      <c r="T495">
        <f t="shared" si="59"/>
        <v>2015</v>
      </c>
      <c r="U495" s="10">
        <f t="shared" si="63"/>
        <v>42144.726134259254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60"/>
        <v>0.155</v>
      </c>
      <c r="P496" s="6">
        <f t="shared" si="61"/>
        <v>10.333333333333334</v>
      </c>
      <c r="Q496" t="str">
        <f t="shared" si="64"/>
        <v>film &amp; video</v>
      </c>
      <c r="R496" t="str">
        <f t="shared" si="65"/>
        <v>animation</v>
      </c>
      <c r="S496" s="10">
        <f t="shared" si="62"/>
        <v>41799.830613425926</v>
      </c>
      <c r="T496">
        <f t="shared" si="59"/>
        <v>2014</v>
      </c>
      <c r="U496" s="10">
        <f t="shared" si="63"/>
        <v>41823.125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60"/>
        <v>0</v>
      </c>
      <c r="P497" s="6">
        <f>IF(L497 &gt; 0,E497/L497,0)</f>
        <v>0</v>
      </c>
      <c r="Q497" t="str">
        <f t="shared" si="64"/>
        <v>film &amp; video</v>
      </c>
      <c r="R497" t="str">
        <f t="shared" si="65"/>
        <v>animation</v>
      </c>
      <c r="S497" s="10">
        <f t="shared" si="62"/>
        <v>42171.827604166669</v>
      </c>
      <c r="T497">
        <f t="shared" si="59"/>
        <v>2015</v>
      </c>
      <c r="U497" s="10">
        <f t="shared" si="63"/>
        <v>42201.827604166669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60"/>
        <v>1.6666666666666668E-3</v>
      </c>
      <c r="P498" s="6">
        <f t="shared" si="61"/>
        <v>1</v>
      </c>
      <c r="Q498" t="str">
        <f t="shared" si="64"/>
        <v>film &amp; video</v>
      </c>
      <c r="R498" t="str">
        <f t="shared" si="65"/>
        <v>animation</v>
      </c>
      <c r="S498" s="10">
        <f t="shared" si="62"/>
        <v>41620.93141203704</v>
      </c>
      <c r="T498">
        <f t="shared" si="59"/>
        <v>2013</v>
      </c>
      <c r="U498" s="10">
        <f t="shared" si="63"/>
        <v>41680.93141203704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60"/>
        <v>0.6696428571428571</v>
      </c>
      <c r="P499" s="6">
        <f t="shared" si="61"/>
        <v>10</v>
      </c>
      <c r="Q499" t="str">
        <f t="shared" si="64"/>
        <v>film &amp; video</v>
      </c>
      <c r="R499" t="str">
        <f t="shared" si="65"/>
        <v>animation</v>
      </c>
      <c r="S499" s="10">
        <f t="shared" si="62"/>
        <v>41945.037789351853</v>
      </c>
      <c r="T499">
        <f t="shared" si="59"/>
        <v>2014</v>
      </c>
      <c r="U499" s="10">
        <f t="shared" si="63"/>
        <v>41998.208333333328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60"/>
        <v>4.5985132395404564</v>
      </c>
      <c r="P500" s="6">
        <f t="shared" si="61"/>
        <v>136.09090909090909</v>
      </c>
      <c r="Q500" t="str">
        <f t="shared" si="64"/>
        <v>film &amp; video</v>
      </c>
      <c r="R500" t="str">
        <f t="shared" si="65"/>
        <v>animation</v>
      </c>
      <c r="S500" s="10">
        <f t="shared" si="62"/>
        <v>40858.762141203704</v>
      </c>
      <c r="T500">
        <f t="shared" si="59"/>
        <v>2011</v>
      </c>
      <c r="U500" s="10">
        <f t="shared" si="63"/>
        <v>40900.762141203704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60"/>
        <v>9.5500000000000007</v>
      </c>
      <c r="P501" s="6">
        <f t="shared" si="61"/>
        <v>73.461538461538467</v>
      </c>
      <c r="Q501" t="str">
        <f t="shared" si="64"/>
        <v>film &amp; video</v>
      </c>
      <c r="R501" t="str">
        <f t="shared" si="65"/>
        <v>animation</v>
      </c>
      <c r="S501" s="10">
        <f t="shared" si="62"/>
        <v>40043.895462962959</v>
      </c>
      <c r="T501">
        <f t="shared" si="59"/>
        <v>2009</v>
      </c>
      <c r="U501" s="10">
        <f t="shared" si="63"/>
        <v>40098.874305555553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60"/>
        <v>3.3076923076923079</v>
      </c>
      <c r="P502" s="6">
        <f t="shared" si="61"/>
        <v>53.75</v>
      </c>
      <c r="Q502" t="str">
        <f t="shared" si="64"/>
        <v>film &amp; video</v>
      </c>
      <c r="R502" t="str">
        <f t="shared" si="65"/>
        <v>animation</v>
      </c>
      <c r="S502" s="10">
        <f t="shared" si="62"/>
        <v>40247.886006944449</v>
      </c>
      <c r="T502">
        <f t="shared" si="59"/>
        <v>2010</v>
      </c>
      <c r="U502" s="10">
        <f t="shared" si="63"/>
        <v>40306.927777777775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60"/>
        <v>0</v>
      </c>
      <c r="P503" s="6">
        <f>IF(L503 &gt; 0,E503/L503,0)</f>
        <v>0</v>
      </c>
      <c r="Q503" t="str">
        <f t="shared" si="64"/>
        <v>film &amp; video</v>
      </c>
      <c r="R503" t="str">
        <f t="shared" si="65"/>
        <v>animation</v>
      </c>
      <c r="S503" s="10">
        <f t="shared" si="62"/>
        <v>40703.234386574077</v>
      </c>
      <c r="T503">
        <f t="shared" si="59"/>
        <v>2011</v>
      </c>
      <c r="U503" s="10">
        <f t="shared" si="63"/>
        <v>40733.234386574077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60"/>
        <v>1.1499999999999999</v>
      </c>
      <c r="P504" s="6">
        <f t="shared" si="61"/>
        <v>57.5</v>
      </c>
      <c r="Q504" t="str">
        <f t="shared" si="64"/>
        <v>film &amp; video</v>
      </c>
      <c r="R504" t="str">
        <f t="shared" si="65"/>
        <v>animation</v>
      </c>
      <c r="S504" s="10">
        <f t="shared" si="62"/>
        <v>40956.553530092591</v>
      </c>
      <c r="T504">
        <f t="shared" si="59"/>
        <v>2012</v>
      </c>
      <c r="U504" s="10">
        <f t="shared" si="63"/>
        <v>40986.511863425927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60"/>
        <v>1.7538461538461538</v>
      </c>
      <c r="P505" s="6">
        <f t="shared" si="61"/>
        <v>12.666666666666666</v>
      </c>
      <c r="Q505" t="str">
        <f t="shared" si="64"/>
        <v>film &amp; video</v>
      </c>
      <c r="R505" t="str">
        <f t="shared" si="65"/>
        <v>animation</v>
      </c>
      <c r="S505" s="10">
        <f t="shared" si="62"/>
        <v>41991.526655092588</v>
      </c>
      <c r="T505">
        <f t="shared" si="59"/>
        <v>2014</v>
      </c>
      <c r="U505" s="10">
        <f t="shared" si="63"/>
        <v>42021.526655092588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60"/>
        <v>1.3673469387755102</v>
      </c>
      <c r="P506" s="6">
        <f t="shared" si="61"/>
        <v>67</v>
      </c>
      <c r="Q506" t="str">
        <f t="shared" si="64"/>
        <v>film &amp; video</v>
      </c>
      <c r="R506" t="str">
        <f t="shared" si="65"/>
        <v>animation</v>
      </c>
      <c r="S506" s="10">
        <f t="shared" si="62"/>
        <v>40949.98364583333</v>
      </c>
      <c r="T506">
        <f t="shared" si="59"/>
        <v>2012</v>
      </c>
      <c r="U506" s="10">
        <f t="shared" si="63"/>
        <v>41009.941979166666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60"/>
        <v>0.43333333333333329</v>
      </c>
      <c r="P507" s="6">
        <f t="shared" si="61"/>
        <v>3.7142857142857144</v>
      </c>
      <c r="Q507" t="str">
        <f t="shared" si="64"/>
        <v>film &amp; video</v>
      </c>
      <c r="R507" t="str">
        <f t="shared" si="65"/>
        <v>animation</v>
      </c>
      <c r="S507" s="10">
        <f t="shared" si="62"/>
        <v>42318.098217592589</v>
      </c>
      <c r="T507">
        <f t="shared" si="59"/>
        <v>2015</v>
      </c>
      <c r="U507" s="10">
        <f t="shared" si="63"/>
        <v>42363.098217592589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60"/>
        <v>0.125</v>
      </c>
      <c r="P508" s="6">
        <f t="shared" si="61"/>
        <v>250</v>
      </c>
      <c r="Q508" t="str">
        <f t="shared" si="64"/>
        <v>film &amp; video</v>
      </c>
      <c r="R508" t="str">
        <f t="shared" si="65"/>
        <v>animation</v>
      </c>
      <c r="S508" s="10">
        <f t="shared" si="62"/>
        <v>41466.552314814813</v>
      </c>
      <c r="T508">
        <f t="shared" si="59"/>
        <v>2013</v>
      </c>
      <c r="U508" s="10">
        <f t="shared" si="63"/>
        <v>41496.552314814813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60"/>
        <v>3.2</v>
      </c>
      <c r="P509" s="6">
        <f t="shared" si="61"/>
        <v>64</v>
      </c>
      <c r="Q509" t="str">
        <f t="shared" si="64"/>
        <v>film &amp; video</v>
      </c>
      <c r="R509" t="str">
        <f t="shared" si="65"/>
        <v>animation</v>
      </c>
      <c r="S509" s="10">
        <f t="shared" si="62"/>
        <v>41156.958993055552</v>
      </c>
      <c r="T509">
        <f t="shared" si="59"/>
        <v>2012</v>
      </c>
      <c r="U509" s="10">
        <f t="shared" si="63"/>
        <v>41201.958993055552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60"/>
        <v>0.8</v>
      </c>
      <c r="P510" s="6">
        <f t="shared" si="61"/>
        <v>133.33333333333334</v>
      </c>
      <c r="Q510" t="str">
        <f t="shared" si="64"/>
        <v>film &amp; video</v>
      </c>
      <c r="R510" t="str">
        <f t="shared" si="65"/>
        <v>animation</v>
      </c>
      <c r="S510" s="10">
        <f t="shared" si="62"/>
        <v>40995.024317129632</v>
      </c>
      <c r="T510">
        <f t="shared" si="59"/>
        <v>2012</v>
      </c>
      <c r="U510" s="10">
        <f t="shared" si="63"/>
        <v>41054.593055555553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60"/>
        <v>0.2</v>
      </c>
      <c r="P511" s="6">
        <f t="shared" si="61"/>
        <v>10</v>
      </c>
      <c r="Q511" t="str">
        <f t="shared" si="64"/>
        <v>film &amp; video</v>
      </c>
      <c r="R511" t="str">
        <f t="shared" si="65"/>
        <v>animation</v>
      </c>
      <c r="S511" s="10">
        <f t="shared" si="62"/>
        <v>42153.631597222222</v>
      </c>
      <c r="T511">
        <f t="shared" si="59"/>
        <v>2015</v>
      </c>
      <c r="U511" s="10">
        <f t="shared" si="63"/>
        <v>42183.631597222222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60"/>
        <v>0</v>
      </c>
      <c r="P512" s="6">
        <f>IF(L512 &gt; 0,E512/L512,0)</f>
        <v>0</v>
      </c>
      <c r="Q512" t="str">
        <f t="shared" si="64"/>
        <v>film &amp; video</v>
      </c>
      <c r="R512" t="str">
        <f t="shared" si="65"/>
        <v>animation</v>
      </c>
      <c r="S512" s="10">
        <f t="shared" si="62"/>
        <v>42400.176377314812</v>
      </c>
      <c r="T512">
        <f t="shared" si="59"/>
        <v>2016</v>
      </c>
      <c r="U512" s="10">
        <f t="shared" si="63"/>
        <v>42430.176377314812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60"/>
        <v>3</v>
      </c>
      <c r="P513" s="6">
        <f t="shared" si="61"/>
        <v>30</v>
      </c>
      <c r="Q513" t="str">
        <f t="shared" si="64"/>
        <v>film &amp; video</v>
      </c>
      <c r="R513" t="str">
        <f t="shared" si="65"/>
        <v>animation</v>
      </c>
      <c r="S513" s="10">
        <f t="shared" si="62"/>
        <v>41340.303032407406</v>
      </c>
      <c r="T513">
        <f t="shared" si="59"/>
        <v>2013</v>
      </c>
      <c r="U513" s="10">
        <f t="shared" si="63"/>
        <v>41370.261365740742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60"/>
        <v>0.13749999999999998</v>
      </c>
      <c r="P514" s="6">
        <f t="shared" si="61"/>
        <v>5.5</v>
      </c>
      <c r="Q514" t="str">
        <f t="shared" si="64"/>
        <v>film &amp; video</v>
      </c>
      <c r="R514" t="str">
        <f t="shared" si="65"/>
        <v>animation</v>
      </c>
      <c r="S514" s="10">
        <f t="shared" si="62"/>
        <v>42649.742210648154</v>
      </c>
      <c r="T514">
        <f t="shared" ref="T514:T577" si="71">YEAR(S514)</f>
        <v>2016</v>
      </c>
      <c r="U514" s="10">
        <f t="shared" si="63"/>
        <v>42694.783877314811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72">E515/D515 * 100</f>
        <v>13.923999999999999</v>
      </c>
      <c r="P515" s="6">
        <f t="shared" ref="P515:P578" si="73">E515/L515</f>
        <v>102.38235294117646</v>
      </c>
      <c r="Q515" t="str">
        <f t="shared" si="64"/>
        <v>film &amp; video</v>
      </c>
      <c r="R515" t="str">
        <f t="shared" si="65"/>
        <v>animation</v>
      </c>
      <c r="S515" s="10">
        <f t="shared" ref="S515:S578" si="74">(((J515/60)/60)/24)+DATE(1970,1,1)</f>
        <v>42552.653993055559</v>
      </c>
      <c r="T515">
        <f t="shared" si="71"/>
        <v>2016</v>
      </c>
      <c r="U515" s="10">
        <f t="shared" ref="U515:U578" si="75">(((I515/60)/60)/24)+DATE(1970,1,1)</f>
        <v>42597.291666666672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72"/>
        <v>3.3333333333333335</v>
      </c>
      <c r="P516" s="6">
        <f t="shared" si="73"/>
        <v>16.666666666666668</v>
      </c>
      <c r="Q516" t="str">
        <f t="shared" si="64"/>
        <v>film &amp; video</v>
      </c>
      <c r="R516" t="str">
        <f t="shared" si="65"/>
        <v>animation</v>
      </c>
      <c r="S516" s="10">
        <f t="shared" si="74"/>
        <v>41830.613969907405</v>
      </c>
      <c r="T516">
        <f t="shared" si="71"/>
        <v>2014</v>
      </c>
      <c r="U516" s="10">
        <f t="shared" si="75"/>
        <v>41860.613969907405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72"/>
        <v>25.41340206185567</v>
      </c>
      <c r="P517" s="6">
        <f t="shared" si="73"/>
        <v>725.02941176470586</v>
      </c>
      <c r="Q517" t="str">
        <f t="shared" ref="Q517:Q580" si="76">LEFT(N517,SEARCH("/",N517,1)-1)</f>
        <v>film &amp; video</v>
      </c>
      <c r="R517" t="str">
        <f t="shared" ref="R517:R580" si="77">RIGHT(N517,LEN(N517)-SEARCH("/",N517,1))</f>
        <v>animation</v>
      </c>
      <c r="S517" s="10">
        <f t="shared" si="74"/>
        <v>42327.490752314814</v>
      </c>
      <c r="T517">
        <f t="shared" si="71"/>
        <v>2015</v>
      </c>
      <c r="U517" s="10">
        <f t="shared" si="75"/>
        <v>42367.490752314814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72"/>
        <v>0</v>
      </c>
      <c r="P518" s="6">
        <f>IF(L518 &gt; 0,E518/L518,0)</f>
        <v>0</v>
      </c>
      <c r="Q518" t="str">
        <f t="shared" si="76"/>
        <v>film &amp; video</v>
      </c>
      <c r="R518" t="str">
        <f t="shared" si="77"/>
        <v>animation</v>
      </c>
      <c r="S518" s="10">
        <f t="shared" si="74"/>
        <v>42091.778703703705</v>
      </c>
      <c r="T518">
        <f t="shared" si="71"/>
        <v>2015</v>
      </c>
      <c r="U518" s="10">
        <f t="shared" si="75"/>
        <v>42151.778703703705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72"/>
        <v>1.3666666666666667</v>
      </c>
      <c r="P519" s="6">
        <f t="shared" si="73"/>
        <v>68.333333333333329</v>
      </c>
      <c r="Q519" t="str">
        <f t="shared" si="76"/>
        <v>film &amp; video</v>
      </c>
      <c r="R519" t="str">
        <f t="shared" si="77"/>
        <v>animation</v>
      </c>
      <c r="S519" s="10">
        <f t="shared" si="74"/>
        <v>42738.615289351852</v>
      </c>
      <c r="T519">
        <f t="shared" si="71"/>
        <v>2017</v>
      </c>
      <c r="U519" s="10">
        <f t="shared" si="75"/>
        <v>42768.615289351852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72"/>
        <v>0</v>
      </c>
      <c r="P520" s="6">
        <f>IF(L520 &gt; 0,E520/L520,0)</f>
        <v>0</v>
      </c>
      <c r="Q520" t="str">
        <f t="shared" si="76"/>
        <v>film &amp; video</v>
      </c>
      <c r="R520" t="str">
        <f t="shared" si="77"/>
        <v>animation</v>
      </c>
      <c r="S520" s="10">
        <f t="shared" si="74"/>
        <v>42223.616018518514</v>
      </c>
      <c r="T520">
        <f t="shared" si="71"/>
        <v>2015</v>
      </c>
      <c r="U520" s="10">
        <f t="shared" si="75"/>
        <v>42253.615277777775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72"/>
        <v>22.881426547787683</v>
      </c>
      <c r="P521" s="6">
        <f t="shared" si="73"/>
        <v>39.228571428571428</v>
      </c>
      <c r="Q521" t="str">
        <f t="shared" si="76"/>
        <v>film &amp; video</v>
      </c>
      <c r="R521" t="str">
        <f t="shared" si="77"/>
        <v>animation</v>
      </c>
      <c r="S521" s="10">
        <f t="shared" si="74"/>
        <v>41218.391446759262</v>
      </c>
      <c r="T521">
        <f t="shared" si="71"/>
        <v>2012</v>
      </c>
      <c r="U521" s="10">
        <f t="shared" si="75"/>
        <v>41248.391446759262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72"/>
        <v>102.1</v>
      </c>
      <c r="P522" s="6">
        <f t="shared" si="73"/>
        <v>150.14705882352942</v>
      </c>
      <c r="Q522" t="str">
        <f t="shared" si="76"/>
        <v>theater</v>
      </c>
      <c r="R522" t="str">
        <f t="shared" si="77"/>
        <v>plays</v>
      </c>
      <c r="S522" s="10">
        <f t="shared" si="74"/>
        <v>42318.702094907407</v>
      </c>
      <c r="T522">
        <f t="shared" si="71"/>
        <v>2015</v>
      </c>
      <c r="U522" s="10">
        <f t="shared" si="75"/>
        <v>42348.702094907407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72"/>
        <v>104.64</v>
      </c>
      <c r="P523" s="6">
        <f t="shared" si="73"/>
        <v>93.428571428571431</v>
      </c>
      <c r="Q523" t="str">
        <f t="shared" si="76"/>
        <v>theater</v>
      </c>
      <c r="R523" t="str">
        <f t="shared" si="77"/>
        <v>plays</v>
      </c>
      <c r="S523" s="10">
        <f t="shared" si="74"/>
        <v>42646.092812499999</v>
      </c>
      <c r="T523">
        <f t="shared" si="71"/>
        <v>2016</v>
      </c>
      <c r="U523" s="10">
        <f t="shared" si="75"/>
        <v>42675.207638888889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72"/>
        <v>114.66666666666667</v>
      </c>
      <c r="P524" s="6">
        <f t="shared" si="73"/>
        <v>110.96774193548387</v>
      </c>
      <c r="Q524" t="str">
        <f t="shared" si="76"/>
        <v>theater</v>
      </c>
      <c r="R524" t="str">
        <f t="shared" si="77"/>
        <v>plays</v>
      </c>
      <c r="S524" s="10">
        <f t="shared" si="74"/>
        <v>42430.040798611109</v>
      </c>
      <c r="T524">
        <f t="shared" si="71"/>
        <v>2016</v>
      </c>
      <c r="U524" s="10">
        <f t="shared" si="75"/>
        <v>42449.999131944445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72"/>
        <v>120.6</v>
      </c>
      <c r="P525" s="6">
        <f t="shared" si="73"/>
        <v>71.785714285714292</v>
      </c>
      <c r="Q525" t="str">
        <f t="shared" si="76"/>
        <v>theater</v>
      </c>
      <c r="R525" t="str">
        <f t="shared" si="77"/>
        <v>plays</v>
      </c>
      <c r="S525" s="10">
        <f t="shared" si="74"/>
        <v>42238.13282407407</v>
      </c>
      <c r="T525">
        <f t="shared" si="71"/>
        <v>2015</v>
      </c>
      <c r="U525" s="10">
        <f t="shared" si="75"/>
        <v>42268.13282407407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72"/>
        <v>108.67285714285715</v>
      </c>
      <c r="P526" s="6">
        <f t="shared" si="73"/>
        <v>29.258076923076924</v>
      </c>
      <c r="Q526" t="str">
        <f t="shared" si="76"/>
        <v>theater</v>
      </c>
      <c r="R526" t="str">
        <f t="shared" si="77"/>
        <v>plays</v>
      </c>
      <c r="S526" s="10">
        <f t="shared" si="74"/>
        <v>42492.717233796298</v>
      </c>
      <c r="T526">
        <f t="shared" si="71"/>
        <v>2016</v>
      </c>
      <c r="U526" s="10">
        <f t="shared" si="75"/>
        <v>42522.717233796298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72"/>
        <v>100</v>
      </c>
      <c r="P527" s="6">
        <f t="shared" si="73"/>
        <v>1000</v>
      </c>
      <c r="Q527" t="str">
        <f t="shared" si="76"/>
        <v>theater</v>
      </c>
      <c r="R527" t="str">
        <f t="shared" si="77"/>
        <v>plays</v>
      </c>
      <c r="S527" s="10">
        <f t="shared" si="74"/>
        <v>41850.400937500002</v>
      </c>
      <c r="T527">
        <f t="shared" si="71"/>
        <v>2014</v>
      </c>
      <c r="U527" s="10">
        <f t="shared" si="75"/>
        <v>41895.400937500002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72"/>
        <v>113.99999999999999</v>
      </c>
      <c r="P528" s="6">
        <f t="shared" si="73"/>
        <v>74.347826086956516</v>
      </c>
      <c r="Q528" t="str">
        <f t="shared" si="76"/>
        <v>theater</v>
      </c>
      <c r="R528" t="str">
        <f t="shared" si="77"/>
        <v>plays</v>
      </c>
      <c r="S528" s="10">
        <f t="shared" si="74"/>
        <v>42192.591944444444</v>
      </c>
      <c r="T528">
        <f t="shared" si="71"/>
        <v>2015</v>
      </c>
      <c r="U528" s="10">
        <f t="shared" si="75"/>
        <v>42223.708333333328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72"/>
        <v>100.85</v>
      </c>
      <c r="P529" s="6">
        <f t="shared" si="73"/>
        <v>63.829113924050631</v>
      </c>
      <c r="Q529" t="str">
        <f t="shared" si="76"/>
        <v>theater</v>
      </c>
      <c r="R529" t="str">
        <f t="shared" si="77"/>
        <v>plays</v>
      </c>
      <c r="S529" s="10">
        <f t="shared" si="74"/>
        <v>42753.205625000002</v>
      </c>
      <c r="T529">
        <f t="shared" si="71"/>
        <v>2017</v>
      </c>
      <c r="U529" s="10">
        <f t="shared" si="75"/>
        <v>42783.670138888891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72"/>
        <v>115.65217391304347</v>
      </c>
      <c r="P530" s="6">
        <f t="shared" si="73"/>
        <v>44.333333333333336</v>
      </c>
      <c r="Q530" t="str">
        <f t="shared" si="76"/>
        <v>theater</v>
      </c>
      <c r="R530" t="str">
        <f t="shared" si="77"/>
        <v>plays</v>
      </c>
      <c r="S530" s="10">
        <f t="shared" si="74"/>
        <v>42155.920219907406</v>
      </c>
      <c r="T530">
        <f t="shared" si="71"/>
        <v>2015</v>
      </c>
      <c r="U530" s="10">
        <f t="shared" si="75"/>
        <v>42176.888888888891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72"/>
        <v>130.41666666666666</v>
      </c>
      <c r="P531" s="6">
        <f t="shared" si="73"/>
        <v>86.944444444444443</v>
      </c>
      <c r="Q531" t="str">
        <f t="shared" si="76"/>
        <v>theater</v>
      </c>
      <c r="R531" t="str">
        <f t="shared" si="77"/>
        <v>plays</v>
      </c>
      <c r="S531" s="10">
        <f t="shared" si="74"/>
        <v>42725.031180555554</v>
      </c>
      <c r="T531">
        <f t="shared" si="71"/>
        <v>2016</v>
      </c>
      <c r="U531" s="10">
        <f t="shared" si="75"/>
        <v>42746.208333333328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72"/>
        <v>107.78267254038178</v>
      </c>
      <c r="P532" s="6">
        <f t="shared" si="73"/>
        <v>126.55172413793103</v>
      </c>
      <c r="Q532" t="str">
        <f t="shared" si="76"/>
        <v>theater</v>
      </c>
      <c r="R532" t="str">
        <f t="shared" si="77"/>
        <v>plays</v>
      </c>
      <c r="S532" s="10">
        <f t="shared" si="74"/>
        <v>42157.591064814813</v>
      </c>
      <c r="T532">
        <f t="shared" si="71"/>
        <v>2015</v>
      </c>
      <c r="U532" s="10">
        <f t="shared" si="75"/>
        <v>42179.083333333328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72"/>
        <v>100</v>
      </c>
      <c r="P533" s="6">
        <f t="shared" si="73"/>
        <v>129.03225806451613</v>
      </c>
      <c r="Q533" t="str">
        <f t="shared" si="76"/>
        <v>theater</v>
      </c>
      <c r="R533" t="str">
        <f t="shared" si="77"/>
        <v>plays</v>
      </c>
      <c r="S533" s="10">
        <f t="shared" si="74"/>
        <v>42676.065150462964</v>
      </c>
      <c r="T533">
        <f t="shared" si="71"/>
        <v>2016</v>
      </c>
      <c r="U533" s="10">
        <f t="shared" si="75"/>
        <v>42721.290972222225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72"/>
        <v>123.25</v>
      </c>
      <c r="P534" s="6">
        <f t="shared" si="73"/>
        <v>71.242774566473983</v>
      </c>
      <c r="Q534" t="str">
        <f t="shared" si="76"/>
        <v>theater</v>
      </c>
      <c r="R534" t="str">
        <f t="shared" si="77"/>
        <v>plays</v>
      </c>
      <c r="S534" s="10">
        <f t="shared" si="74"/>
        <v>42473.007037037038</v>
      </c>
      <c r="T534">
        <f t="shared" si="71"/>
        <v>2016</v>
      </c>
      <c r="U534" s="10">
        <f t="shared" si="75"/>
        <v>42503.007037037038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72"/>
        <v>100.2</v>
      </c>
      <c r="P535" s="6">
        <f t="shared" si="73"/>
        <v>117.88235294117646</v>
      </c>
      <c r="Q535" t="str">
        <f t="shared" si="76"/>
        <v>theater</v>
      </c>
      <c r="R535" t="str">
        <f t="shared" si="77"/>
        <v>plays</v>
      </c>
      <c r="S535" s="10">
        <f t="shared" si="74"/>
        <v>42482.43478009259</v>
      </c>
      <c r="T535">
        <f t="shared" si="71"/>
        <v>2016</v>
      </c>
      <c r="U535" s="10">
        <f t="shared" si="75"/>
        <v>42506.43478009259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72"/>
        <v>104.66666666666666</v>
      </c>
      <c r="P536" s="6">
        <f t="shared" si="73"/>
        <v>327.08333333333331</v>
      </c>
      <c r="Q536" t="str">
        <f t="shared" si="76"/>
        <v>theater</v>
      </c>
      <c r="R536" t="str">
        <f t="shared" si="77"/>
        <v>plays</v>
      </c>
      <c r="S536" s="10">
        <f t="shared" si="74"/>
        <v>42270.810995370368</v>
      </c>
      <c r="T536">
        <f t="shared" si="71"/>
        <v>2015</v>
      </c>
      <c r="U536" s="10">
        <f t="shared" si="75"/>
        <v>42309.958333333328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72"/>
        <v>102.49999999999999</v>
      </c>
      <c r="P537" s="6">
        <f t="shared" si="73"/>
        <v>34.745762711864408</v>
      </c>
      <c r="Q537" t="str">
        <f t="shared" si="76"/>
        <v>theater</v>
      </c>
      <c r="R537" t="str">
        <f t="shared" si="77"/>
        <v>plays</v>
      </c>
      <c r="S537" s="10">
        <f t="shared" si="74"/>
        <v>42711.545196759253</v>
      </c>
      <c r="T537">
        <f t="shared" si="71"/>
        <v>2016</v>
      </c>
      <c r="U537" s="10">
        <f t="shared" si="75"/>
        <v>42741.545196759253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72"/>
        <v>118.25757575757576</v>
      </c>
      <c r="P538" s="6">
        <f t="shared" si="73"/>
        <v>100.06410256410257</v>
      </c>
      <c r="Q538" t="str">
        <f t="shared" si="76"/>
        <v>theater</v>
      </c>
      <c r="R538" t="str">
        <f t="shared" si="77"/>
        <v>plays</v>
      </c>
      <c r="S538" s="10">
        <f t="shared" si="74"/>
        <v>42179.344988425932</v>
      </c>
      <c r="T538">
        <f t="shared" si="71"/>
        <v>2015</v>
      </c>
      <c r="U538" s="10">
        <f t="shared" si="75"/>
        <v>42219.75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72"/>
        <v>120.5</v>
      </c>
      <c r="P539" s="6">
        <f t="shared" si="73"/>
        <v>40.847457627118644</v>
      </c>
      <c r="Q539" t="str">
        <f t="shared" si="76"/>
        <v>theater</v>
      </c>
      <c r="R539" t="str">
        <f t="shared" si="77"/>
        <v>plays</v>
      </c>
      <c r="S539" s="10">
        <f t="shared" si="74"/>
        <v>42282.768414351856</v>
      </c>
      <c r="T539">
        <f t="shared" si="71"/>
        <v>2015</v>
      </c>
      <c r="U539" s="10">
        <f t="shared" si="75"/>
        <v>42312.810081018513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72"/>
        <v>302.42</v>
      </c>
      <c r="P540" s="6">
        <f t="shared" si="73"/>
        <v>252.01666666666668</v>
      </c>
      <c r="Q540" t="str">
        <f t="shared" si="76"/>
        <v>theater</v>
      </c>
      <c r="R540" t="str">
        <f t="shared" si="77"/>
        <v>plays</v>
      </c>
      <c r="S540" s="10">
        <f t="shared" si="74"/>
        <v>42473.794710648144</v>
      </c>
      <c r="T540">
        <f t="shared" si="71"/>
        <v>2016</v>
      </c>
      <c r="U540" s="10">
        <f t="shared" si="75"/>
        <v>42503.794710648144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72"/>
        <v>100.64400000000001</v>
      </c>
      <c r="P541" s="6">
        <f t="shared" si="73"/>
        <v>25.161000000000001</v>
      </c>
      <c r="Q541" t="str">
        <f t="shared" si="76"/>
        <v>theater</v>
      </c>
      <c r="R541" t="str">
        <f t="shared" si="77"/>
        <v>plays</v>
      </c>
      <c r="S541" s="10">
        <f t="shared" si="74"/>
        <v>42535.049849537041</v>
      </c>
      <c r="T541">
        <f t="shared" si="71"/>
        <v>2016</v>
      </c>
      <c r="U541" s="10">
        <f t="shared" si="75"/>
        <v>42556.049849537041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72"/>
        <v>6.6666666666666671E-3</v>
      </c>
      <c r="P542" s="6">
        <f t="shared" si="73"/>
        <v>1</v>
      </c>
      <c r="Q542" t="str">
        <f t="shared" si="76"/>
        <v>technology</v>
      </c>
      <c r="R542" t="str">
        <f t="shared" si="77"/>
        <v>web</v>
      </c>
      <c r="S542" s="10">
        <f t="shared" si="74"/>
        <v>42009.817199074074</v>
      </c>
      <c r="T542">
        <f t="shared" si="71"/>
        <v>2015</v>
      </c>
      <c r="U542" s="10">
        <f t="shared" si="75"/>
        <v>42039.817199074074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72"/>
        <v>0.55555555555555558</v>
      </c>
      <c r="P543" s="6">
        <f t="shared" si="73"/>
        <v>25</v>
      </c>
      <c r="Q543" t="str">
        <f t="shared" si="76"/>
        <v>technology</v>
      </c>
      <c r="R543" t="str">
        <f t="shared" si="77"/>
        <v>web</v>
      </c>
      <c r="S543" s="10">
        <f t="shared" si="74"/>
        <v>42276.046689814815</v>
      </c>
      <c r="T543">
        <f t="shared" si="71"/>
        <v>2015</v>
      </c>
      <c r="U543" s="10">
        <f t="shared" si="75"/>
        <v>42306.046689814815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72"/>
        <v>3.9999999999999996E-4</v>
      </c>
      <c r="P544" s="6">
        <f t="shared" si="73"/>
        <v>1</v>
      </c>
      <c r="Q544" t="str">
        <f t="shared" si="76"/>
        <v>technology</v>
      </c>
      <c r="R544" t="str">
        <f t="shared" si="77"/>
        <v>web</v>
      </c>
      <c r="S544" s="10">
        <f t="shared" si="74"/>
        <v>42433.737453703703</v>
      </c>
      <c r="T544">
        <f t="shared" si="71"/>
        <v>2016</v>
      </c>
      <c r="U544" s="10">
        <f t="shared" si="75"/>
        <v>42493.695787037039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72"/>
        <v>0.31818181818181818</v>
      </c>
      <c r="P545" s="6">
        <f t="shared" si="73"/>
        <v>35</v>
      </c>
      <c r="Q545" t="str">
        <f t="shared" si="76"/>
        <v>technology</v>
      </c>
      <c r="R545" t="str">
        <f t="shared" si="77"/>
        <v>web</v>
      </c>
      <c r="S545" s="10">
        <f t="shared" si="74"/>
        <v>41914.092152777775</v>
      </c>
      <c r="T545">
        <f t="shared" si="71"/>
        <v>2014</v>
      </c>
      <c r="U545" s="10">
        <f t="shared" si="75"/>
        <v>41944.092152777775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72"/>
        <v>1.2</v>
      </c>
      <c r="P546" s="6">
        <f t="shared" si="73"/>
        <v>3</v>
      </c>
      <c r="Q546" t="str">
        <f t="shared" si="76"/>
        <v>technology</v>
      </c>
      <c r="R546" t="str">
        <f t="shared" si="77"/>
        <v>web</v>
      </c>
      <c r="S546" s="10">
        <f t="shared" si="74"/>
        <v>42525.656944444447</v>
      </c>
      <c r="T546">
        <f t="shared" si="71"/>
        <v>2016</v>
      </c>
      <c r="U546" s="10">
        <f t="shared" si="75"/>
        <v>42555.656944444447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72"/>
        <v>27.383999999999997</v>
      </c>
      <c r="P547" s="6">
        <f t="shared" si="73"/>
        <v>402.70588235294116</v>
      </c>
      <c r="Q547" t="str">
        <f t="shared" si="76"/>
        <v>technology</v>
      </c>
      <c r="R547" t="str">
        <f t="shared" si="77"/>
        <v>web</v>
      </c>
      <c r="S547" s="10">
        <f t="shared" si="74"/>
        <v>42283.592465277776</v>
      </c>
      <c r="T547">
        <f t="shared" si="71"/>
        <v>2015</v>
      </c>
      <c r="U547" s="10">
        <f t="shared" si="75"/>
        <v>42323.634131944447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72"/>
        <v>8.666666666666667E-2</v>
      </c>
      <c r="P548" s="6">
        <f t="shared" si="73"/>
        <v>26</v>
      </c>
      <c r="Q548" t="str">
        <f t="shared" si="76"/>
        <v>technology</v>
      </c>
      <c r="R548" t="str">
        <f t="shared" si="77"/>
        <v>web</v>
      </c>
      <c r="S548" s="10">
        <f t="shared" si="74"/>
        <v>42249.667997685188</v>
      </c>
      <c r="T548">
        <f t="shared" si="71"/>
        <v>2015</v>
      </c>
      <c r="U548" s="10">
        <f t="shared" si="75"/>
        <v>42294.667997685188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72"/>
        <v>0</v>
      </c>
      <c r="P549" s="6">
        <f>IF(L549 &gt; 0,E549/L549,0)</f>
        <v>0</v>
      </c>
      <c r="Q549" t="str">
        <f t="shared" si="76"/>
        <v>technology</v>
      </c>
      <c r="R549" t="str">
        <f t="shared" si="77"/>
        <v>web</v>
      </c>
      <c r="S549" s="10">
        <f t="shared" si="74"/>
        <v>42380.696342592593</v>
      </c>
      <c r="T549">
        <f t="shared" si="71"/>
        <v>2016</v>
      </c>
      <c r="U549" s="10">
        <f t="shared" si="75"/>
        <v>42410.696342592593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72"/>
        <v>0.09</v>
      </c>
      <c r="P550" s="6">
        <f t="shared" si="73"/>
        <v>9</v>
      </c>
      <c r="Q550" t="str">
        <f t="shared" si="76"/>
        <v>technology</v>
      </c>
      <c r="R550" t="str">
        <f t="shared" si="77"/>
        <v>web</v>
      </c>
      <c r="S550" s="10">
        <f t="shared" si="74"/>
        <v>42276.903333333335</v>
      </c>
      <c r="T550">
        <f t="shared" si="71"/>
        <v>2015</v>
      </c>
      <c r="U550" s="10">
        <f t="shared" si="75"/>
        <v>42306.903333333335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72"/>
        <v>2.7199999999999998</v>
      </c>
      <c r="P551" s="6">
        <f t="shared" si="73"/>
        <v>8.5</v>
      </c>
      <c r="Q551" t="str">
        <f t="shared" si="76"/>
        <v>technology</v>
      </c>
      <c r="R551" t="str">
        <f t="shared" si="77"/>
        <v>web</v>
      </c>
      <c r="S551" s="10">
        <f t="shared" si="74"/>
        <v>42163.636828703704</v>
      </c>
      <c r="T551">
        <f t="shared" si="71"/>
        <v>2015</v>
      </c>
      <c r="U551" s="10">
        <f t="shared" si="75"/>
        <v>42193.636828703704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72"/>
        <v>0.70000000000000007</v>
      </c>
      <c r="P552" s="6">
        <f t="shared" si="73"/>
        <v>8.75</v>
      </c>
      <c r="Q552" t="str">
        <f t="shared" si="76"/>
        <v>technology</v>
      </c>
      <c r="R552" t="str">
        <f t="shared" si="77"/>
        <v>web</v>
      </c>
      <c r="S552" s="10">
        <f t="shared" si="74"/>
        <v>42753.678761574076</v>
      </c>
      <c r="T552">
        <f t="shared" si="71"/>
        <v>2017</v>
      </c>
      <c r="U552" s="10">
        <f t="shared" si="75"/>
        <v>42766.208333333328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72"/>
        <v>5.0413333333333332</v>
      </c>
      <c r="P553" s="6">
        <f t="shared" si="73"/>
        <v>135.03571428571428</v>
      </c>
      <c r="Q553" t="str">
        <f t="shared" si="76"/>
        <v>technology</v>
      </c>
      <c r="R553" t="str">
        <f t="shared" si="77"/>
        <v>web</v>
      </c>
      <c r="S553" s="10">
        <f t="shared" si="74"/>
        <v>42173.275740740741</v>
      </c>
      <c r="T553">
        <f t="shared" si="71"/>
        <v>2015</v>
      </c>
      <c r="U553" s="10">
        <f t="shared" si="75"/>
        <v>42217.745138888888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72"/>
        <v>0</v>
      </c>
      <c r="P554" s="6">
        <f>IF(L554 &gt; 0,E554/L554,0)</f>
        <v>0</v>
      </c>
      <c r="Q554" t="str">
        <f t="shared" si="76"/>
        <v>technology</v>
      </c>
      <c r="R554" t="str">
        <f t="shared" si="77"/>
        <v>web</v>
      </c>
      <c r="S554" s="10">
        <f t="shared" si="74"/>
        <v>42318.616851851853</v>
      </c>
      <c r="T554">
        <f t="shared" si="71"/>
        <v>2015</v>
      </c>
      <c r="U554" s="10">
        <f t="shared" si="75"/>
        <v>42378.616851851853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72"/>
        <v>0.49199999999999999</v>
      </c>
      <c r="P555" s="6">
        <f t="shared" si="73"/>
        <v>20.5</v>
      </c>
      <c r="Q555" t="str">
        <f t="shared" si="76"/>
        <v>technology</v>
      </c>
      <c r="R555" t="str">
        <f t="shared" si="77"/>
        <v>web</v>
      </c>
      <c r="S555" s="10">
        <f t="shared" si="74"/>
        <v>41927.71980324074</v>
      </c>
      <c r="T555">
        <f t="shared" si="71"/>
        <v>2014</v>
      </c>
      <c r="U555" s="10">
        <f t="shared" si="75"/>
        <v>41957.761469907404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72"/>
        <v>36.589147286821706</v>
      </c>
      <c r="P556" s="6">
        <f t="shared" si="73"/>
        <v>64.36363636363636</v>
      </c>
      <c r="Q556" t="str">
        <f t="shared" si="76"/>
        <v>technology</v>
      </c>
      <c r="R556" t="str">
        <f t="shared" si="77"/>
        <v>web</v>
      </c>
      <c r="S556" s="10">
        <f t="shared" si="74"/>
        <v>41901.684861111113</v>
      </c>
      <c r="T556">
        <f t="shared" si="71"/>
        <v>2014</v>
      </c>
      <c r="U556" s="10">
        <f t="shared" si="75"/>
        <v>41931.684861111113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72"/>
        <v>0</v>
      </c>
      <c r="P557" s="6">
        <f>IF(L557 &gt; 0,E557/L557,0)</f>
        <v>0</v>
      </c>
      <c r="Q557" t="str">
        <f t="shared" si="76"/>
        <v>technology</v>
      </c>
      <c r="R557" t="str">
        <f t="shared" si="77"/>
        <v>web</v>
      </c>
      <c r="S557" s="10">
        <f t="shared" si="74"/>
        <v>42503.353506944448</v>
      </c>
      <c r="T557">
        <f t="shared" si="71"/>
        <v>2016</v>
      </c>
      <c r="U557" s="10">
        <f t="shared" si="75"/>
        <v>42533.353506944448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72"/>
        <v>2.5</v>
      </c>
      <c r="P558" s="6">
        <f t="shared" si="73"/>
        <v>200</v>
      </c>
      <c r="Q558" t="str">
        <f t="shared" si="76"/>
        <v>technology</v>
      </c>
      <c r="R558" t="str">
        <f t="shared" si="77"/>
        <v>web</v>
      </c>
      <c r="S558" s="10">
        <f t="shared" si="74"/>
        <v>42345.860150462962</v>
      </c>
      <c r="T558">
        <f t="shared" si="71"/>
        <v>2015</v>
      </c>
      <c r="U558" s="10">
        <f t="shared" si="75"/>
        <v>42375.860150462962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72"/>
        <v>0.91066666666666674</v>
      </c>
      <c r="P559" s="6">
        <f t="shared" si="73"/>
        <v>68.3</v>
      </c>
      <c r="Q559" t="str">
        <f t="shared" si="76"/>
        <v>technology</v>
      </c>
      <c r="R559" t="str">
        <f t="shared" si="77"/>
        <v>web</v>
      </c>
      <c r="S559" s="10">
        <f t="shared" si="74"/>
        <v>42676.942164351851</v>
      </c>
      <c r="T559">
        <f t="shared" si="71"/>
        <v>2016</v>
      </c>
      <c r="U559" s="10">
        <f t="shared" si="75"/>
        <v>42706.983831018515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72"/>
        <v>0</v>
      </c>
      <c r="P560" s="6">
        <f>IF(L560 &gt; 0,E560/L560,0)</f>
        <v>0</v>
      </c>
      <c r="Q560" t="str">
        <f t="shared" si="76"/>
        <v>technology</v>
      </c>
      <c r="R560" t="str">
        <f t="shared" si="77"/>
        <v>web</v>
      </c>
      <c r="S560" s="10">
        <f t="shared" si="74"/>
        <v>42057.883159722223</v>
      </c>
      <c r="T560">
        <f t="shared" si="71"/>
        <v>2015</v>
      </c>
      <c r="U560" s="10">
        <f t="shared" si="75"/>
        <v>42087.841493055559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72"/>
        <v>2.0833333333333336E-2</v>
      </c>
      <c r="P561" s="6">
        <f t="shared" si="73"/>
        <v>50</v>
      </c>
      <c r="Q561" t="str">
        <f t="shared" si="76"/>
        <v>technology</v>
      </c>
      <c r="R561" t="str">
        <f t="shared" si="77"/>
        <v>web</v>
      </c>
      <c r="S561" s="10">
        <f t="shared" si="74"/>
        <v>42321.283101851848</v>
      </c>
      <c r="T561">
        <f t="shared" si="71"/>
        <v>2015</v>
      </c>
      <c r="U561" s="10">
        <f t="shared" si="75"/>
        <v>42351.283101851848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72"/>
        <v>1.2E-2</v>
      </c>
      <c r="P562" s="6">
        <f t="shared" si="73"/>
        <v>4</v>
      </c>
      <c r="Q562" t="str">
        <f t="shared" si="76"/>
        <v>technology</v>
      </c>
      <c r="R562" t="str">
        <f t="shared" si="77"/>
        <v>web</v>
      </c>
      <c r="S562" s="10">
        <f t="shared" si="74"/>
        <v>41960.771354166667</v>
      </c>
      <c r="T562">
        <f t="shared" si="71"/>
        <v>2014</v>
      </c>
      <c r="U562" s="10">
        <f t="shared" si="75"/>
        <v>41990.771354166667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72"/>
        <v>0.36666666666666664</v>
      </c>
      <c r="P563" s="6">
        <f t="shared" si="73"/>
        <v>27.5</v>
      </c>
      <c r="Q563" t="str">
        <f t="shared" si="76"/>
        <v>technology</v>
      </c>
      <c r="R563" t="str">
        <f t="shared" si="77"/>
        <v>web</v>
      </c>
      <c r="S563" s="10">
        <f t="shared" si="74"/>
        <v>42268.658715277779</v>
      </c>
      <c r="T563">
        <f t="shared" si="71"/>
        <v>2015</v>
      </c>
      <c r="U563" s="10">
        <f t="shared" si="75"/>
        <v>42303.658715277779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72"/>
        <v>0</v>
      </c>
      <c r="P564" s="6">
        <f>IF(L564 &gt; 0,E564/L564,0)</f>
        <v>0</v>
      </c>
      <c r="Q564" t="str">
        <f t="shared" si="76"/>
        <v>technology</v>
      </c>
      <c r="R564" t="str">
        <f t="shared" si="77"/>
        <v>web</v>
      </c>
      <c r="S564" s="10">
        <f t="shared" si="74"/>
        <v>42692.389062500006</v>
      </c>
      <c r="T564">
        <f t="shared" si="71"/>
        <v>2016</v>
      </c>
      <c r="U564" s="10">
        <f t="shared" si="75"/>
        <v>42722.389062500006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72"/>
        <v>9.0666666666666659E-2</v>
      </c>
      <c r="P565" s="6">
        <f t="shared" si="73"/>
        <v>34</v>
      </c>
      <c r="Q565" t="str">
        <f t="shared" si="76"/>
        <v>technology</v>
      </c>
      <c r="R565" t="str">
        <f t="shared" si="77"/>
        <v>web</v>
      </c>
      <c r="S565" s="10">
        <f t="shared" si="74"/>
        <v>42022.069988425923</v>
      </c>
      <c r="T565">
        <f t="shared" si="71"/>
        <v>2015</v>
      </c>
      <c r="U565" s="10">
        <f t="shared" si="75"/>
        <v>42052.069988425923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72"/>
        <v>5.5555555555555558E-3</v>
      </c>
      <c r="P566" s="6">
        <f t="shared" si="73"/>
        <v>1</v>
      </c>
      <c r="Q566" t="str">
        <f t="shared" si="76"/>
        <v>technology</v>
      </c>
      <c r="R566" t="str">
        <f t="shared" si="77"/>
        <v>web</v>
      </c>
      <c r="S566" s="10">
        <f t="shared" si="74"/>
        <v>42411.942997685182</v>
      </c>
      <c r="T566">
        <f t="shared" si="71"/>
        <v>2016</v>
      </c>
      <c r="U566" s="10">
        <f t="shared" si="75"/>
        <v>42441.942997685182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72"/>
        <v>0</v>
      </c>
      <c r="P567" s="6">
        <f>IF(L567 &gt; 0,E567/L567,0)</f>
        <v>0</v>
      </c>
      <c r="Q567" t="str">
        <f t="shared" si="76"/>
        <v>technology</v>
      </c>
      <c r="R567" t="str">
        <f t="shared" si="77"/>
        <v>web</v>
      </c>
      <c r="S567" s="10">
        <f t="shared" si="74"/>
        <v>42165.785289351858</v>
      </c>
      <c r="T567">
        <f t="shared" si="71"/>
        <v>2015</v>
      </c>
      <c r="U567" s="10">
        <f t="shared" si="75"/>
        <v>42195.785289351858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72"/>
        <v>0.02</v>
      </c>
      <c r="P568" s="6">
        <f t="shared" si="73"/>
        <v>1</v>
      </c>
      <c r="Q568" t="str">
        <f t="shared" si="76"/>
        <v>technology</v>
      </c>
      <c r="R568" t="str">
        <f t="shared" si="77"/>
        <v>web</v>
      </c>
      <c r="S568" s="10">
        <f t="shared" si="74"/>
        <v>42535.68440972222</v>
      </c>
      <c r="T568">
        <f t="shared" si="71"/>
        <v>2016</v>
      </c>
      <c r="U568" s="10">
        <f t="shared" si="75"/>
        <v>42565.68440972222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72"/>
        <v>0</v>
      </c>
      <c r="P569" s="6">
        <f>IF(L569 &gt; 0,E569/L569,0)</f>
        <v>0</v>
      </c>
      <c r="Q569" t="str">
        <f t="shared" si="76"/>
        <v>technology</v>
      </c>
      <c r="R569" t="str">
        <f t="shared" si="77"/>
        <v>web</v>
      </c>
      <c r="S569" s="10">
        <f t="shared" si="74"/>
        <v>41975.842523148152</v>
      </c>
      <c r="T569">
        <f t="shared" si="71"/>
        <v>2014</v>
      </c>
      <c r="U569" s="10">
        <f t="shared" si="75"/>
        <v>42005.842523148152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72"/>
        <v>1</v>
      </c>
      <c r="P570" s="6">
        <f t="shared" si="73"/>
        <v>49</v>
      </c>
      <c r="Q570" t="str">
        <f t="shared" si="76"/>
        <v>technology</v>
      </c>
      <c r="R570" t="str">
        <f t="shared" si="77"/>
        <v>web</v>
      </c>
      <c r="S570" s="10">
        <f t="shared" si="74"/>
        <v>42348.9215625</v>
      </c>
      <c r="T570">
        <f t="shared" si="71"/>
        <v>2015</v>
      </c>
      <c r="U570" s="10">
        <f t="shared" si="75"/>
        <v>42385.458333333328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72"/>
        <v>0.8</v>
      </c>
      <c r="P571" s="6">
        <f t="shared" si="73"/>
        <v>20</v>
      </c>
      <c r="Q571" t="str">
        <f t="shared" si="76"/>
        <v>technology</v>
      </c>
      <c r="R571" t="str">
        <f t="shared" si="77"/>
        <v>web</v>
      </c>
      <c r="S571" s="10">
        <f t="shared" si="74"/>
        <v>42340.847361111111</v>
      </c>
      <c r="T571">
        <f t="shared" si="71"/>
        <v>2015</v>
      </c>
      <c r="U571" s="10">
        <f t="shared" si="75"/>
        <v>42370.847361111111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72"/>
        <v>0.16705882352941176</v>
      </c>
      <c r="P572" s="6">
        <f t="shared" si="73"/>
        <v>142</v>
      </c>
      <c r="Q572" t="str">
        <f t="shared" si="76"/>
        <v>technology</v>
      </c>
      <c r="R572" t="str">
        <f t="shared" si="77"/>
        <v>web</v>
      </c>
      <c r="S572" s="10">
        <f t="shared" si="74"/>
        <v>42388.798252314817</v>
      </c>
      <c r="T572">
        <f t="shared" si="71"/>
        <v>2016</v>
      </c>
      <c r="U572" s="10">
        <f t="shared" si="75"/>
        <v>42418.798252314817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72"/>
        <v>0.42399999999999999</v>
      </c>
      <c r="P573" s="6">
        <f t="shared" si="73"/>
        <v>53</v>
      </c>
      <c r="Q573" t="str">
        <f t="shared" si="76"/>
        <v>technology</v>
      </c>
      <c r="R573" t="str">
        <f t="shared" si="77"/>
        <v>web</v>
      </c>
      <c r="S573" s="10">
        <f t="shared" si="74"/>
        <v>42192.816238425927</v>
      </c>
      <c r="T573">
        <f t="shared" si="71"/>
        <v>2015</v>
      </c>
      <c r="U573" s="10">
        <f t="shared" si="75"/>
        <v>42212.165972222225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72"/>
        <v>0</v>
      </c>
      <c r="P574" s="6">
        <f>IF(L574 &gt; 0,E574/L574,0)</f>
        <v>0</v>
      </c>
      <c r="Q574" t="str">
        <f t="shared" si="76"/>
        <v>technology</v>
      </c>
      <c r="R574" t="str">
        <f t="shared" si="77"/>
        <v>web</v>
      </c>
      <c r="S574" s="10">
        <f t="shared" si="74"/>
        <v>42282.71629629629</v>
      </c>
      <c r="T574">
        <f t="shared" si="71"/>
        <v>2015</v>
      </c>
      <c r="U574" s="10">
        <f t="shared" si="75"/>
        <v>42312.757962962962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72"/>
        <v>0.38925389253892539</v>
      </c>
      <c r="P575" s="6">
        <f t="shared" si="73"/>
        <v>38.444444444444443</v>
      </c>
      <c r="Q575" t="str">
        <f t="shared" si="76"/>
        <v>technology</v>
      </c>
      <c r="R575" t="str">
        <f t="shared" si="77"/>
        <v>web</v>
      </c>
      <c r="S575" s="10">
        <f t="shared" si="74"/>
        <v>41963.050127314811</v>
      </c>
      <c r="T575">
        <f t="shared" si="71"/>
        <v>2014</v>
      </c>
      <c r="U575" s="10">
        <f t="shared" si="75"/>
        <v>42022.05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72"/>
        <v>0.7155635062611807</v>
      </c>
      <c r="P576" s="6">
        <f t="shared" si="73"/>
        <v>20</v>
      </c>
      <c r="Q576" t="str">
        <f t="shared" si="76"/>
        <v>technology</v>
      </c>
      <c r="R576" t="str">
        <f t="shared" si="77"/>
        <v>web</v>
      </c>
      <c r="S576" s="10">
        <f t="shared" si="74"/>
        <v>42632.443368055552</v>
      </c>
      <c r="T576">
        <f t="shared" si="71"/>
        <v>2016</v>
      </c>
      <c r="U576" s="10">
        <f t="shared" si="75"/>
        <v>42662.443368055552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72"/>
        <v>0.43166666666666664</v>
      </c>
      <c r="P577" s="6">
        <f t="shared" si="73"/>
        <v>64.75</v>
      </c>
      <c r="Q577" t="str">
        <f t="shared" si="76"/>
        <v>technology</v>
      </c>
      <c r="R577" t="str">
        <f t="shared" si="77"/>
        <v>web</v>
      </c>
      <c r="S577" s="10">
        <f t="shared" si="74"/>
        <v>42138.692627314813</v>
      </c>
      <c r="T577">
        <f t="shared" si="71"/>
        <v>2015</v>
      </c>
      <c r="U577" s="10">
        <f t="shared" si="75"/>
        <v>42168.692627314813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72"/>
        <v>1.25E-3</v>
      </c>
      <c r="P578" s="6">
        <f t="shared" si="73"/>
        <v>1</v>
      </c>
      <c r="Q578" t="str">
        <f t="shared" si="76"/>
        <v>technology</v>
      </c>
      <c r="R578" t="str">
        <f t="shared" si="77"/>
        <v>web</v>
      </c>
      <c r="S578" s="10">
        <f t="shared" si="74"/>
        <v>42031.471666666665</v>
      </c>
      <c r="T578">
        <f t="shared" ref="T578:T641" si="78">YEAR(S578)</f>
        <v>2015</v>
      </c>
      <c r="U578" s="10">
        <f t="shared" si="75"/>
        <v>42091.43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9">E579/D579 * 100</f>
        <v>0.2</v>
      </c>
      <c r="P579" s="6">
        <f t="shared" ref="P579:P642" si="80">E579/L579</f>
        <v>10</v>
      </c>
      <c r="Q579" t="str">
        <f t="shared" si="76"/>
        <v>technology</v>
      </c>
      <c r="R579" t="str">
        <f t="shared" si="77"/>
        <v>web</v>
      </c>
      <c r="S579" s="10">
        <f t="shared" ref="S579:S642" si="81">(((J579/60)/60)/24)+DATE(1970,1,1)</f>
        <v>42450.589143518519</v>
      </c>
      <c r="T579">
        <f t="shared" si="78"/>
        <v>2016</v>
      </c>
      <c r="U579" s="10">
        <f t="shared" ref="U579:U642" si="82">(((I579/60)/60)/24)+DATE(1970,1,1)</f>
        <v>42510.589143518519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9"/>
        <v>1.12E-2</v>
      </c>
      <c r="P580" s="6">
        <f t="shared" si="80"/>
        <v>2</v>
      </c>
      <c r="Q580" t="str">
        <f t="shared" si="76"/>
        <v>technology</v>
      </c>
      <c r="R580" t="str">
        <f t="shared" si="77"/>
        <v>web</v>
      </c>
      <c r="S580" s="10">
        <f t="shared" si="81"/>
        <v>42230.578622685185</v>
      </c>
      <c r="T580">
        <f t="shared" si="78"/>
        <v>2015</v>
      </c>
      <c r="U580" s="10">
        <f t="shared" si="82"/>
        <v>42254.578622685185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9"/>
        <v>1.4583333333333333</v>
      </c>
      <c r="P581" s="6">
        <f t="shared" si="80"/>
        <v>35</v>
      </c>
      <c r="Q581" t="str">
        <f t="shared" ref="Q581:Q644" si="83">LEFT(N581,SEARCH("/",N581,1)-1)</f>
        <v>technology</v>
      </c>
      <c r="R581" t="str">
        <f t="shared" ref="R581:R644" si="84">RIGHT(N581,LEN(N581)-SEARCH("/",N581,1))</f>
        <v>web</v>
      </c>
      <c r="S581" s="10">
        <f t="shared" si="81"/>
        <v>41968.852118055554</v>
      </c>
      <c r="T581">
        <f t="shared" si="78"/>
        <v>2014</v>
      </c>
      <c r="U581" s="10">
        <f t="shared" si="82"/>
        <v>41998.852118055554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9"/>
        <v>3.3333333333333333E-2</v>
      </c>
      <c r="P582" s="6">
        <f t="shared" si="80"/>
        <v>1</v>
      </c>
      <c r="Q582" t="str">
        <f t="shared" si="83"/>
        <v>technology</v>
      </c>
      <c r="R582" t="str">
        <f t="shared" si="84"/>
        <v>web</v>
      </c>
      <c r="S582" s="10">
        <f t="shared" si="81"/>
        <v>42605.908182870371</v>
      </c>
      <c r="T582">
        <f t="shared" si="78"/>
        <v>2016</v>
      </c>
      <c r="U582" s="10">
        <f t="shared" si="82"/>
        <v>42635.908182870371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9"/>
        <v>0</v>
      </c>
      <c r="P583" s="6">
        <f t="shared" ref="P583:P584" si="85">IF(L583 &gt; 0,E583/L583,0)</f>
        <v>0</v>
      </c>
      <c r="Q583" t="str">
        <f t="shared" si="83"/>
        <v>technology</v>
      </c>
      <c r="R583" t="str">
        <f t="shared" si="84"/>
        <v>web</v>
      </c>
      <c r="S583" s="10">
        <f t="shared" si="81"/>
        <v>42188.012777777782</v>
      </c>
      <c r="T583">
        <f t="shared" si="78"/>
        <v>2015</v>
      </c>
      <c r="U583" s="10">
        <f t="shared" si="82"/>
        <v>42218.012777777782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9"/>
        <v>0</v>
      </c>
      <c r="P584" s="6">
        <f t="shared" si="85"/>
        <v>0</v>
      </c>
      <c r="Q584" t="str">
        <f t="shared" si="83"/>
        <v>technology</v>
      </c>
      <c r="R584" t="str">
        <f t="shared" si="84"/>
        <v>web</v>
      </c>
      <c r="S584" s="10">
        <f t="shared" si="81"/>
        <v>42055.739803240736</v>
      </c>
      <c r="T584">
        <f t="shared" si="78"/>
        <v>2015</v>
      </c>
      <c r="U584" s="10">
        <f t="shared" si="82"/>
        <v>42078.75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9"/>
        <v>1.1111111111111112E-2</v>
      </c>
      <c r="P585" s="6">
        <f t="shared" si="80"/>
        <v>1</v>
      </c>
      <c r="Q585" t="str">
        <f t="shared" si="83"/>
        <v>technology</v>
      </c>
      <c r="R585" t="str">
        <f t="shared" si="84"/>
        <v>web</v>
      </c>
      <c r="S585" s="10">
        <f t="shared" si="81"/>
        <v>42052.93850694444</v>
      </c>
      <c r="T585">
        <f t="shared" si="78"/>
        <v>2015</v>
      </c>
      <c r="U585" s="10">
        <f t="shared" si="82"/>
        <v>42082.896840277783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9"/>
        <v>1</v>
      </c>
      <c r="P586" s="6">
        <f t="shared" si="80"/>
        <v>5</v>
      </c>
      <c r="Q586" t="str">
        <f t="shared" si="83"/>
        <v>technology</v>
      </c>
      <c r="R586" t="str">
        <f t="shared" si="84"/>
        <v>web</v>
      </c>
      <c r="S586" s="10">
        <f t="shared" si="81"/>
        <v>42049.716620370367</v>
      </c>
      <c r="T586">
        <f t="shared" si="78"/>
        <v>2015</v>
      </c>
      <c r="U586" s="10">
        <f t="shared" si="82"/>
        <v>42079.674953703703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9"/>
        <v>0</v>
      </c>
      <c r="P587" s="6">
        <f>IF(L587 &gt; 0,E587/L587,0)</f>
        <v>0</v>
      </c>
      <c r="Q587" t="str">
        <f t="shared" si="83"/>
        <v>technology</v>
      </c>
      <c r="R587" t="str">
        <f t="shared" si="84"/>
        <v>web</v>
      </c>
      <c r="S587" s="10">
        <f t="shared" si="81"/>
        <v>42283.3909375</v>
      </c>
      <c r="T587">
        <f t="shared" si="78"/>
        <v>2015</v>
      </c>
      <c r="U587" s="10">
        <f t="shared" si="82"/>
        <v>42339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9"/>
        <v>0.55999999999999994</v>
      </c>
      <c r="P588" s="6">
        <f t="shared" si="80"/>
        <v>14</v>
      </c>
      <c r="Q588" t="str">
        <f t="shared" si="83"/>
        <v>technology</v>
      </c>
      <c r="R588" t="str">
        <f t="shared" si="84"/>
        <v>web</v>
      </c>
      <c r="S588" s="10">
        <f t="shared" si="81"/>
        <v>42020.854247685187</v>
      </c>
      <c r="T588">
        <f t="shared" si="78"/>
        <v>2015</v>
      </c>
      <c r="U588" s="10">
        <f t="shared" si="82"/>
        <v>42050.854247685187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9"/>
        <v>9.0833333333333339</v>
      </c>
      <c r="P589" s="6">
        <f t="shared" si="80"/>
        <v>389.28571428571428</v>
      </c>
      <c r="Q589" t="str">
        <f t="shared" si="83"/>
        <v>technology</v>
      </c>
      <c r="R589" t="str">
        <f t="shared" si="84"/>
        <v>web</v>
      </c>
      <c r="S589" s="10">
        <f t="shared" si="81"/>
        <v>42080.757326388892</v>
      </c>
      <c r="T589">
        <f t="shared" si="78"/>
        <v>2015</v>
      </c>
      <c r="U589" s="10">
        <f t="shared" si="82"/>
        <v>42110.757326388892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9"/>
        <v>3.3444444444444441</v>
      </c>
      <c r="P590" s="6">
        <f t="shared" si="80"/>
        <v>150.5</v>
      </c>
      <c r="Q590" t="str">
        <f t="shared" si="83"/>
        <v>technology</v>
      </c>
      <c r="R590" t="str">
        <f t="shared" si="84"/>
        <v>web</v>
      </c>
      <c r="S590" s="10">
        <f t="shared" si="81"/>
        <v>42631.769513888896</v>
      </c>
      <c r="T590">
        <f t="shared" si="78"/>
        <v>2016</v>
      </c>
      <c r="U590" s="10">
        <f t="shared" si="82"/>
        <v>42691.811180555553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9"/>
        <v>1.3333333333333334E-2</v>
      </c>
      <c r="P591" s="6">
        <f t="shared" si="80"/>
        <v>1</v>
      </c>
      <c r="Q591" t="str">
        <f t="shared" si="83"/>
        <v>technology</v>
      </c>
      <c r="R591" t="str">
        <f t="shared" si="84"/>
        <v>web</v>
      </c>
      <c r="S591" s="10">
        <f t="shared" si="81"/>
        <v>42178.614571759259</v>
      </c>
      <c r="T591">
        <f t="shared" si="78"/>
        <v>2015</v>
      </c>
      <c r="U591" s="10">
        <f t="shared" si="82"/>
        <v>42193.614571759259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9"/>
        <v>4.46</v>
      </c>
      <c r="P592" s="6">
        <f t="shared" si="80"/>
        <v>24.777777777777779</v>
      </c>
      <c r="Q592" t="str">
        <f t="shared" si="83"/>
        <v>technology</v>
      </c>
      <c r="R592" t="str">
        <f t="shared" si="84"/>
        <v>web</v>
      </c>
      <c r="S592" s="10">
        <f t="shared" si="81"/>
        <v>42377.554756944446</v>
      </c>
      <c r="T592">
        <f t="shared" si="78"/>
        <v>2016</v>
      </c>
      <c r="U592" s="10">
        <f t="shared" si="82"/>
        <v>42408.542361111111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9"/>
        <v>6.0999999999999999E-2</v>
      </c>
      <c r="P593" s="6">
        <f t="shared" si="80"/>
        <v>30.5</v>
      </c>
      <c r="Q593" t="str">
        <f t="shared" si="83"/>
        <v>technology</v>
      </c>
      <c r="R593" t="str">
        <f t="shared" si="84"/>
        <v>web</v>
      </c>
      <c r="S593" s="10">
        <f t="shared" si="81"/>
        <v>42177.543171296296</v>
      </c>
      <c r="T593">
        <f t="shared" si="78"/>
        <v>2015</v>
      </c>
      <c r="U593" s="10">
        <f t="shared" si="82"/>
        <v>42207.543171296296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9"/>
        <v>3.3333333333333335</v>
      </c>
      <c r="P594" s="6">
        <f t="shared" si="80"/>
        <v>250</v>
      </c>
      <c r="Q594" t="str">
        <f t="shared" si="83"/>
        <v>technology</v>
      </c>
      <c r="R594" t="str">
        <f t="shared" si="84"/>
        <v>web</v>
      </c>
      <c r="S594" s="10">
        <f t="shared" si="81"/>
        <v>41946.232175925928</v>
      </c>
      <c r="T594">
        <f t="shared" si="78"/>
        <v>2014</v>
      </c>
      <c r="U594" s="10">
        <f t="shared" si="82"/>
        <v>41976.232175925921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9"/>
        <v>23</v>
      </c>
      <c r="P595" s="6">
        <f t="shared" si="80"/>
        <v>16.428571428571427</v>
      </c>
      <c r="Q595" t="str">
        <f t="shared" si="83"/>
        <v>technology</v>
      </c>
      <c r="R595" t="str">
        <f t="shared" si="84"/>
        <v>web</v>
      </c>
      <c r="S595" s="10">
        <f t="shared" si="81"/>
        <v>42070.677604166667</v>
      </c>
      <c r="T595">
        <f t="shared" si="78"/>
        <v>2015</v>
      </c>
      <c r="U595" s="10">
        <f t="shared" si="82"/>
        <v>42100.635937500003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9"/>
        <v>0.104</v>
      </c>
      <c r="P596" s="6">
        <f t="shared" si="80"/>
        <v>13</v>
      </c>
      <c r="Q596" t="str">
        <f t="shared" si="83"/>
        <v>technology</v>
      </c>
      <c r="R596" t="str">
        <f t="shared" si="84"/>
        <v>web</v>
      </c>
      <c r="S596" s="10">
        <f t="shared" si="81"/>
        <v>42446.780162037037</v>
      </c>
      <c r="T596">
        <f t="shared" si="78"/>
        <v>2016</v>
      </c>
      <c r="U596" s="10">
        <f t="shared" si="82"/>
        <v>42476.780162037037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9"/>
        <v>0.42599999999999999</v>
      </c>
      <c r="P597" s="6">
        <f t="shared" si="80"/>
        <v>53.25</v>
      </c>
      <c r="Q597" t="str">
        <f t="shared" si="83"/>
        <v>technology</v>
      </c>
      <c r="R597" t="str">
        <f t="shared" si="84"/>
        <v>web</v>
      </c>
      <c r="S597" s="10">
        <f t="shared" si="81"/>
        <v>42083.069884259254</v>
      </c>
      <c r="T597">
        <f t="shared" si="78"/>
        <v>2015</v>
      </c>
      <c r="U597" s="10">
        <f t="shared" si="82"/>
        <v>42128.069884259254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9"/>
        <v>0.03</v>
      </c>
      <c r="P598" s="6">
        <f t="shared" si="80"/>
        <v>3</v>
      </c>
      <c r="Q598" t="str">
        <f t="shared" si="83"/>
        <v>technology</v>
      </c>
      <c r="R598" t="str">
        <f t="shared" si="84"/>
        <v>web</v>
      </c>
      <c r="S598" s="10">
        <f t="shared" si="81"/>
        <v>42646.896898148145</v>
      </c>
      <c r="T598">
        <f t="shared" si="78"/>
        <v>2016</v>
      </c>
      <c r="U598" s="10">
        <f t="shared" si="82"/>
        <v>42676.896898148145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9"/>
        <v>0.26666666666666666</v>
      </c>
      <c r="P599" s="6">
        <f t="shared" si="80"/>
        <v>10</v>
      </c>
      <c r="Q599" t="str">
        <f t="shared" si="83"/>
        <v>technology</v>
      </c>
      <c r="R599" t="str">
        <f t="shared" si="84"/>
        <v>web</v>
      </c>
      <c r="S599" s="10">
        <f t="shared" si="81"/>
        <v>42545.705266203702</v>
      </c>
      <c r="T599">
        <f t="shared" si="78"/>
        <v>2016</v>
      </c>
      <c r="U599" s="10">
        <f t="shared" si="82"/>
        <v>42582.666666666672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9"/>
        <v>34</v>
      </c>
      <c r="P600" s="6">
        <f t="shared" si="80"/>
        <v>121.42857142857143</v>
      </c>
      <c r="Q600" t="str">
        <f t="shared" si="83"/>
        <v>technology</v>
      </c>
      <c r="R600" t="str">
        <f t="shared" si="84"/>
        <v>web</v>
      </c>
      <c r="S600" s="10">
        <f t="shared" si="81"/>
        <v>41948.00209490741</v>
      </c>
      <c r="T600">
        <f t="shared" si="78"/>
        <v>2014</v>
      </c>
      <c r="U600" s="10">
        <f t="shared" si="82"/>
        <v>41978.00209490741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9"/>
        <v>6.2E-2</v>
      </c>
      <c r="P601" s="6">
        <f t="shared" si="80"/>
        <v>15.5</v>
      </c>
      <c r="Q601" t="str">
        <f t="shared" si="83"/>
        <v>technology</v>
      </c>
      <c r="R601" t="str">
        <f t="shared" si="84"/>
        <v>web</v>
      </c>
      <c r="S601" s="10">
        <f t="shared" si="81"/>
        <v>42047.812523148154</v>
      </c>
      <c r="T601">
        <f t="shared" si="78"/>
        <v>2015</v>
      </c>
      <c r="U601" s="10">
        <f t="shared" si="82"/>
        <v>42071.636111111111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9"/>
        <v>2</v>
      </c>
      <c r="P602" s="6">
        <f t="shared" si="80"/>
        <v>100</v>
      </c>
      <c r="Q602" t="str">
        <f t="shared" si="83"/>
        <v>technology</v>
      </c>
      <c r="R602" t="str">
        <f t="shared" si="84"/>
        <v>web</v>
      </c>
      <c r="S602" s="10">
        <f t="shared" si="81"/>
        <v>42073.798171296294</v>
      </c>
      <c r="T602">
        <f t="shared" si="78"/>
        <v>2015</v>
      </c>
      <c r="U602" s="10">
        <f t="shared" si="82"/>
        <v>42133.798171296294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9"/>
        <v>1.4000000000000001</v>
      </c>
      <c r="P603" s="6">
        <f t="shared" si="80"/>
        <v>23.333333333333332</v>
      </c>
      <c r="Q603" t="str">
        <f t="shared" si="83"/>
        <v>technology</v>
      </c>
      <c r="R603" t="str">
        <f t="shared" si="84"/>
        <v>web</v>
      </c>
      <c r="S603" s="10">
        <f t="shared" si="81"/>
        <v>41969.858090277776</v>
      </c>
      <c r="T603">
        <f t="shared" si="78"/>
        <v>2014</v>
      </c>
      <c r="U603" s="10">
        <f t="shared" si="82"/>
        <v>41999.858090277776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9"/>
        <v>0</v>
      </c>
      <c r="P604" s="6">
        <f>IF(L604 &gt; 0,E604/L604,0)</f>
        <v>0</v>
      </c>
      <c r="Q604" t="str">
        <f t="shared" si="83"/>
        <v>technology</v>
      </c>
      <c r="R604" t="str">
        <f t="shared" si="84"/>
        <v>web</v>
      </c>
      <c r="S604" s="10">
        <f t="shared" si="81"/>
        <v>42143.79415509259</v>
      </c>
      <c r="T604">
        <f t="shared" si="78"/>
        <v>2015</v>
      </c>
      <c r="U604" s="10">
        <f t="shared" si="82"/>
        <v>42173.79415509259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9"/>
        <v>3.9334666666666664</v>
      </c>
      <c r="P605" s="6">
        <f t="shared" si="80"/>
        <v>45.386153846153846</v>
      </c>
      <c r="Q605" t="str">
        <f t="shared" si="83"/>
        <v>technology</v>
      </c>
      <c r="R605" t="str">
        <f t="shared" si="84"/>
        <v>web</v>
      </c>
      <c r="S605" s="10">
        <f t="shared" si="81"/>
        <v>41835.639155092591</v>
      </c>
      <c r="T605">
        <f t="shared" si="78"/>
        <v>2014</v>
      </c>
      <c r="U605" s="10">
        <f t="shared" si="82"/>
        <v>41865.639155092591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9"/>
        <v>0</v>
      </c>
      <c r="P606" s="6">
        <f>IF(L606 &gt; 0,E606/L606,0)</f>
        <v>0</v>
      </c>
      <c r="Q606" t="str">
        <f t="shared" si="83"/>
        <v>technology</v>
      </c>
      <c r="R606" t="str">
        <f t="shared" si="84"/>
        <v>web</v>
      </c>
      <c r="S606" s="10">
        <f t="shared" si="81"/>
        <v>41849.035370370373</v>
      </c>
      <c r="T606">
        <f t="shared" si="78"/>
        <v>2014</v>
      </c>
      <c r="U606" s="10">
        <f t="shared" si="82"/>
        <v>41879.035370370373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9"/>
        <v>2.62</v>
      </c>
      <c r="P607" s="6">
        <f t="shared" si="80"/>
        <v>16.375</v>
      </c>
      <c r="Q607" t="str">
        <f t="shared" si="83"/>
        <v>technology</v>
      </c>
      <c r="R607" t="str">
        <f t="shared" si="84"/>
        <v>web</v>
      </c>
      <c r="S607" s="10">
        <f t="shared" si="81"/>
        <v>42194.357731481476</v>
      </c>
      <c r="T607">
        <f t="shared" si="78"/>
        <v>2015</v>
      </c>
      <c r="U607" s="10">
        <f t="shared" si="82"/>
        <v>42239.357731481476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9"/>
        <v>0.2</v>
      </c>
      <c r="P608" s="6">
        <f t="shared" si="80"/>
        <v>10</v>
      </c>
      <c r="Q608" t="str">
        <f t="shared" si="83"/>
        <v>technology</v>
      </c>
      <c r="R608" t="str">
        <f t="shared" si="84"/>
        <v>web</v>
      </c>
      <c r="S608" s="10">
        <f t="shared" si="81"/>
        <v>42102.650567129633</v>
      </c>
      <c r="T608">
        <f t="shared" si="78"/>
        <v>2015</v>
      </c>
      <c r="U608" s="10">
        <f t="shared" si="82"/>
        <v>42148.625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9"/>
        <v>0</v>
      </c>
      <c r="P609" s="6">
        <f>IF(L609 &gt; 0,E609/L609,0)</f>
        <v>0</v>
      </c>
      <c r="Q609" t="str">
        <f t="shared" si="83"/>
        <v>technology</v>
      </c>
      <c r="R609" t="str">
        <f t="shared" si="84"/>
        <v>web</v>
      </c>
      <c r="S609" s="10">
        <f t="shared" si="81"/>
        <v>42300.825648148151</v>
      </c>
      <c r="T609">
        <f t="shared" si="78"/>
        <v>2015</v>
      </c>
      <c r="U609" s="10">
        <f t="shared" si="82"/>
        <v>42330.867314814815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9"/>
        <v>0.97400000000000009</v>
      </c>
      <c r="P610" s="6">
        <f t="shared" si="80"/>
        <v>292.2</v>
      </c>
      <c r="Q610" t="str">
        <f t="shared" si="83"/>
        <v>technology</v>
      </c>
      <c r="R610" t="str">
        <f t="shared" si="84"/>
        <v>web</v>
      </c>
      <c r="S610" s="10">
        <f t="shared" si="81"/>
        <v>42140.921064814815</v>
      </c>
      <c r="T610">
        <f t="shared" si="78"/>
        <v>2015</v>
      </c>
      <c r="U610" s="10">
        <f t="shared" si="82"/>
        <v>42170.921064814815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9"/>
        <v>0.64102564102564097</v>
      </c>
      <c r="P611" s="6">
        <f t="shared" si="80"/>
        <v>5</v>
      </c>
      <c r="Q611" t="str">
        <f t="shared" si="83"/>
        <v>technology</v>
      </c>
      <c r="R611" t="str">
        <f t="shared" si="84"/>
        <v>web</v>
      </c>
      <c r="S611" s="10">
        <f t="shared" si="81"/>
        <v>42307.034074074079</v>
      </c>
      <c r="T611">
        <f t="shared" si="78"/>
        <v>2015</v>
      </c>
      <c r="U611" s="10">
        <f t="shared" si="82"/>
        <v>42337.075740740736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9"/>
        <v>0</v>
      </c>
      <c r="P612" s="6">
        <f t="shared" ref="P612:P614" si="86">IF(L612 &gt; 0,E612/L612,0)</f>
        <v>0</v>
      </c>
      <c r="Q612" t="str">
        <f t="shared" si="83"/>
        <v>technology</v>
      </c>
      <c r="R612" t="str">
        <f t="shared" si="84"/>
        <v>web</v>
      </c>
      <c r="S612" s="10">
        <f t="shared" si="81"/>
        <v>42086.83085648148</v>
      </c>
      <c r="T612">
        <f t="shared" si="78"/>
        <v>2015</v>
      </c>
      <c r="U612" s="10">
        <f t="shared" si="82"/>
        <v>42116.83085648148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9"/>
        <v>0</v>
      </c>
      <c r="P613" s="6">
        <f t="shared" si="86"/>
        <v>0</v>
      </c>
      <c r="Q613" t="str">
        <f t="shared" si="83"/>
        <v>technology</v>
      </c>
      <c r="R613" t="str">
        <f t="shared" si="84"/>
        <v>web</v>
      </c>
      <c r="S613" s="10">
        <f t="shared" si="81"/>
        <v>42328.560613425929</v>
      </c>
      <c r="T613">
        <f t="shared" si="78"/>
        <v>2015</v>
      </c>
      <c r="U613" s="10">
        <f t="shared" si="82"/>
        <v>42388.560613425929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9"/>
        <v>0</v>
      </c>
      <c r="P614" s="6">
        <f t="shared" si="86"/>
        <v>0</v>
      </c>
      <c r="Q614" t="str">
        <f t="shared" si="83"/>
        <v>technology</v>
      </c>
      <c r="R614" t="str">
        <f t="shared" si="84"/>
        <v>web</v>
      </c>
      <c r="S614" s="10">
        <f t="shared" si="81"/>
        <v>42585.031782407401</v>
      </c>
      <c r="T614">
        <f t="shared" si="78"/>
        <v>2016</v>
      </c>
      <c r="U614" s="10">
        <f t="shared" si="82"/>
        <v>42615.031782407401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9"/>
        <v>21.363333333333333</v>
      </c>
      <c r="P615" s="6">
        <f t="shared" si="80"/>
        <v>105.93388429752066</v>
      </c>
      <c r="Q615" t="str">
        <f t="shared" si="83"/>
        <v>technology</v>
      </c>
      <c r="R615" t="str">
        <f t="shared" si="84"/>
        <v>web</v>
      </c>
      <c r="S615" s="10">
        <f t="shared" si="81"/>
        <v>42247.496759259258</v>
      </c>
      <c r="T615">
        <f t="shared" si="78"/>
        <v>2015</v>
      </c>
      <c r="U615" s="10">
        <f t="shared" si="82"/>
        <v>42278.207638888889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9"/>
        <v>0</v>
      </c>
      <c r="P616" s="6">
        <f t="shared" ref="P616:P618" si="87">IF(L616 &gt; 0,E616/L616,0)</f>
        <v>0</v>
      </c>
      <c r="Q616" t="str">
        <f t="shared" si="83"/>
        <v>technology</v>
      </c>
      <c r="R616" t="str">
        <f t="shared" si="84"/>
        <v>web</v>
      </c>
      <c r="S616" s="10">
        <f t="shared" si="81"/>
        <v>42515.061805555553</v>
      </c>
      <c r="T616">
        <f t="shared" si="78"/>
        <v>2016</v>
      </c>
      <c r="U616" s="10">
        <f t="shared" si="82"/>
        <v>42545.061805555553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9"/>
        <v>0</v>
      </c>
      <c r="P617" s="6">
        <f t="shared" si="87"/>
        <v>0</v>
      </c>
      <c r="Q617" t="str">
        <f t="shared" si="83"/>
        <v>technology</v>
      </c>
      <c r="R617" t="str">
        <f t="shared" si="84"/>
        <v>web</v>
      </c>
      <c r="S617" s="10">
        <f t="shared" si="81"/>
        <v>42242.122210648144</v>
      </c>
      <c r="T617">
        <f t="shared" si="78"/>
        <v>2015</v>
      </c>
      <c r="U617" s="10">
        <f t="shared" si="82"/>
        <v>42272.122210648144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9"/>
        <v>0</v>
      </c>
      <c r="P618" s="6">
        <f t="shared" si="87"/>
        <v>0</v>
      </c>
      <c r="Q618" t="str">
        <f t="shared" si="83"/>
        <v>technology</v>
      </c>
      <c r="R618" t="str">
        <f t="shared" si="84"/>
        <v>web</v>
      </c>
      <c r="S618" s="10">
        <f t="shared" si="81"/>
        <v>42761.376238425932</v>
      </c>
      <c r="T618">
        <f t="shared" si="78"/>
        <v>2017</v>
      </c>
      <c r="U618" s="10">
        <f t="shared" si="82"/>
        <v>42791.376238425932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9"/>
        <v>3</v>
      </c>
      <c r="P619" s="6">
        <f t="shared" si="80"/>
        <v>20</v>
      </c>
      <c r="Q619" t="str">
        <f t="shared" si="83"/>
        <v>technology</v>
      </c>
      <c r="R619" t="str">
        <f t="shared" si="84"/>
        <v>web</v>
      </c>
      <c r="S619" s="10">
        <f t="shared" si="81"/>
        <v>42087.343090277776</v>
      </c>
      <c r="T619">
        <f t="shared" si="78"/>
        <v>2015</v>
      </c>
      <c r="U619" s="10">
        <f t="shared" si="82"/>
        <v>42132.343090277776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9"/>
        <v>0</v>
      </c>
      <c r="P620" s="6">
        <f>IF(L620 &gt; 0,E620/L620,0)</f>
        <v>0</v>
      </c>
      <c r="Q620" t="str">
        <f t="shared" si="83"/>
        <v>technology</v>
      </c>
      <c r="R620" t="str">
        <f t="shared" si="84"/>
        <v>web</v>
      </c>
      <c r="S620" s="10">
        <f t="shared" si="81"/>
        <v>42317.810219907406</v>
      </c>
      <c r="T620">
        <f t="shared" si="78"/>
        <v>2015</v>
      </c>
      <c r="U620" s="10">
        <f t="shared" si="82"/>
        <v>42347.810219907406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9"/>
        <v>3.9999999999999996E-5</v>
      </c>
      <c r="P621" s="6">
        <f t="shared" si="80"/>
        <v>1</v>
      </c>
      <c r="Q621" t="str">
        <f t="shared" si="83"/>
        <v>technology</v>
      </c>
      <c r="R621" t="str">
        <f t="shared" si="84"/>
        <v>web</v>
      </c>
      <c r="S621" s="10">
        <f t="shared" si="81"/>
        <v>41908.650347222225</v>
      </c>
      <c r="T621">
        <f t="shared" si="78"/>
        <v>2014</v>
      </c>
      <c r="U621" s="10">
        <f t="shared" si="82"/>
        <v>41968.692013888889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9"/>
        <v>1</v>
      </c>
      <c r="P622" s="6">
        <f t="shared" si="80"/>
        <v>300</v>
      </c>
      <c r="Q622" t="str">
        <f t="shared" si="83"/>
        <v>technology</v>
      </c>
      <c r="R622" t="str">
        <f t="shared" si="84"/>
        <v>web</v>
      </c>
      <c r="S622" s="10">
        <f t="shared" si="81"/>
        <v>41831.716874999998</v>
      </c>
      <c r="T622">
        <f t="shared" si="78"/>
        <v>2014</v>
      </c>
      <c r="U622" s="10">
        <f t="shared" si="82"/>
        <v>41876.716874999998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9"/>
        <v>1.044</v>
      </c>
      <c r="P623" s="6">
        <f t="shared" si="80"/>
        <v>87</v>
      </c>
      <c r="Q623" t="str">
        <f t="shared" si="83"/>
        <v>technology</v>
      </c>
      <c r="R623" t="str">
        <f t="shared" si="84"/>
        <v>web</v>
      </c>
      <c r="S623" s="10">
        <f t="shared" si="81"/>
        <v>42528.987696759257</v>
      </c>
      <c r="T623">
        <f t="shared" si="78"/>
        <v>2016</v>
      </c>
      <c r="U623" s="10">
        <f t="shared" si="82"/>
        <v>42558.987696759257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9"/>
        <v>5.6833333333333336</v>
      </c>
      <c r="P624" s="6">
        <f t="shared" si="80"/>
        <v>37.888888888888886</v>
      </c>
      <c r="Q624" t="str">
        <f t="shared" si="83"/>
        <v>technology</v>
      </c>
      <c r="R624" t="str">
        <f t="shared" si="84"/>
        <v>web</v>
      </c>
      <c r="S624" s="10">
        <f t="shared" si="81"/>
        <v>42532.774745370371</v>
      </c>
      <c r="T624">
        <f t="shared" si="78"/>
        <v>2016</v>
      </c>
      <c r="U624" s="10">
        <f t="shared" si="82"/>
        <v>42552.774745370371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9"/>
        <v>0</v>
      </c>
      <c r="P625" s="6">
        <f t="shared" ref="P625:P627" si="88">IF(L625 &gt; 0,E625/L625,0)</f>
        <v>0</v>
      </c>
      <c r="Q625" t="str">
        <f t="shared" si="83"/>
        <v>technology</v>
      </c>
      <c r="R625" t="str">
        <f t="shared" si="84"/>
        <v>web</v>
      </c>
      <c r="S625" s="10">
        <f t="shared" si="81"/>
        <v>42122.009224537032</v>
      </c>
      <c r="T625">
        <f t="shared" si="78"/>
        <v>2015</v>
      </c>
      <c r="U625" s="10">
        <f t="shared" si="82"/>
        <v>42152.009224537032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9"/>
        <v>0</v>
      </c>
      <c r="P626" s="6">
        <f t="shared" si="88"/>
        <v>0</v>
      </c>
      <c r="Q626" t="str">
        <f t="shared" si="83"/>
        <v>technology</v>
      </c>
      <c r="R626" t="str">
        <f t="shared" si="84"/>
        <v>web</v>
      </c>
      <c r="S626" s="10">
        <f t="shared" si="81"/>
        <v>42108.988900462966</v>
      </c>
      <c r="T626">
        <f t="shared" si="78"/>
        <v>2015</v>
      </c>
      <c r="U626" s="10">
        <f t="shared" si="82"/>
        <v>42138.988900462966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9"/>
        <v>0</v>
      </c>
      <c r="P627" s="6">
        <f t="shared" si="88"/>
        <v>0</v>
      </c>
      <c r="Q627" t="str">
        <f t="shared" si="83"/>
        <v>technology</v>
      </c>
      <c r="R627" t="str">
        <f t="shared" si="84"/>
        <v>web</v>
      </c>
      <c r="S627" s="10">
        <f t="shared" si="81"/>
        <v>42790.895567129628</v>
      </c>
      <c r="T627">
        <f t="shared" si="78"/>
        <v>2017</v>
      </c>
      <c r="U627" s="10">
        <f t="shared" si="82"/>
        <v>42820.853900462964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9"/>
        <v>17.380000000000003</v>
      </c>
      <c r="P628" s="6">
        <f t="shared" si="80"/>
        <v>111.41025641025641</v>
      </c>
      <c r="Q628" t="str">
        <f t="shared" si="83"/>
        <v>technology</v>
      </c>
      <c r="R628" t="str">
        <f t="shared" si="84"/>
        <v>web</v>
      </c>
      <c r="S628" s="10">
        <f t="shared" si="81"/>
        <v>42198.559479166666</v>
      </c>
      <c r="T628">
        <f t="shared" si="78"/>
        <v>2015</v>
      </c>
      <c r="U628" s="10">
        <f t="shared" si="82"/>
        <v>42231.556944444441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9"/>
        <v>0.02</v>
      </c>
      <c r="P629" s="6">
        <f t="shared" si="80"/>
        <v>90</v>
      </c>
      <c r="Q629" t="str">
        <f t="shared" si="83"/>
        <v>technology</v>
      </c>
      <c r="R629" t="str">
        <f t="shared" si="84"/>
        <v>web</v>
      </c>
      <c r="S629" s="10">
        <f t="shared" si="81"/>
        <v>42384.306840277779</v>
      </c>
      <c r="T629">
        <f t="shared" si="78"/>
        <v>2016</v>
      </c>
      <c r="U629" s="10">
        <f t="shared" si="82"/>
        <v>42443.958333333328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9"/>
        <v>0</v>
      </c>
      <c r="P630" s="6">
        <f>IF(L630 &gt; 0,E630/L630,0)</f>
        <v>0</v>
      </c>
      <c r="Q630" t="str">
        <f t="shared" si="83"/>
        <v>technology</v>
      </c>
      <c r="R630" t="str">
        <f t="shared" si="84"/>
        <v>web</v>
      </c>
      <c r="S630" s="10">
        <f t="shared" si="81"/>
        <v>41803.692789351851</v>
      </c>
      <c r="T630">
        <f t="shared" si="78"/>
        <v>2014</v>
      </c>
      <c r="U630" s="10">
        <f t="shared" si="82"/>
        <v>41833.692789351851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9"/>
        <v>0.17500000000000002</v>
      </c>
      <c r="P631" s="6">
        <f t="shared" si="80"/>
        <v>116.66666666666667</v>
      </c>
      <c r="Q631" t="str">
        <f t="shared" si="83"/>
        <v>technology</v>
      </c>
      <c r="R631" t="str">
        <f t="shared" si="84"/>
        <v>web</v>
      </c>
      <c r="S631" s="10">
        <f t="shared" si="81"/>
        <v>42474.637824074074</v>
      </c>
      <c r="T631">
        <f t="shared" si="78"/>
        <v>2016</v>
      </c>
      <c r="U631" s="10">
        <f t="shared" si="82"/>
        <v>42504.637824074074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9"/>
        <v>8.3340278356529712E-2</v>
      </c>
      <c r="P632" s="6">
        <f t="shared" si="80"/>
        <v>10</v>
      </c>
      <c r="Q632" t="str">
        <f t="shared" si="83"/>
        <v>technology</v>
      </c>
      <c r="R632" t="str">
        <f t="shared" si="84"/>
        <v>web</v>
      </c>
      <c r="S632" s="10">
        <f t="shared" si="81"/>
        <v>42223.619456018518</v>
      </c>
      <c r="T632">
        <f t="shared" si="78"/>
        <v>2015</v>
      </c>
      <c r="U632" s="10">
        <f t="shared" si="82"/>
        <v>42253.215277777781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9"/>
        <v>1.38</v>
      </c>
      <c r="P633" s="6">
        <f t="shared" si="80"/>
        <v>76.666666666666671</v>
      </c>
      <c r="Q633" t="str">
        <f t="shared" si="83"/>
        <v>technology</v>
      </c>
      <c r="R633" t="str">
        <f t="shared" si="84"/>
        <v>web</v>
      </c>
      <c r="S633" s="10">
        <f t="shared" si="81"/>
        <v>42489.772326388891</v>
      </c>
      <c r="T633">
        <f t="shared" si="78"/>
        <v>2016</v>
      </c>
      <c r="U633" s="10">
        <f t="shared" si="82"/>
        <v>42518.772326388891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9"/>
        <v>0</v>
      </c>
      <c r="P634" s="6">
        <f>IF(L634 &gt; 0,E634/L634,0)</f>
        <v>0</v>
      </c>
      <c r="Q634" t="str">
        <f t="shared" si="83"/>
        <v>technology</v>
      </c>
      <c r="R634" t="str">
        <f t="shared" si="84"/>
        <v>web</v>
      </c>
      <c r="S634" s="10">
        <f t="shared" si="81"/>
        <v>42303.659317129626</v>
      </c>
      <c r="T634">
        <f t="shared" si="78"/>
        <v>2015</v>
      </c>
      <c r="U634" s="10">
        <f t="shared" si="82"/>
        <v>42333.700983796298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9"/>
        <v>12.45</v>
      </c>
      <c r="P635" s="6">
        <f t="shared" si="80"/>
        <v>49.8</v>
      </c>
      <c r="Q635" t="str">
        <f t="shared" si="83"/>
        <v>technology</v>
      </c>
      <c r="R635" t="str">
        <f t="shared" si="84"/>
        <v>web</v>
      </c>
      <c r="S635" s="10">
        <f t="shared" si="81"/>
        <v>42507.29932870371</v>
      </c>
      <c r="T635">
        <f t="shared" si="78"/>
        <v>2016</v>
      </c>
      <c r="U635" s="10">
        <f t="shared" si="82"/>
        <v>42538.958333333328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9"/>
        <v>0.02</v>
      </c>
      <c r="P636" s="6">
        <f t="shared" si="80"/>
        <v>1</v>
      </c>
      <c r="Q636" t="str">
        <f t="shared" si="83"/>
        <v>technology</v>
      </c>
      <c r="R636" t="str">
        <f t="shared" si="84"/>
        <v>web</v>
      </c>
      <c r="S636" s="10">
        <f t="shared" si="81"/>
        <v>42031.928576388891</v>
      </c>
      <c r="T636">
        <f t="shared" si="78"/>
        <v>2015</v>
      </c>
      <c r="U636" s="10">
        <f t="shared" si="82"/>
        <v>42061.928576388891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9"/>
        <v>8.0000000000000002E-3</v>
      </c>
      <c r="P637" s="6">
        <f t="shared" si="80"/>
        <v>2</v>
      </c>
      <c r="Q637" t="str">
        <f t="shared" si="83"/>
        <v>technology</v>
      </c>
      <c r="R637" t="str">
        <f t="shared" si="84"/>
        <v>web</v>
      </c>
      <c r="S637" s="10">
        <f t="shared" si="81"/>
        <v>42076.092152777783</v>
      </c>
      <c r="T637">
        <f t="shared" si="78"/>
        <v>2015</v>
      </c>
      <c r="U637" s="10">
        <f t="shared" si="82"/>
        <v>42106.092152777783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9"/>
        <v>0.2</v>
      </c>
      <c r="P638" s="6">
        <f t="shared" si="80"/>
        <v>4</v>
      </c>
      <c r="Q638" t="str">
        <f t="shared" si="83"/>
        <v>technology</v>
      </c>
      <c r="R638" t="str">
        <f t="shared" si="84"/>
        <v>web</v>
      </c>
      <c r="S638" s="10">
        <f t="shared" si="81"/>
        <v>42131.455439814818</v>
      </c>
      <c r="T638">
        <f t="shared" si="78"/>
        <v>2015</v>
      </c>
      <c r="U638" s="10">
        <f t="shared" si="82"/>
        <v>42161.44930555555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9"/>
        <v>0</v>
      </c>
      <c r="P639" s="6">
        <f>IF(L639 &gt; 0,E639/L639,0)</f>
        <v>0</v>
      </c>
      <c r="Q639" t="str">
        <f t="shared" si="83"/>
        <v>technology</v>
      </c>
      <c r="R639" t="str">
        <f t="shared" si="84"/>
        <v>web</v>
      </c>
      <c r="S639" s="10">
        <f t="shared" si="81"/>
        <v>42762.962013888886</v>
      </c>
      <c r="T639">
        <f t="shared" si="78"/>
        <v>2017</v>
      </c>
      <c r="U639" s="10">
        <f t="shared" si="82"/>
        <v>42791.961111111115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9"/>
        <v>9.0000000000000011E-3</v>
      </c>
      <c r="P640" s="6">
        <f t="shared" si="80"/>
        <v>3</v>
      </c>
      <c r="Q640" t="str">
        <f t="shared" si="83"/>
        <v>technology</v>
      </c>
      <c r="R640" t="str">
        <f t="shared" si="84"/>
        <v>web</v>
      </c>
      <c r="S640" s="10">
        <f t="shared" si="81"/>
        <v>42759.593310185184</v>
      </c>
      <c r="T640">
        <f t="shared" si="78"/>
        <v>2017</v>
      </c>
      <c r="U640" s="10">
        <f t="shared" si="82"/>
        <v>42819.55164351852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9"/>
        <v>9.9999999999999991E-5</v>
      </c>
      <c r="P641" s="6">
        <f t="shared" si="80"/>
        <v>1</v>
      </c>
      <c r="Q641" t="str">
        <f t="shared" si="83"/>
        <v>technology</v>
      </c>
      <c r="R641" t="str">
        <f t="shared" si="84"/>
        <v>web</v>
      </c>
      <c r="S641" s="10">
        <f t="shared" si="81"/>
        <v>41865.583275462966</v>
      </c>
      <c r="T641">
        <f t="shared" si="78"/>
        <v>2014</v>
      </c>
      <c r="U641" s="10">
        <f t="shared" si="82"/>
        <v>41925.583275462966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9"/>
        <v>144.28571428571428</v>
      </c>
      <c r="P642" s="6">
        <f t="shared" si="80"/>
        <v>50.5</v>
      </c>
      <c r="Q642" t="str">
        <f t="shared" si="83"/>
        <v>technology</v>
      </c>
      <c r="R642" t="str">
        <f t="shared" si="84"/>
        <v>wearables</v>
      </c>
      <c r="S642" s="10">
        <f t="shared" si="81"/>
        <v>42683.420312500006</v>
      </c>
      <c r="T642">
        <f t="shared" ref="T642:T705" si="89">YEAR(S642)</f>
        <v>2016</v>
      </c>
      <c r="U642" s="10">
        <f t="shared" si="82"/>
        <v>42698.958333333328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90">E643/D643 * 100</f>
        <v>119.16249999999999</v>
      </c>
      <c r="P643" s="6">
        <f t="shared" ref="P643:P706" si="91">E643/L643</f>
        <v>151.31746031746033</v>
      </c>
      <c r="Q643" t="str">
        <f t="shared" si="83"/>
        <v>technology</v>
      </c>
      <c r="R643" t="str">
        <f t="shared" si="84"/>
        <v>wearables</v>
      </c>
      <c r="S643" s="10">
        <f t="shared" ref="S643:S706" si="92">(((J643/60)/60)/24)+DATE(1970,1,1)</f>
        <v>42199.57</v>
      </c>
      <c r="T643">
        <f t="shared" si="89"/>
        <v>2015</v>
      </c>
      <c r="U643" s="10">
        <f t="shared" ref="U643:U706" si="93">(((I643/60)/60)/24)+DATE(1970,1,1)</f>
        <v>42229.57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90"/>
        <v>1460.4850000000001</v>
      </c>
      <c r="P644" s="6">
        <f t="shared" si="91"/>
        <v>134.3592456301748</v>
      </c>
      <c r="Q644" t="str">
        <f t="shared" si="83"/>
        <v>technology</v>
      </c>
      <c r="R644" t="str">
        <f t="shared" si="84"/>
        <v>wearables</v>
      </c>
      <c r="S644" s="10">
        <f t="shared" si="92"/>
        <v>42199.651319444441</v>
      </c>
      <c r="T644">
        <f t="shared" si="89"/>
        <v>2015</v>
      </c>
      <c r="U644" s="10">
        <f t="shared" si="93"/>
        <v>42235.651319444441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90"/>
        <v>105.80799999999999</v>
      </c>
      <c r="P645" s="6">
        <f t="shared" si="91"/>
        <v>174.02631578947367</v>
      </c>
      <c r="Q645" t="str">
        <f t="shared" ref="Q645:Q708" si="94">LEFT(N645,SEARCH("/",N645,1)-1)</f>
        <v>technology</v>
      </c>
      <c r="R645" t="str">
        <f t="shared" ref="R645:R708" si="95">RIGHT(N645,LEN(N645)-SEARCH("/",N645,1))</f>
        <v>wearables</v>
      </c>
      <c r="S645" s="10">
        <f t="shared" si="92"/>
        <v>42100.642071759255</v>
      </c>
      <c r="T645">
        <f t="shared" si="89"/>
        <v>2015</v>
      </c>
      <c r="U645" s="10">
        <f t="shared" si="93"/>
        <v>42155.642071759255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90"/>
        <v>300.11791999999997</v>
      </c>
      <c r="P646" s="6">
        <f t="shared" si="91"/>
        <v>73.486268364348675</v>
      </c>
      <c r="Q646" t="str">
        <f t="shared" si="94"/>
        <v>technology</v>
      </c>
      <c r="R646" t="str">
        <f t="shared" si="95"/>
        <v>wearables</v>
      </c>
      <c r="S646" s="10">
        <f t="shared" si="92"/>
        <v>41898.665960648148</v>
      </c>
      <c r="T646">
        <f t="shared" si="89"/>
        <v>2014</v>
      </c>
      <c r="U646" s="10">
        <f t="shared" si="93"/>
        <v>41941.041666666664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90"/>
        <v>278.7</v>
      </c>
      <c r="P647" s="6">
        <f t="shared" si="91"/>
        <v>23.518987341772153</v>
      </c>
      <c r="Q647" t="str">
        <f t="shared" si="94"/>
        <v>technology</v>
      </c>
      <c r="R647" t="str">
        <f t="shared" si="95"/>
        <v>wearables</v>
      </c>
      <c r="S647" s="10">
        <f t="shared" si="92"/>
        <v>42564.026319444441</v>
      </c>
      <c r="T647">
        <f t="shared" si="89"/>
        <v>2016</v>
      </c>
      <c r="U647" s="10">
        <f t="shared" si="93"/>
        <v>42594.026319444441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90"/>
        <v>131.87625</v>
      </c>
      <c r="P648" s="6">
        <f t="shared" si="91"/>
        <v>39.074444444444445</v>
      </c>
      <c r="Q648" t="str">
        <f t="shared" si="94"/>
        <v>technology</v>
      </c>
      <c r="R648" t="str">
        <f t="shared" si="95"/>
        <v>wearables</v>
      </c>
      <c r="S648" s="10">
        <f t="shared" si="92"/>
        <v>41832.852627314816</v>
      </c>
      <c r="T648">
        <f t="shared" si="89"/>
        <v>2014</v>
      </c>
      <c r="U648" s="10">
        <f t="shared" si="93"/>
        <v>41862.852627314816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90"/>
        <v>107.05</v>
      </c>
      <c r="P649" s="6">
        <f t="shared" si="91"/>
        <v>125.94117647058823</v>
      </c>
      <c r="Q649" t="str">
        <f t="shared" si="94"/>
        <v>technology</v>
      </c>
      <c r="R649" t="str">
        <f t="shared" si="95"/>
        <v>wearables</v>
      </c>
      <c r="S649" s="10">
        <f t="shared" si="92"/>
        <v>42416.767928240741</v>
      </c>
      <c r="T649">
        <f t="shared" si="89"/>
        <v>2016</v>
      </c>
      <c r="U649" s="10">
        <f t="shared" si="93"/>
        <v>42446.726261574076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90"/>
        <v>126.82285714285715</v>
      </c>
      <c r="P650" s="6">
        <f t="shared" si="91"/>
        <v>1644</v>
      </c>
      <c r="Q650" t="str">
        <f t="shared" si="94"/>
        <v>technology</v>
      </c>
      <c r="R650" t="str">
        <f t="shared" si="95"/>
        <v>wearables</v>
      </c>
      <c r="S650" s="10">
        <f t="shared" si="92"/>
        <v>41891.693379629629</v>
      </c>
      <c r="T650">
        <f t="shared" si="89"/>
        <v>2014</v>
      </c>
      <c r="U650" s="10">
        <f t="shared" si="93"/>
        <v>41926.693379629629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90"/>
        <v>139.96</v>
      </c>
      <c r="P651" s="6">
        <f t="shared" si="91"/>
        <v>42.670731707317074</v>
      </c>
      <c r="Q651" t="str">
        <f t="shared" si="94"/>
        <v>technology</v>
      </c>
      <c r="R651" t="str">
        <f t="shared" si="95"/>
        <v>wearables</v>
      </c>
      <c r="S651" s="10">
        <f t="shared" si="92"/>
        <v>41877.912187499998</v>
      </c>
      <c r="T651">
        <f t="shared" si="89"/>
        <v>2014</v>
      </c>
      <c r="U651" s="10">
        <f t="shared" si="93"/>
        <v>41898.912187499998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90"/>
        <v>112.4</v>
      </c>
      <c r="P652" s="6">
        <f t="shared" si="91"/>
        <v>35.125</v>
      </c>
      <c r="Q652" t="str">
        <f t="shared" si="94"/>
        <v>technology</v>
      </c>
      <c r="R652" t="str">
        <f t="shared" si="95"/>
        <v>wearables</v>
      </c>
      <c r="S652" s="10">
        <f t="shared" si="92"/>
        <v>41932.036851851852</v>
      </c>
      <c r="T652">
        <f t="shared" si="89"/>
        <v>2014</v>
      </c>
      <c r="U652" s="10">
        <f t="shared" si="93"/>
        <v>41992.078518518523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90"/>
        <v>100.52799999999999</v>
      </c>
      <c r="P653" s="6">
        <f t="shared" si="91"/>
        <v>239.35238095238094</v>
      </c>
      <c r="Q653" t="str">
        <f t="shared" si="94"/>
        <v>technology</v>
      </c>
      <c r="R653" t="str">
        <f t="shared" si="95"/>
        <v>wearables</v>
      </c>
      <c r="S653" s="10">
        <f t="shared" si="92"/>
        <v>41956.017488425925</v>
      </c>
      <c r="T653">
        <f t="shared" si="89"/>
        <v>2014</v>
      </c>
      <c r="U653" s="10">
        <f t="shared" si="93"/>
        <v>41986.017488425925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90"/>
        <v>100.46666666666665</v>
      </c>
      <c r="P654" s="6">
        <f t="shared" si="91"/>
        <v>107.64285714285714</v>
      </c>
      <c r="Q654" t="str">
        <f t="shared" si="94"/>
        <v>technology</v>
      </c>
      <c r="R654" t="str">
        <f t="shared" si="95"/>
        <v>wearables</v>
      </c>
      <c r="S654" s="10">
        <f t="shared" si="92"/>
        <v>42675.690393518518</v>
      </c>
      <c r="T654">
        <f t="shared" si="89"/>
        <v>2016</v>
      </c>
      <c r="U654" s="10">
        <f t="shared" si="93"/>
        <v>42705.732060185182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90"/>
        <v>141.446</v>
      </c>
      <c r="P655" s="6">
        <f t="shared" si="91"/>
        <v>95.830623306233065</v>
      </c>
      <c r="Q655" t="str">
        <f t="shared" si="94"/>
        <v>technology</v>
      </c>
      <c r="R655" t="str">
        <f t="shared" si="95"/>
        <v>wearables</v>
      </c>
      <c r="S655" s="10">
        <f t="shared" si="92"/>
        <v>42199.618518518517</v>
      </c>
      <c r="T655">
        <f t="shared" si="89"/>
        <v>2015</v>
      </c>
      <c r="U655" s="10">
        <f t="shared" si="93"/>
        <v>42236.618518518517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90"/>
        <v>267.29166666666669</v>
      </c>
      <c r="P656" s="6">
        <f t="shared" si="91"/>
        <v>31.663376110562684</v>
      </c>
      <c r="Q656" t="str">
        <f t="shared" si="94"/>
        <v>technology</v>
      </c>
      <c r="R656" t="str">
        <f t="shared" si="95"/>
        <v>wearables</v>
      </c>
      <c r="S656" s="10">
        <f t="shared" si="92"/>
        <v>42163.957326388889</v>
      </c>
      <c r="T656">
        <f t="shared" si="89"/>
        <v>2015</v>
      </c>
      <c r="U656" s="10">
        <f t="shared" si="93"/>
        <v>42193.957326388889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90"/>
        <v>146.88749999999999</v>
      </c>
      <c r="P657" s="6">
        <f t="shared" si="91"/>
        <v>42.886861313868614</v>
      </c>
      <c r="Q657" t="str">
        <f t="shared" si="94"/>
        <v>technology</v>
      </c>
      <c r="R657" t="str">
        <f t="shared" si="95"/>
        <v>wearables</v>
      </c>
      <c r="S657" s="10">
        <f t="shared" si="92"/>
        <v>42045.957314814819</v>
      </c>
      <c r="T657">
        <f t="shared" si="89"/>
        <v>2015</v>
      </c>
      <c r="U657" s="10">
        <f t="shared" si="93"/>
        <v>42075.915648148148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90"/>
        <v>213.56</v>
      </c>
      <c r="P658" s="6">
        <f t="shared" si="91"/>
        <v>122.73563218390805</v>
      </c>
      <c r="Q658" t="str">
        <f t="shared" si="94"/>
        <v>technology</v>
      </c>
      <c r="R658" t="str">
        <f t="shared" si="95"/>
        <v>wearables</v>
      </c>
      <c r="S658" s="10">
        <f t="shared" si="92"/>
        <v>42417.804618055554</v>
      </c>
      <c r="T658">
        <f t="shared" si="89"/>
        <v>2016</v>
      </c>
      <c r="U658" s="10">
        <f t="shared" si="93"/>
        <v>42477.762951388882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90"/>
        <v>125.69999999999999</v>
      </c>
      <c r="P659" s="6">
        <f t="shared" si="91"/>
        <v>190.45454545454547</v>
      </c>
      <c r="Q659" t="str">
        <f t="shared" si="94"/>
        <v>technology</v>
      </c>
      <c r="R659" t="str">
        <f t="shared" si="95"/>
        <v>wearables</v>
      </c>
      <c r="S659" s="10">
        <f t="shared" si="92"/>
        <v>42331.84574074074</v>
      </c>
      <c r="T659">
        <f t="shared" si="89"/>
        <v>2015</v>
      </c>
      <c r="U659" s="10">
        <f t="shared" si="93"/>
        <v>42361.84574074074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90"/>
        <v>104.46206037108834</v>
      </c>
      <c r="P660" s="6">
        <f t="shared" si="91"/>
        <v>109.33695652173913</v>
      </c>
      <c r="Q660" t="str">
        <f t="shared" si="94"/>
        <v>technology</v>
      </c>
      <c r="R660" t="str">
        <f t="shared" si="95"/>
        <v>wearables</v>
      </c>
      <c r="S660" s="10">
        <f t="shared" si="92"/>
        <v>42179.160752314812</v>
      </c>
      <c r="T660">
        <f t="shared" si="89"/>
        <v>2015</v>
      </c>
      <c r="U660" s="10">
        <f t="shared" si="93"/>
        <v>42211.75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90"/>
        <v>100.56666666666668</v>
      </c>
      <c r="P661" s="6">
        <f t="shared" si="91"/>
        <v>143.66666666666666</v>
      </c>
      <c r="Q661" t="str">
        <f t="shared" si="94"/>
        <v>technology</v>
      </c>
      <c r="R661" t="str">
        <f t="shared" si="95"/>
        <v>wearables</v>
      </c>
      <c r="S661" s="10">
        <f t="shared" si="92"/>
        <v>42209.593692129631</v>
      </c>
      <c r="T661">
        <f t="shared" si="89"/>
        <v>2015</v>
      </c>
      <c r="U661" s="10">
        <f t="shared" si="93"/>
        <v>42239.593692129631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90"/>
        <v>3.0579999999999998</v>
      </c>
      <c r="P662" s="6">
        <f t="shared" si="91"/>
        <v>84.944444444444443</v>
      </c>
      <c r="Q662" t="str">
        <f t="shared" si="94"/>
        <v>technology</v>
      </c>
      <c r="R662" t="str">
        <f t="shared" si="95"/>
        <v>wearables</v>
      </c>
      <c r="S662" s="10">
        <f t="shared" si="92"/>
        <v>41922.741655092592</v>
      </c>
      <c r="T662">
        <f t="shared" si="89"/>
        <v>2014</v>
      </c>
      <c r="U662" s="10">
        <f t="shared" si="93"/>
        <v>41952.783321759263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90"/>
        <v>0.95</v>
      </c>
      <c r="P663" s="6">
        <f t="shared" si="91"/>
        <v>10.555555555555555</v>
      </c>
      <c r="Q663" t="str">
        <f t="shared" si="94"/>
        <v>technology</v>
      </c>
      <c r="R663" t="str">
        <f t="shared" si="95"/>
        <v>wearables</v>
      </c>
      <c r="S663" s="10">
        <f t="shared" si="92"/>
        <v>42636.645358796297</v>
      </c>
      <c r="T663">
        <f t="shared" si="89"/>
        <v>2016</v>
      </c>
      <c r="U663" s="10">
        <f t="shared" si="93"/>
        <v>42666.645358796297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90"/>
        <v>0.4</v>
      </c>
      <c r="P664" s="6">
        <f t="shared" si="91"/>
        <v>39</v>
      </c>
      <c r="Q664" t="str">
        <f t="shared" si="94"/>
        <v>technology</v>
      </c>
      <c r="R664" t="str">
        <f t="shared" si="95"/>
        <v>wearables</v>
      </c>
      <c r="S664" s="10">
        <f t="shared" si="92"/>
        <v>41990.438043981485</v>
      </c>
      <c r="T664">
        <f t="shared" si="89"/>
        <v>2014</v>
      </c>
      <c r="U664" s="10">
        <f t="shared" si="93"/>
        <v>42020.438043981485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90"/>
        <v>0.35000000000000003</v>
      </c>
      <c r="P665" s="6">
        <f t="shared" si="91"/>
        <v>100</v>
      </c>
      <c r="Q665" t="str">
        <f t="shared" si="94"/>
        <v>technology</v>
      </c>
      <c r="R665" t="str">
        <f t="shared" si="95"/>
        <v>wearables</v>
      </c>
      <c r="S665" s="10">
        <f t="shared" si="92"/>
        <v>42173.843240740738</v>
      </c>
      <c r="T665">
        <f t="shared" si="89"/>
        <v>2015</v>
      </c>
      <c r="U665" s="10">
        <f t="shared" si="93"/>
        <v>42203.843240740738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90"/>
        <v>7.5333333333333332</v>
      </c>
      <c r="P666" s="6">
        <f t="shared" si="91"/>
        <v>31.172413793103448</v>
      </c>
      <c r="Q666" t="str">
        <f t="shared" si="94"/>
        <v>technology</v>
      </c>
      <c r="R666" t="str">
        <f t="shared" si="95"/>
        <v>wearables</v>
      </c>
      <c r="S666" s="10">
        <f t="shared" si="92"/>
        <v>42077.666377314818</v>
      </c>
      <c r="T666">
        <f t="shared" si="89"/>
        <v>2015</v>
      </c>
      <c r="U666" s="10">
        <f t="shared" si="93"/>
        <v>42107.666377314818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90"/>
        <v>18.64</v>
      </c>
      <c r="P667" s="6">
        <f t="shared" si="91"/>
        <v>155.33333333333334</v>
      </c>
      <c r="Q667" t="str">
        <f t="shared" si="94"/>
        <v>technology</v>
      </c>
      <c r="R667" t="str">
        <f t="shared" si="95"/>
        <v>wearables</v>
      </c>
      <c r="S667" s="10">
        <f t="shared" si="92"/>
        <v>42688.711354166662</v>
      </c>
      <c r="T667">
        <f t="shared" si="89"/>
        <v>2016</v>
      </c>
      <c r="U667" s="10">
        <f t="shared" si="93"/>
        <v>42748.711354166662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90"/>
        <v>4.0000000000000001E-3</v>
      </c>
      <c r="P668" s="6">
        <f t="shared" si="91"/>
        <v>2</v>
      </c>
      <c r="Q668" t="str">
        <f t="shared" si="94"/>
        <v>technology</v>
      </c>
      <c r="R668" t="str">
        <f t="shared" si="95"/>
        <v>wearables</v>
      </c>
      <c r="S668" s="10">
        <f t="shared" si="92"/>
        <v>41838.832152777781</v>
      </c>
      <c r="T668">
        <f t="shared" si="89"/>
        <v>2014</v>
      </c>
      <c r="U668" s="10">
        <f t="shared" si="93"/>
        <v>41868.832152777781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90"/>
        <v>10.02</v>
      </c>
      <c r="P669" s="6">
        <f t="shared" si="91"/>
        <v>178.92857142857142</v>
      </c>
      <c r="Q669" t="str">
        <f t="shared" si="94"/>
        <v>technology</v>
      </c>
      <c r="R669" t="str">
        <f t="shared" si="95"/>
        <v>wearables</v>
      </c>
      <c r="S669" s="10">
        <f t="shared" si="92"/>
        <v>42632.373414351852</v>
      </c>
      <c r="T669">
        <f t="shared" si="89"/>
        <v>2016</v>
      </c>
      <c r="U669" s="10">
        <f t="shared" si="93"/>
        <v>42672.373414351852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90"/>
        <v>4.5600000000000005</v>
      </c>
      <c r="P670" s="6">
        <f t="shared" si="91"/>
        <v>27.36</v>
      </c>
      <c r="Q670" t="str">
        <f t="shared" si="94"/>
        <v>technology</v>
      </c>
      <c r="R670" t="str">
        <f t="shared" si="95"/>
        <v>wearables</v>
      </c>
      <c r="S670" s="10">
        <f t="shared" si="92"/>
        <v>42090.831273148149</v>
      </c>
      <c r="T670">
        <f t="shared" si="89"/>
        <v>2015</v>
      </c>
      <c r="U670" s="10">
        <f t="shared" si="93"/>
        <v>42135.831273148149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90"/>
        <v>21.5075</v>
      </c>
      <c r="P671" s="6">
        <f t="shared" si="91"/>
        <v>1536.25</v>
      </c>
      <c r="Q671" t="str">
        <f t="shared" si="94"/>
        <v>technology</v>
      </c>
      <c r="R671" t="str">
        <f t="shared" si="95"/>
        <v>wearables</v>
      </c>
      <c r="S671" s="10">
        <f t="shared" si="92"/>
        <v>42527.625671296293</v>
      </c>
      <c r="T671">
        <f t="shared" si="89"/>
        <v>2016</v>
      </c>
      <c r="U671" s="10">
        <f t="shared" si="93"/>
        <v>42557.625671296293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90"/>
        <v>29.276666666666667</v>
      </c>
      <c r="P672" s="6">
        <f t="shared" si="91"/>
        <v>84.99677419354839</v>
      </c>
      <c r="Q672" t="str">
        <f t="shared" si="94"/>
        <v>technology</v>
      </c>
      <c r="R672" t="str">
        <f t="shared" si="95"/>
        <v>wearables</v>
      </c>
      <c r="S672" s="10">
        <f t="shared" si="92"/>
        <v>42506.709722222222</v>
      </c>
      <c r="T672">
        <f t="shared" si="89"/>
        <v>2016</v>
      </c>
      <c r="U672" s="10">
        <f t="shared" si="93"/>
        <v>42540.340277777781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90"/>
        <v>39.426666666666662</v>
      </c>
      <c r="P673" s="6">
        <f t="shared" si="91"/>
        <v>788.5333333333333</v>
      </c>
      <c r="Q673" t="str">
        <f t="shared" si="94"/>
        <v>technology</v>
      </c>
      <c r="R673" t="str">
        <f t="shared" si="95"/>
        <v>wearables</v>
      </c>
      <c r="S673" s="10">
        <f t="shared" si="92"/>
        <v>41984.692731481482</v>
      </c>
      <c r="T673">
        <f t="shared" si="89"/>
        <v>2014</v>
      </c>
      <c r="U673" s="10">
        <f t="shared" si="93"/>
        <v>42018.166666666672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90"/>
        <v>21.628</v>
      </c>
      <c r="P674" s="6">
        <f t="shared" si="91"/>
        <v>50.29767441860465</v>
      </c>
      <c r="Q674" t="str">
        <f t="shared" si="94"/>
        <v>technology</v>
      </c>
      <c r="R674" t="str">
        <f t="shared" si="95"/>
        <v>wearables</v>
      </c>
      <c r="S674" s="10">
        <f t="shared" si="92"/>
        <v>41974.219490740739</v>
      </c>
      <c r="T674">
        <f t="shared" si="89"/>
        <v>2014</v>
      </c>
      <c r="U674" s="10">
        <f t="shared" si="93"/>
        <v>42005.207638888889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90"/>
        <v>0.20500000000000002</v>
      </c>
      <c r="P675" s="6">
        <f t="shared" si="91"/>
        <v>68.333333333333329</v>
      </c>
      <c r="Q675" t="str">
        <f t="shared" si="94"/>
        <v>technology</v>
      </c>
      <c r="R675" t="str">
        <f t="shared" si="95"/>
        <v>wearables</v>
      </c>
      <c r="S675" s="10">
        <f t="shared" si="92"/>
        <v>41838.840474537035</v>
      </c>
      <c r="T675">
        <f t="shared" si="89"/>
        <v>2014</v>
      </c>
      <c r="U675" s="10">
        <f t="shared" si="93"/>
        <v>41883.840474537035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90"/>
        <v>0.03</v>
      </c>
      <c r="P676" s="6">
        <f t="shared" si="91"/>
        <v>7.5</v>
      </c>
      <c r="Q676" t="str">
        <f t="shared" si="94"/>
        <v>technology</v>
      </c>
      <c r="R676" t="str">
        <f t="shared" si="95"/>
        <v>wearables</v>
      </c>
      <c r="S676" s="10">
        <f t="shared" si="92"/>
        <v>41803.116053240738</v>
      </c>
      <c r="T676">
        <f t="shared" si="89"/>
        <v>2014</v>
      </c>
      <c r="U676" s="10">
        <f t="shared" si="93"/>
        <v>41863.116053240738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90"/>
        <v>14.85</v>
      </c>
      <c r="P677" s="6">
        <f t="shared" si="91"/>
        <v>34.269230769230766</v>
      </c>
      <c r="Q677" t="str">
        <f t="shared" si="94"/>
        <v>technology</v>
      </c>
      <c r="R677" t="str">
        <f t="shared" si="95"/>
        <v>wearables</v>
      </c>
      <c r="S677" s="10">
        <f t="shared" si="92"/>
        <v>41975.930601851855</v>
      </c>
      <c r="T677">
        <f t="shared" si="89"/>
        <v>2014</v>
      </c>
      <c r="U677" s="10">
        <f t="shared" si="93"/>
        <v>42005.290972222225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90"/>
        <v>1.4710000000000001</v>
      </c>
      <c r="P678" s="6">
        <f t="shared" si="91"/>
        <v>61.291666666666664</v>
      </c>
      <c r="Q678" t="str">
        <f t="shared" si="94"/>
        <v>technology</v>
      </c>
      <c r="R678" t="str">
        <f t="shared" si="95"/>
        <v>wearables</v>
      </c>
      <c r="S678" s="10">
        <f t="shared" si="92"/>
        <v>42012.768298611118</v>
      </c>
      <c r="T678">
        <f t="shared" si="89"/>
        <v>2015</v>
      </c>
      <c r="U678" s="10">
        <f t="shared" si="93"/>
        <v>42042.768298611118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90"/>
        <v>25.584</v>
      </c>
      <c r="P679" s="6">
        <f t="shared" si="91"/>
        <v>133.25</v>
      </c>
      <c r="Q679" t="str">
        <f t="shared" si="94"/>
        <v>technology</v>
      </c>
      <c r="R679" t="str">
        <f t="shared" si="95"/>
        <v>wearables</v>
      </c>
      <c r="S679" s="10">
        <f t="shared" si="92"/>
        <v>42504.403877314813</v>
      </c>
      <c r="T679">
        <f t="shared" si="89"/>
        <v>2016</v>
      </c>
      <c r="U679" s="10">
        <f t="shared" si="93"/>
        <v>42549.403877314813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90"/>
        <v>3.8206896551724134</v>
      </c>
      <c r="P680" s="6">
        <f t="shared" si="91"/>
        <v>65.17647058823529</v>
      </c>
      <c r="Q680" t="str">
        <f t="shared" si="94"/>
        <v>technology</v>
      </c>
      <c r="R680" t="str">
        <f t="shared" si="95"/>
        <v>wearables</v>
      </c>
      <c r="S680" s="10">
        <f t="shared" si="92"/>
        <v>42481.376597222217</v>
      </c>
      <c r="T680">
        <f t="shared" si="89"/>
        <v>2016</v>
      </c>
      <c r="U680" s="10">
        <f t="shared" si="93"/>
        <v>42511.376597222217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90"/>
        <v>15.485964912280703</v>
      </c>
      <c r="P681" s="6">
        <f t="shared" si="91"/>
        <v>93.90425531914893</v>
      </c>
      <c r="Q681" t="str">
        <f t="shared" si="94"/>
        <v>technology</v>
      </c>
      <c r="R681" t="str">
        <f t="shared" si="95"/>
        <v>wearables</v>
      </c>
      <c r="S681" s="10">
        <f t="shared" si="92"/>
        <v>42556.695706018523</v>
      </c>
      <c r="T681">
        <f t="shared" si="89"/>
        <v>2016</v>
      </c>
      <c r="U681" s="10">
        <f t="shared" si="93"/>
        <v>42616.695706018523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90"/>
        <v>25.912000000000003</v>
      </c>
      <c r="P682" s="6">
        <f t="shared" si="91"/>
        <v>150.65116279069767</v>
      </c>
      <c r="Q682" t="str">
        <f t="shared" si="94"/>
        <v>technology</v>
      </c>
      <c r="R682" t="str">
        <f t="shared" si="95"/>
        <v>wearables</v>
      </c>
      <c r="S682" s="10">
        <f t="shared" si="92"/>
        <v>41864.501516203702</v>
      </c>
      <c r="T682">
        <f t="shared" si="89"/>
        <v>2014</v>
      </c>
      <c r="U682" s="10">
        <f t="shared" si="93"/>
        <v>41899.501516203702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90"/>
        <v>0.04</v>
      </c>
      <c r="P683" s="6">
        <f t="shared" si="91"/>
        <v>1</v>
      </c>
      <c r="Q683" t="str">
        <f t="shared" si="94"/>
        <v>technology</v>
      </c>
      <c r="R683" t="str">
        <f t="shared" si="95"/>
        <v>wearables</v>
      </c>
      <c r="S683" s="10">
        <f t="shared" si="92"/>
        <v>42639.805601851855</v>
      </c>
      <c r="T683">
        <f t="shared" si="89"/>
        <v>2016</v>
      </c>
      <c r="U683" s="10">
        <f t="shared" si="93"/>
        <v>42669.805601851855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90"/>
        <v>0.106</v>
      </c>
      <c r="P684" s="6">
        <f t="shared" si="91"/>
        <v>13.25</v>
      </c>
      <c r="Q684" t="str">
        <f t="shared" si="94"/>
        <v>technology</v>
      </c>
      <c r="R684" t="str">
        <f t="shared" si="95"/>
        <v>wearables</v>
      </c>
      <c r="S684" s="10">
        <f t="shared" si="92"/>
        <v>42778.765300925923</v>
      </c>
      <c r="T684">
        <f t="shared" si="89"/>
        <v>2017</v>
      </c>
      <c r="U684" s="10">
        <f t="shared" si="93"/>
        <v>42808.723634259266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90"/>
        <v>0.85142857142857142</v>
      </c>
      <c r="P685" s="6">
        <f t="shared" si="91"/>
        <v>99.333333333333329</v>
      </c>
      <c r="Q685" t="str">
        <f t="shared" si="94"/>
        <v>technology</v>
      </c>
      <c r="R685" t="str">
        <f t="shared" si="95"/>
        <v>wearables</v>
      </c>
      <c r="S685" s="10">
        <f t="shared" si="92"/>
        <v>42634.900046296301</v>
      </c>
      <c r="T685">
        <f t="shared" si="89"/>
        <v>2016</v>
      </c>
      <c r="U685" s="10">
        <f t="shared" si="93"/>
        <v>42674.900046296301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90"/>
        <v>7.4837500000000006</v>
      </c>
      <c r="P686" s="6">
        <f t="shared" si="91"/>
        <v>177.39259259259259</v>
      </c>
      <c r="Q686" t="str">
        <f t="shared" si="94"/>
        <v>technology</v>
      </c>
      <c r="R686" t="str">
        <f t="shared" si="95"/>
        <v>wearables</v>
      </c>
      <c r="S686" s="10">
        <f t="shared" si="92"/>
        <v>41809.473275462966</v>
      </c>
      <c r="T686">
        <f t="shared" si="89"/>
        <v>2014</v>
      </c>
      <c r="U686" s="10">
        <f t="shared" si="93"/>
        <v>41845.125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90"/>
        <v>27.650000000000002</v>
      </c>
      <c r="P687" s="6">
        <f t="shared" si="91"/>
        <v>55.3</v>
      </c>
      <c r="Q687" t="str">
        <f t="shared" si="94"/>
        <v>technology</v>
      </c>
      <c r="R687" t="str">
        <f t="shared" si="95"/>
        <v>wearables</v>
      </c>
      <c r="S687" s="10">
        <f t="shared" si="92"/>
        <v>41971.866574074069</v>
      </c>
      <c r="T687">
        <f t="shared" si="89"/>
        <v>2014</v>
      </c>
      <c r="U687" s="10">
        <f t="shared" si="93"/>
        <v>42016.866574074069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90"/>
        <v>0</v>
      </c>
      <c r="P688" s="6">
        <f>IF(L688 &gt; 0,E688/L688,0)</f>
        <v>0</v>
      </c>
      <c r="Q688" t="str">
        <f t="shared" si="94"/>
        <v>technology</v>
      </c>
      <c r="R688" t="str">
        <f t="shared" si="95"/>
        <v>wearables</v>
      </c>
      <c r="S688" s="10">
        <f t="shared" si="92"/>
        <v>42189.673263888893</v>
      </c>
      <c r="T688">
        <f t="shared" si="89"/>
        <v>2015</v>
      </c>
      <c r="U688" s="10">
        <f t="shared" si="93"/>
        <v>42219.673263888893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90"/>
        <v>3.55</v>
      </c>
      <c r="P689" s="6">
        <f t="shared" si="91"/>
        <v>591.66666666666663</v>
      </c>
      <c r="Q689" t="str">
        <f t="shared" si="94"/>
        <v>technology</v>
      </c>
      <c r="R689" t="str">
        <f t="shared" si="95"/>
        <v>wearables</v>
      </c>
      <c r="S689" s="10">
        <f t="shared" si="92"/>
        <v>42711.750613425931</v>
      </c>
      <c r="T689">
        <f t="shared" si="89"/>
        <v>2016</v>
      </c>
      <c r="U689" s="10">
        <f t="shared" si="93"/>
        <v>42771.750613425931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90"/>
        <v>72.989999999999995</v>
      </c>
      <c r="P690" s="6">
        <f t="shared" si="91"/>
        <v>405.5</v>
      </c>
      <c r="Q690" t="str">
        <f t="shared" si="94"/>
        <v>technology</v>
      </c>
      <c r="R690" t="str">
        <f t="shared" si="95"/>
        <v>wearables</v>
      </c>
      <c r="S690" s="10">
        <f t="shared" si="92"/>
        <v>42262.104780092588</v>
      </c>
      <c r="T690">
        <f t="shared" si="89"/>
        <v>2015</v>
      </c>
      <c r="U690" s="10">
        <f t="shared" si="93"/>
        <v>42292.104780092588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90"/>
        <v>57.648750000000007</v>
      </c>
      <c r="P691" s="6">
        <f t="shared" si="91"/>
        <v>343.14732142857144</v>
      </c>
      <c r="Q691" t="str">
        <f t="shared" si="94"/>
        <v>technology</v>
      </c>
      <c r="R691" t="str">
        <f t="shared" si="95"/>
        <v>wearables</v>
      </c>
      <c r="S691" s="10">
        <f t="shared" si="92"/>
        <v>42675.66778935185</v>
      </c>
      <c r="T691">
        <f t="shared" si="89"/>
        <v>2016</v>
      </c>
      <c r="U691" s="10">
        <f t="shared" si="93"/>
        <v>42712.207638888889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90"/>
        <v>12.34</v>
      </c>
      <c r="P692" s="6">
        <f t="shared" si="91"/>
        <v>72.588235294117652</v>
      </c>
      <c r="Q692" t="str">
        <f t="shared" si="94"/>
        <v>technology</v>
      </c>
      <c r="R692" t="str">
        <f t="shared" si="95"/>
        <v>wearables</v>
      </c>
      <c r="S692" s="10">
        <f t="shared" si="92"/>
        <v>42579.634733796294</v>
      </c>
      <c r="T692">
        <f t="shared" si="89"/>
        <v>2016</v>
      </c>
      <c r="U692" s="10">
        <f t="shared" si="93"/>
        <v>42622.25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90"/>
        <v>0.52</v>
      </c>
      <c r="P693" s="6">
        <f t="shared" si="91"/>
        <v>26</v>
      </c>
      <c r="Q693" t="str">
        <f t="shared" si="94"/>
        <v>technology</v>
      </c>
      <c r="R693" t="str">
        <f t="shared" si="95"/>
        <v>wearables</v>
      </c>
      <c r="S693" s="10">
        <f t="shared" si="92"/>
        <v>42158.028310185182</v>
      </c>
      <c r="T693">
        <f t="shared" si="89"/>
        <v>2015</v>
      </c>
      <c r="U693" s="10">
        <f t="shared" si="93"/>
        <v>42186.028310185182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90"/>
        <v>6.5299999999999994</v>
      </c>
      <c r="P694" s="6">
        <f t="shared" si="91"/>
        <v>6.4975124378109452</v>
      </c>
      <c r="Q694" t="str">
        <f t="shared" si="94"/>
        <v>technology</v>
      </c>
      <c r="R694" t="str">
        <f t="shared" si="95"/>
        <v>wearables</v>
      </c>
      <c r="S694" s="10">
        <f t="shared" si="92"/>
        <v>42696.37572916667</v>
      </c>
      <c r="T694">
        <f t="shared" si="89"/>
        <v>2016</v>
      </c>
      <c r="U694" s="10">
        <f t="shared" si="93"/>
        <v>42726.37572916667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90"/>
        <v>35.338000000000001</v>
      </c>
      <c r="P695" s="6">
        <f t="shared" si="91"/>
        <v>119.38513513513513</v>
      </c>
      <c r="Q695" t="str">
        <f t="shared" si="94"/>
        <v>technology</v>
      </c>
      <c r="R695" t="str">
        <f t="shared" si="95"/>
        <v>wearables</v>
      </c>
      <c r="S695" s="10">
        <f t="shared" si="92"/>
        <v>42094.808182870373</v>
      </c>
      <c r="T695">
        <f t="shared" si="89"/>
        <v>2015</v>
      </c>
      <c r="U695" s="10">
        <f t="shared" si="93"/>
        <v>42124.808182870373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90"/>
        <v>0.39333333333333331</v>
      </c>
      <c r="P696" s="6">
        <f t="shared" si="91"/>
        <v>84.285714285714292</v>
      </c>
      <c r="Q696" t="str">
        <f t="shared" si="94"/>
        <v>technology</v>
      </c>
      <c r="R696" t="str">
        <f t="shared" si="95"/>
        <v>wearables</v>
      </c>
      <c r="S696" s="10">
        <f t="shared" si="92"/>
        <v>42737.663877314815</v>
      </c>
      <c r="T696">
        <f t="shared" si="89"/>
        <v>2017</v>
      </c>
      <c r="U696" s="10">
        <f t="shared" si="93"/>
        <v>42767.663877314815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90"/>
        <v>1.06</v>
      </c>
      <c r="P697" s="6">
        <f t="shared" si="91"/>
        <v>90.857142857142861</v>
      </c>
      <c r="Q697" t="str">
        <f t="shared" si="94"/>
        <v>technology</v>
      </c>
      <c r="R697" t="str">
        <f t="shared" si="95"/>
        <v>wearables</v>
      </c>
      <c r="S697" s="10">
        <f t="shared" si="92"/>
        <v>41913.521064814813</v>
      </c>
      <c r="T697">
        <f t="shared" si="89"/>
        <v>2014</v>
      </c>
      <c r="U697" s="10">
        <f t="shared" si="93"/>
        <v>41943.521064814813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90"/>
        <v>5.7142857142857147E-4</v>
      </c>
      <c r="P698" s="6">
        <f t="shared" si="91"/>
        <v>1</v>
      </c>
      <c r="Q698" t="str">
        <f t="shared" si="94"/>
        <v>technology</v>
      </c>
      <c r="R698" t="str">
        <f t="shared" si="95"/>
        <v>wearables</v>
      </c>
      <c r="S698" s="10">
        <f t="shared" si="92"/>
        <v>41815.927106481482</v>
      </c>
      <c r="T698">
        <f t="shared" si="89"/>
        <v>2014</v>
      </c>
      <c r="U698" s="10">
        <f t="shared" si="93"/>
        <v>41845.927106481482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90"/>
        <v>46.379999999999995</v>
      </c>
      <c r="P699" s="6">
        <f t="shared" si="91"/>
        <v>20.342105263157894</v>
      </c>
      <c r="Q699" t="str">
        <f t="shared" si="94"/>
        <v>technology</v>
      </c>
      <c r="R699" t="str">
        <f t="shared" si="95"/>
        <v>wearables</v>
      </c>
      <c r="S699" s="10">
        <f t="shared" si="92"/>
        <v>42388.523020833338</v>
      </c>
      <c r="T699">
        <f t="shared" si="89"/>
        <v>2016</v>
      </c>
      <c r="U699" s="10">
        <f t="shared" si="93"/>
        <v>42403.523020833338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90"/>
        <v>15.39</v>
      </c>
      <c r="P700" s="6">
        <f t="shared" si="91"/>
        <v>530.68965517241384</v>
      </c>
      <c r="Q700" t="str">
        <f t="shared" si="94"/>
        <v>technology</v>
      </c>
      <c r="R700" t="str">
        <f t="shared" si="95"/>
        <v>wearables</v>
      </c>
      <c r="S700" s="10">
        <f t="shared" si="92"/>
        <v>41866.931076388886</v>
      </c>
      <c r="T700">
        <f t="shared" si="89"/>
        <v>2014</v>
      </c>
      <c r="U700" s="10">
        <f t="shared" si="93"/>
        <v>41900.083333333336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90"/>
        <v>82.422107692307705</v>
      </c>
      <c r="P701" s="6">
        <f t="shared" si="91"/>
        <v>120.39184269662923</v>
      </c>
      <c r="Q701" t="str">
        <f t="shared" si="94"/>
        <v>technology</v>
      </c>
      <c r="R701" t="str">
        <f t="shared" si="95"/>
        <v>wearables</v>
      </c>
      <c r="S701" s="10">
        <f t="shared" si="92"/>
        <v>41563.485509259262</v>
      </c>
      <c r="T701">
        <f t="shared" si="89"/>
        <v>2013</v>
      </c>
      <c r="U701" s="10">
        <f t="shared" si="93"/>
        <v>41600.666666666664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90"/>
        <v>2.6866666666666665</v>
      </c>
      <c r="P702" s="6">
        <f t="shared" si="91"/>
        <v>13</v>
      </c>
      <c r="Q702" t="str">
        <f t="shared" si="94"/>
        <v>technology</v>
      </c>
      <c r="R702" t="str">
        <f t="shared" si="95"/>
        <v>wearables</v>
      </c>
      <c r="S702" s="10">
        <f t="shared" si="92"/>
        <v>42715.688437500001</v>
      </c>
      <c r="T702">
        <f t="shared" si="89"/>
        <v>2016</v>
      </c>
      <c r="U702" s="10">
        <f t="shared" si="93"/>
        <v>42745.688437500001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90"/>
        <v>26.6</v>
      </c>
      <c r="P703" s="6">
        <f t="shared" si="91"/>
        <v>291.33333333333331</v>
      </c>
      <c r="Q703" t="str">
        <f t="shared" si="94"/>
        <v>technology</v>
      </c>
      <c r="R703" t="str">
        <f t="shared" si="95"/>
        <v>wearables</v>
      </c>
      <c r="S703" s="10">
        <f t="shared" si="92"/>
        <v>41813.662962962961</v>
      </c>
      <c r="T703">
        <f t="shared" si="89"/>
        <v>2014</v>
      </c>
      <c r="U703" s="10">
        <f t="shared" si="93"/>
        <v>41843.662962962961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90"/>
        <v>30.813400000000001</v>
      </c>
      <c r="P704" s="6">
        <f t="shared" si="91"/>
        <v>124.9191891891892</v>
      </c>
      <c r="Q704" t="str">
        <f t="shared" si="94"/>
        <v>technology</v>
      </c>
      <c r="R704" t="str">
        <f t="shared" si="95"/>
        <v>wearables</v>
      </c>
      <c r="S704" s="10">
        <f t="shared" si="92"/>
        <v>42668.726701388892</v>
      </c>
      <c r="T704">
        <f t="shared" si="89"/>
        <v>2016</v>
      </c>
      <c r="U704" s="10">
        <f t="shared" si="93"/>
        <v>42698.768368055549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90"/>
        <v>5.58</v>
      </c>
      <c r="P705" s="6">
        <f t="shared" si="91"/>
        <v>119.57142857142857</v>
      </c>
      <c r="Q705" t="str">
        <f t="shared" si="94"/>
        <v>technology</v>
      </c>
      <c r="R705" t="str">
        <f t="shared" si="95"/>
        <v>wearables</v>
      </c>
      <c r="S705" s="10">
        <f t="shared" si="92"/>
        <v>42711.950798611113</v>
      </c>
      <c r="T705">
        <f t="shared" si="89"/>
        <v>2016</v>
      </c>
      <c r="U705" s="10">
        <f t="shared" si="93"/>
        <v>42766.98055555555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90"/>
        <v>0.87454545454545463</v>
      </c>
      <c r="P706" s="6">
        <f t="shared" si="91"/>
        <v>120.25</v>
      </c>
      <c r="Q706" t="str">
        <f t="shared" si="94"/>
        <v>technology</v>
      </c>
      <c r="R706" t="str">
        <f t="shared" si="95"/>
        <v>wearables</v>
      </c>
      <c r="S706" s="10">
        <f t="shared" si="92"/>
        <v>42726.192916666667</v>
      </c>
      <c r="T706">
        <f t="shared" ref="T706:T769" si="96">YEAR(S706)</f>
        <v>2016</v>
      </c>
      <c r="U706" s="10">
        <f t="shared" si="93"/>
        <v>42786.192916666667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97">E707/D707 * 100</f>
        <v>0.97699999999999987</v>
      </c>
      <c r="P707" s="6">
        <f t="shared" ref="P707:P770" si="98">E707/L707</f>
        <v>195.4</v>
      </c>
      <c r="Q707" t="str">
        <f t="shared" si="94"/>
        <v>technology</v>
      </c>
      <c r="R707" t="str">
        <f t="shared" si="95"/>
        <v>wearables</v>
      </c>
      <c r="S707" s="10">
        <f t="shared" ref="S707:S770" si="99">(((J707/60)/60)/24)+DATE(1970,1,1)</f>
        <v>42726.491643518515</v>
      </c>
      <c r="T707">
        <f t="shared" si="96"/>
        <v>2016</v>
      </c>
      <c r="U707" s="10">
        <f t="shared" ref="U707:U770" si="100">(((I707/60)/60)/24)+DATE(1970,1,1)</f>
        <v>42756.491643518515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97"/>
        <v>0</v>
      </c>
      <c r="P708" s="6">
        <f>IF(L708 &gt; 0,E708/L708,0)</f>
        <v>0</v>
      </c>
      <c r="Q708" t="str">
        <f t="shared" si="94"/>
        <v>technology</v>
      </c>
      <c r="R708" t="str">
        <f t="shared" si="95"/>
        <v>wearables</v>
      </c>
      <c r="S708" s="10">
        <f t="shared" si="99"/>
        <v>42676.995173611111</v>
      </c>
      <c r="T708">
        <f t="shared" si="96"/>
        <v>2016</v>
      </c>
      <c r="U708" s="10">
        <f t="shared" si="100"/>
        <v>42718.777083333334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97"/>
        <v>78.927352941176466</v>
      </c>
      <c r="P709" s="6">
        <f t="shared" si="98"/>
        <v>117.69868421052631</v>
      </c>
      <c r="Q709" t="str">
        <f t="shared" ref="Q709:Q772" si="101">LEFT(N709,SEARCH("/",N709,1)-1)</f>
        <v>technology</v>
      </c>
      <c r="R709" t="str">
        <f t="shared" ref="R709:R772" si="102">RIGHT(N709,LEN(N709)-SEARCH("/",N709,1))</f>
        <v>wearables</v>
      </c>
      <c r="S709" s="10">
        <f t="shared" si="99"/>
        <v>42696.663506944446</v>
      </c>
      <c r="T709">
        <f t="shared" si="96"/>
        <v>2016</v>
      </c>
      <c r="U709" s="10">
        <f t="shared" si="100"/>
        <v>42736.663506944446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97"/>
        <v>22.092500000000001</v>
      </c>
      <c r="P710" s="6">
        <f t="shared" si="98"/>
        <v>23.948509485094849</v>
      </c>
      <c r="Q710" t="str">
        <f t="shared" si="101"/>
        <v>technology</v>
      </c>
      <c r="R710" t="str">
        <f t="shared" si="102"/>
        <v>wearables</v>
      </c>
      <c r="S710" s="10">
        <f t="shared" si="99"/>
        <v>41835.581018518518</v>
      </c>
      <c r="T710">
        <f t="shared" si="96"/>
        <v>2014</v>
      </c>
      <c r="U710" s="10">
        <f t="shared" si="100"/>
        <v>41895.581018518518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97"/>
        <v>0.40666666666666662</v>
      </c>
      <c r="P711" s="6">
        <f t="shared" si="98"/>
        <v>30.5</v>
      </c>
      <c r="Q711" t="str">
        <f t="shared" si="101"/>
        <v>technology</v>
      </c>
      <c r="R711" t="str">
        <f t="shared" si="102"/>
        <v>wearables</v>
      </c>
      <c r="S711" s="10">
        <f t="shared" si="99"/>
        <v>41948.041192129633</v>
      </c>
      <c r="T711">
        <f t="shared" si="96"/>
        <v>2014</v>
      </c>
      <c r="U711" s="10">
        <f t="shared" si="100"/>
        <v>41978.041192129633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97"/>
        <v>0</v>
      </c>
      <c r="P712" s="6">
        <f>IF(L712 &gt; 0,E712/L712,0)</f>
        <v>0</v>
      </c>
      <c r="Q712" t="str">
        <f t="shared" si="101"/>
        <v>technology</v>
      </c>
      <c r="R712" t="str">
        <f t="shared" si="102"/>
        <v>wearables</v>
      </c>
      <c r="S712" s="10">
        <f t="shared" si="99"/>
        <v>41837.984976851854</v>
      </c>
      <c r="T712">
        <f t="shared" si="96"/>
        <v>2014</v>
      </c>
      <c r="U712" s="10">
        <f t="shared" si="100"/>
        <v>41871.030555555553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97"/>
        <v>33.790999999999997</v>
      </c>
      <c r="P713" s="6">
        <f t="shared" si="98"/>
        <v>99.973372781065095</v>
      </c>
      <c r="Q713" t="str">
        <f t="shared" si="101"/>
        <v>technology</v>
      </c>
      <c r="R713" t="str">
        <f t="shared" si="102"/>
        <v>wearables</v>
      </c>
      <c r="S713" s="10">
        <f t="shared" si="99"/>
        <v>42678.459120370375</v>
      </c>
      <c r="T713">
        <f t="shared" si="96"/>
        <v>2016</v>
      </c>
      <c r="U713" s="10">
        <f t="shared" si="100"/>
        <v>42718.500787037032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97"/>
        <v>0.21649484536082475</v>
      </c>
      <c r="P714" s="6">
        <f t="shared" si="98"/>
        <v>26.25</v>
      </c>
      <c r="Q714" t="str">
        <f t="shared" si="101"/>
        <v>technology</v>
      </c>
      <c r="R714" t="str">
        <f t="shared" si="102"/>
        <v>wearables</v>
      </c>
      <c r="S714" s="10">
        <f t="shared" si="99"/>
        <v>42384.680925925932</v>
      </c>
      <c r="T714">
        <f t="shared" si="96"/>
        <v>2016</v>
      </c>
      <c r="U714" s="10">
        <f t="shared" si="100"/>
        <v>42414.680925925932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97"/>
        <v>0.79600000000000004</v>
      </c>
      <c r="P715" s="6">
        <f t="shared" si="98"/>
        <v>199</v>
      </c>
      <c r="Q715" t="str">
        <f t="shared" si="101"/>
        <v>technology</v>
      </c>
      <c r="R715" t="str">
        <f t="shared" si="102"/>
        <v>wearables</v>
      </c>
      <c r="S715" s="10">
        <f t="shared" si="99"/>
        <v>42496.529305555552</v>
      </c>
      <c r="T715">
        <f t="shared" si="96"/>
        <v>2016</v>
      </c>
      <c r="U715" s="10">
        <f t="shared" si="100"/>
        <v>42526.529305555552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97"/>
        <v>14.993333333333334</v>
      </c>
      <c r="P716" s="6">
        <f t="shared" si="98"/>
        <v>80.321428571428569</v>
      </c>
      <c r="Q716" t="str">
        <f t="shared" si="101"/>
        <v>technology</v>
      </c>
      <c r="R716" t="str">
        <f t="shared" si="102"/>
        <v>wearables</v>
      </c>
      <c r="S716" s="10">
        <f t="shared" si="99"/>
        <v>42734.787986111114</v>
      </c>
      <c r="T716">
        <f t="shared" si="96"/>
        <v>2016</v>
      </c>
      <c r="U716" s="10">
        <f t="shared" si="100"/>
        <v>42794.787986111114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97"/>
        <v>5.0509090909090908</v>
      </c>
      <c r="P717" s="6">
        <f t="shared" si="98"/>
        <v>115.75</v>
      </c>
      <c r="Q717" t="str">
        <f t="shared" si="101"/>
        <v>technology</v>
      </c>
      <c r="R717" t="str">
        <f t="shared" si="102"/>
        <v>wearables</v>
      </c>
      <c r="S717" s="10">
        <f t="shared" si="99"/>
        <v>42273.090740740736</v>
      </c>
      <c r="T717">
        <f t="shared" si="96"/>
        <v>2015</v>
      </c>
      <c r="U717" s="10">
        <f t="shared" si="100"/>
        <v>42313.132407407407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97"/>
        <v>10.214285714285715</v>
      </c>
      <c r="P718" s="6">
        <f t="shared" si="98"/>
        <v>44.6875</v>
      </c>
      <c r="Q718" t="str">
        <f t="shared" si="101"/>
        <v>technology</v>
      </c>
      <c r="R718" t="str">
        <f t="shared" si="102"/>
        <v>wearables</v>
      </c>
      <c r="S718" s="10">
        <f t="shared" si="99"/>
        <v>41940.658645833333</v>
      </c>
      <c r="T718">
        <f t="shared" si="96"/>
        <v>2014</v>
      </c>
      <c r="U718" s="10">
        <f t="shared" si="100"/>
        <v>41974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97"/>
        <v>0.30499999999999999</v>
      </c>
      <c r="P719" s="6">
        <f t="shared" si="98"/>
        <v>76.25</v>
      </c>
      <c r="Q719" t="str">
        <f t="shared" si="101"/>
        <v>technology</v>
      </c>
      <c r="R719" t="str">
        <f t="shared" si="102"/>
        <v>wearables</v>
      </c>
      <c r="S719" s="10">
        <f t="shared" si="99"/>
        <v>41857.854189814818</v>
      </c>
      <c r="T719">
        <f t="shared" si="96"/>
        <v>2014</v>
      </c>
      <c r="U719" s="10">
        <f t="shared" si="100"/>
        <v>41887.854189814818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97"/>
        <v>0.75</v>
      </c>
      <c r="P720" s="6">
        <f t="shared" si="98"/>
        <v>22.5</v>
      </c>
      <c r="Q720" t="str">
        <f t="shared" si="101"/>
        <v>technology</v>
      </c>
      <c r="R720" t="str">
        <f t="shared" si="102"/>
        <v>wearables</v>
      </c>
      <c r="S720" s="10">
        <f t="shared" si="99"/>
        <v>42752.845451388886</v>
      </c>
      <c r="T720">
        <f t="shared" si="96"/>
        <v>2017</v>
      </c>
      <c r="U720" s="10">
        <f t="shared" si="100"/>
        <v>42784.249305555553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97"/>
        <v>1.2933333333333332</v>
      </c>
      <c r="P721" s="6">
        <f t="shared" si="98"/>
        <v>19.399999999999999</v>
      </c>
      <c r="Q721" t="str">
        <f t="shared" si="101"/>
        <v>technology</v>
      </c>
      <c r="R721" t="str">
        <f t="shared" si="102"/>
        <v>wearables</v>
      </c>
      <c r="S721" s="10">
        <f t="shared" si="99"/>
        <v>42409.040231481486</v>
      </c>
      <c r="T721">
        <f t="shared" si="96"/>
        <v>2016</v>
      </c>
      <c r="U721" s="10">
        <f t="shared" si="100"/>
        <v>42423.040231481486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97"/>
        <v>143.94736842105263</v>
      </c>
      <c r="P722" s="6">
        <f t="shared" si="98"/>
        <v>66.707317073170728</v>
      </c>
      <c r="Q722" t="str">
        <f t="shared" si="101"/>
        <v>publishing</v>
      </c>
      <c r="R722" t="str">
        <f t="shared" si="102"/>
        <v>nonfiction</v>
      </c>
      <c r="S722" s="10">
        <f t="shared" si="99"/>
        <v>40909.649201388893</v>
      </c>
      <c r="T722">
        <f t="shared" si="96"/>
        <v>2012</v>
      </c>
      <c r="U722" s="10">
        <f t="shared" si="100"/>
        <v>40937.649201388893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97"/>
        <v>122.10975609756099</v>
      </c>
      <c r="P723" s="6">
        <f t="shared" si="98"/>
        <v>84.142857142857139</v>
      </c>
      <c r="Q723" t="str">
        <f t="shared" si="101"/>
        <v>publishing</v>
      </c>
      <c r="R723" t="str">
        <f t="shared" si="102"/>
        <v>nonfiction</v>
      </c>
      <c r="S723" s="10">
        <f t="shared" si="99"/>
        <v>41807.571840277778</v>
      </c>
      <c r="T723">
        <f t="shared" si="96"/>
        <v>2014</v>
      </c>
      <c r="U723" s="10">
        <f t="shared" si="100"/>
        <v>41852.571840277778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97"/>
        <v>132.024</v>
      </c>
      <c r="P724" s="6">
        <f t="shared" si="98"/>
        <v>215.72549019607843</v>
      </c>
      <c r="Q724" t="str">
        <f t="shared" si="101"/>
        <v>publishing</v>
      </c>
      <c r="R724" t="str">
        <f t="shared" si="102"/>
        <v>nonfiction</v>
      </c>
      <c r="S724" s="10">
        <f t="shared" si="99"/>
        <v>40977.805300925924</v>
      </c>
      <c r="T724">
        <f t="shared" si="96"/>
        <v>2012</v>
      </c>
      <c r="U724" s="10">
        <f t="shared" si="100"/>
        <v>41007.76363425926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97"/>
        <v>109.38000000000001</v>
      </c>
      <c r="P725" s="6">
        <f t="shared" si="98"/>
        <v>54.69</v>
      </c>
      <c r="Q725" t="str">
        <f t="shared" si="101"/>
        <v>publishing</v>
      </c>
      <c r="R725" t="str">
        <f t="shared" si="102"/>
        <v>nonfiction</v>
      </c>
      <c r="S725" s="10">
        <f t="shared" si="99"/>
        <v>42184.816539351858</v>
      </c>
      <c r="T725">
        <f t="shared" si="96"/>
        <v>2015</v>
      </c>
      <c r="U725" s="10">
        <f t="shared" si="100"/>
        <v>42215.165972222225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97"/>
        <v>105.47157142857144</v>
      </c>
      <c r="P726" s="6">
        <f t="shared" si="98"/>
        <v>51.62944055944056</v>
      </c>
      <c r="Q726" t="str">
        <f t="shared" si="101"/>
        <v>publishing</v>
      </c>
      <c r="R726" t="str">
        <f t="shared" si="102"/>
        <v>nonfiction</v>
      </c>
      <c r="S726" s="10">
        <f t="shared" si="99"/>
        <v>40694.638460648144</v>
      </c>
      <c r="T726">
        <f t="shared" si="96"/>
        <v>2011</v>
      </c>
      <c r="U726" s="10">
        <f t="shared" si="100"/>
        <v>40724.638460648144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97"/>
        <v>100.35000000000001</v>
      </c>
      <c r="P727" s="6">
        <f t="shared" si="98"/>
        <v>143.35714285714286</v>
      </c>
      <c r="Q727" t="str">
        <f t="shared" si="101"/>
        <v>publishing</v>
      </c>
      <c r="R727" t="str">
        <f t="shared" si="102"/>
        <v>nonfiction</v>
      </c>
      <c r="S727" s="10">
        <f t="shared" si="99"/>
        <v>42321.626296296294</v>
      </c>
      <c r="T727">
        <f t="shared" si="96"/>
        <v>2015</v>
      </c>
      <c r="U727" s="10">
        <f t="shared" si="100"/>
        <v>42351.626296296294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97"/>
        <v>101.4</v>
      </c>
      <c r="P728" s="6">
        <f t="shared" si="98"/>
        <v>72.428571428571431</v>
      </c>
      <c r="Q728" t="str">
        <f t="shared" si="101"/>
        <v>publishing</v>
      </c>
      <c r="R728" t="str">
        <f t="shared" si="102"/>
        <v>nonfiction</v>
      </c>
      <c r="S728" s="10">
        <f t="shared" si="99"/>
        <v>41346.042673611111</v>
      </c>
      <c r="T728">
        <f t="shared" si="96"/>
        <v>2013</v>
      </c>
      <c r="U728" s="10">
        <f t="shared" si="100"/>
        <v>41376.042673611111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97"/>
        <v>155.51428571428571</v>
      </c>
      <c r="P729" s="6">
        <f t="shared" si="98"/>
        <v>36.530201342281877</v>
      </c>
      <c r="Q729" t="str">
        <f t="shared" si="101"/>
        <v>publishing</v>
      </c>
      <c r="R729" t="str">
        <f t="shared" si="102"/>
        <v>nonfiction</v>
      </c>
      <c r="S729" s="10">
        <f t="shared" si="99"/>
        <v>41247.020243055551</v>
      </c>
      <c r="T729">
        <f t="shared" si="96"/>
        <v>2012</v>
      </c>
      <c r="U729" s="10">
        <f t="shared" si="100"/>
        <v>41288.888888888891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97"/>
        <v>105.566</v>
      </c>
      <c r="P730" s="6">
        <f t="shared" si="98"/>
        <v>60.903461538461535</v>
      </c>
      <c r="Q730" t="str">
        <f t="shared" si="101"/>
        <v>publishing</v>
      </c>
      <c r="R730" t="str">
        <f t="shared" si="102"/>
        <v>nonfiction</v>
      </c>
      <c r="S730" s="10">
        <f t="shared" si="99"/>
        <v>40731.837465277778</v>
      </c>
      <c r="T730">
        <f t="shared" si="96"/>
        <v>2011</v>
      </c>
      <c r="U730" s="10">
        <f t="shared" si="100"/>
        <v>40776.837465277778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97"/>
        <v>130.65</v>
      </c>
      <c r="P731" s="6">
        <f t="shared" si="98"/>
        <v>43.55</v>
      </c>
      <c r="Q731" t="str">
        <f t="shared" si="101"/>
        <v>publishing</v>
      </c>
      <c r="R731" t="str">
        <f t="shared" si="102"/>
        <v>nonfiction</v>
      </c>
      <c r="S731" s="10">
        <f t="shared" si="99"/>
        <v>41111.185891203706</v>
      </c>
      <c r="T731">
        <f t="shared" si="96"/>
        <v>2012</v>
      </c>
      <c r="U731" s="10">
        <f t="shared" si="100"/>
        <v>41171.185891203706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97"/>
        <v>132.19</v>
      </c>
      <c r="P732" s="6">
        <f t="shared" si="98"/>
        <v>99.766037735849054</v>
      </c>
      <c r="Q732" t="str">
        <f t="shared" si="101"/>
        <v>publishing</v>
      </c>
      <c r="R732" t="str">
        <f t="shared" si="102"/>
        <v>nonfiction</v>
      </c>
      <c r="S732" s="10">
        <f t="shared" si="99"/>
        <v>40854.745266203703</v>
      </c>
      <c r="T732">
        <f t="shared" si="96"/>
        <v>2011</v>
      </c>
      <c r="U732" s="10">
        <f t="shared" si="100"/>
        <v>40884.745266203703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97"/>
        <v>126</v>
      </c>
      <c r="P733" s="6">
        <f t="shared" si="98"/>
        <v>88.732394366197184</v>
      </c>
      <c r="Q733" t="str">
        <f t="shared" si="101"/>
        <v>publishing</v>
      </c>
      <c r="R733" t="str">
        <f t="shared" si="102"/>
        <v>nonfiction</v>
      </c>
      <c r="S733" s="10">
        <f t="shared" si="99"/>
        <v>40879.795682870368</v>
      </c>
      <c r="T733">
        <f t="shared" si="96"/>
        <v>2011</v>
      </c>
      <c r="U733" s="10">
        <f t="shared" si="100"/>
        <v>40930.25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97"/>
        <v>160</v>
      </c>
      <c r="P734" s="6">
        <f t="shared" si="98"/>
        <v>4.9230769230769234</v>
      </c>
      <c r="Q734" t="str">
        <f t="shared" si="101"/>
        <v>publishing</v>
      </c>
      <c r="R734" t="str">
        <f t="shared" si="102"/>
        <v>nonfiction</v>
      </c>
      <c r="S734" s="10">
        <f t="shared" si="99"/>
        <v>41486.424317129626</v>
      </c>
      <c r="T734">
        <f t="shared" si="96"/>
        <v>2013</v>
      </c>
      <c r="U734" s="10">
        <f t="shared" si="100"/>
        <v>41546.424317129626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97"/>
        <v>120.48</v>
      </c>
      <c r="P735" s="6">
        <f t="shared" si="98"/>
        <v>17.822485207100591</v>
      </c>
      <c r="Q735" t="str">
        <f t="shared" si="101"/>
        <v>publishing</v>
      </c>
      <c r="R735" t="str">
        <f t="shared" si="102"/>
        <v>nonfiction</v>
      </c>
      <c r="S735" s="10">
        <f t="shared" si="99"/>
        <v>41598.420046296298</v>
      </c>
      <c r="T735">
        <f t="shared" si="96"/>
        <v>2013</v>
      </c>
      <c r="U735" s="10">
        <f t="shared" si="100"/>
        <v>41628.420046296298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97"/>
        <v>125.52941176470588</v>
      </c>
      <c r="P736" s="6">
        <f t="shared" si="98"/>
        <v>187.19298245614036</v>
      </c>
      <c r="Q736" t="str">
        <f t="shared" si="101"/>
        <v>publishing</v>
      </c>
      <c r="R736" t="str">
        <f t="shared" si="102"/>
        <v>nonfiction</v>
      </c>
      <c r="S736" s="10">
        <f t="shared" si="99"/>
        <v>42102.164583333331</v>
      </c>
      <c r="T736">
        <f t="shared" si="96"/>
        <v>2015</v>
      </c>
      <c r="U736" s="10">
        <f t="shared" si="100"/>
        <v>42133.208333333328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97"/>
        <v>114.40638297872341</v>
      </c>
      <c r="P737" s="6">
        <f t="shared" si="98"/>
        <v>234.80786026200875</v>
      </c>
      <c r="Q737" t="str">
        <f t="shared" si="101"/>
        <v>publishing</v>
      </c>
      <c r="R737" t="str">
        <f t="shared" si="102"/>
        <v>nonfiction</v>
      </c>
      <c r="S737" s="10">
        <f t="shared" si="99"/>
        <v>41946.029467592591</v>
      </c>
      <c r="T737">
        <f t="shared" si="96"/>
        <v>2014</v>
      </c>
      <c r="U737" s="10">
        <f t="shared" si="100"/>
        <v>41977.027083333334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97"/>
        <v>315.13888888888891</v>
      </c>
      <c r="P738" s="6">
        <f t="shared" si="98"/>
        <v>105.04629629629629</v>
      </c>
      <c r="Q738" t="str">
        <f t="shared" si="101"/>
        <v>publishing</v>
      </c>
      <c r="R738" t="str">
        <f t="shared" si="102"/>
        <v>nonfiction</v>
      </c>
      <c r="S738" s="10">
        <f t="shared" si="99"/>
        <v>41579.734259259261</v>
      </c>
      <c r="T738">
        <f t="shared" si="96"/>
        <v>2013</v>
      </c>
      <c r="U738" s="10">
        <f t="shared" si="100"/>
        <v>41599.207638888889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97"/>
        <v>122.39999999999999</v>
      </c>
      <c r="P739" s="6">
        <f t="shared" si="98"/>
        <v>56.666666666666664</v>
      </c>
      <c r="Q739" t="str">
        <f t="shared" si="101"/>
        <v>publishing</v>
      </c>
      <c r="R739" t="str">
        <f t="shared" si="102"/>
        <v>nonfiction</v>
      </c>
      <c r="S739" s="10">
        <f t="shared" si="99"/>
        <v>41667.275312500002</v>
      </c>
      <c r="T739">
        <f t="shared" si="96"/>
        <v>2014</v>
      </c>
      <c r="U739" s="10">
        <f t="shared" si="100"/>
        <v>41684.833333333336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97"/>
        <v>106.73333333333332</v>
      </c>
      <c r="P740" s="6">
        <f t="shared" si="98"/>
        <v>39.048780487804876</v>
      </c>
      <c r="Q740" t="str">
        <f t="shared" si="101"/>
        <v>publishing</v>
      </c>
      <c r="R740" t="str">
        <f t="shared" si="102"/>
        <v>nonfiction</v>
      </c>
      <c r="S740" s="10">
        <f t="shared" si="99"/>
        <v>41943.604097222218</v>
      </c>
      <c r="T740">
        <f t="shared" si="96"/>
        <v>2014</v>
      </c>
      <c r="U740" s="10">
        <f t="shared" si="100"/>
        <v>41974.207638888889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97"/>
        <v>158.33333333333331</v>
      </c>
      <c r="P741" s="6">
        <f t="shared" si="98"/>
        <v>68.345323741007192</v>
      </c>
      <c r="Q741" t="str">
        <f t="shared" si="101"/>
        <v>publishing</v>
      </c>
      <c r="R741" t="str">
        <f t="shared" si="102"/>
        <v>nonfiction</v>
      </c>
      <c r="S741" s="10">
        <f t="shared" si="99"/>
        <v>41829.502650462964</v>
      </c>
      <c r="T741">
        <f t="shared" si="96"/>
        <v>2014</v>
      </c>
      <c r="U741" s="10">
        <f t="shared" si="100"/>
        <v>41862.502650462964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97"/>
        <v>107.4</v>
      </c>
      <c r="P742" s="6">
        <f t="shared" si="98"/>
        <v>169.57894736842104</v>
      </c>
      <c r="Q742" t="str">
        <f t="shared" si="101"/>
        <v>publishing</v>
      </c>
      <c r="R742" t="str">
        <f t="shared" si="102"/>
        <v>nonfiction</v>
      </c>
      <c r="S742" s="10">
        <f t="shared" si="99"/>
        <v>42162.146782407406</v>
      </c>
      <c r="T742">
        <f t="shared" si="96"/>
        <v>2015</v>
      </c>
      <c r="U742" s="10">
        <f t="shared" si="100"/>
        <v>42176.146782407406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97"/>
        <v>102.25999999999999</v>
      </c>
      <c r="P743" s="6">
        <f t="shared" si="98"/>
        <v>141.42340425531913</v>
      </c>
      <c r="Q743" t="str">
        <f t="shared" si="101"/>
        <v>publishing</v>
      </c>
      <c r="R743" t="str">
        <f t="shared" si="102"/>
        <v>nonfiction</v>
      </c>
      <c r="S743" s="10">
        <f t="shared" si="99"/>
        <v>41401.648217592592</v>
      </c>
      <c r="T743">
        <f t="shared" si="96"/>
        <v>2013</v>
      </c>
      <c r="U743" s="10">
        <f t="shared" si="100"/>
        <v>41436.648217592592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97"/>
        <v>110.71428571428572</v>
      </c>
      <c r="P744" s="6">
        <f t="shared" si="98"/>
        <v>67.391304347826093</v>
      </c>
      <c r="Q744" t="str">
        <f t="shared" si="101"/>
        <v>publishing</v>
      </c>
      <c r="R744" t="str">
        <f t="shared" si="102"/>
        <v>nonfiction</v>
      </c>
      <c r="S744" s="10">
        <f t="shared" si="99"/>
        <v>41689.917962962965</v>
      </c>
      <c r="T744">
        <f t="shared" si="96"/>
        <v>2014</v>
      </c>
      <c r="U744" s="10">
        <f t="shared" si="100"/>
        <v>41719.876296296294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97"/>
        <v>148</v>
      </c>
      <c r="P745" s="6">
        <f t="shared" si="98"/>
        <v>54.266666666666666</v>
      </c>
      <c r="Q745" t="str">
        <f t="shared" si="101"/>
        <v>publishing</v>
      </c>
      <c r="R745" t="str">
        <f t="shared" si="102"/>
        <v>nonfiction</v>
      </c>
      <c r="S745" s="10">
        <f t="shared" si="99"/>
        <v>40990.709317129629</v>
      </c>
      <c r="T745">
        <f t="shared" si="96"/>
        <v>2012</v>
      </c>
      <c r="U745" s="10">
        <f t="shared" si="100"/>
        <v>41015.875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97"/>
        <v>102.32000000000001</v>
      </c>
      <c r="P746" s="6">
        <f t="shared" si="98"/>
        <v>82.516129032258064</v>
      </c>
      <c r="Q746" t="str">
        <f t="shared" si="101"/>
        <v>publishing</v>
      </c>
      <c r="R746" t="str">
        <f t="shared" si="102"/>
        <v>nonfiction</v>
      </c>
      <c r="S746" s="10">
        <f t="shared" si="99"/>
        <v>41226.95721064815</v>
      </c>
      <c r="T746">
        <f t="shared" si="96"/>
        <v>2012</v>
      </c>
      <c r="U746" s="10">
        <f t="shared" si="100"/>
        <v>41256.95721064815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97"/>
        <v>179.09909909909908</v>
      </c>
      <c r="P747" s="6">
        <f t="shared" si="98"/>
        <v>53.729729729729726</v>
      </c>
      <c r="Q747" t="str">
        <f t="shared" si="101"/>
        <v>publishing</v>
      </c>
      <c r="R747" t="str">
        <f t="shared" si="102"/>
        <v>nonfiction</v>
      </c>
      <c r="S747" s="10">
        <f t="shared" si="99"/>
        <v>41367.572280092594</v>
      </c>
      <c r="T747">
        <f t="shared" si="96"/>
        <v>2013</v>
      </c>
      <c r="U747" s="10">
        <f t="shared" si="100"/>
        <v>41397.572280092594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97"/>
        <v>111.08135252761969</v>
      </c>
      <c r="P748" s="6">
        <f t="shared" si="98"/>
        <v>34.206185567010309</v>
      </c>
      <c r="Q748" t="str">
        <f t="shared" si="101"/>
        <v>publishing</v>
      </c>
      <c r="R748" t="str">
        <f t="shared" si="102"/>
        <v>nonfiction</v>
      </c>
      <c r="S748" s="10">
        <f t="shared" si="99"/>
        <v>41157.042928240742</v>
      </c>
      <c r="T748">
        <f t="shared" si="96"/>
        <v>2012</v>
      </c>
      <c r="U748" s="10">
        <f t="shared" si="100"/>
        <v>41175.165972222225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97"/>
        <v>100.04285714285714</v>
      </c>
      <c r="P749" s="6">
        <f t="shared" si="98"/>
        <v>127.32727272727273</v>
      </c>
      <c r="Q749" t="str">
        <f t="shared" si="101"/>
        <v>publishing</v>
      </c>
      <c r="R749" t="str">
        <f t="shared" si="102"/>
        <v>nonfiction</v>
      </c>
      <c r="S749" s="10">
        <f t="shared" si="99"/>
        <v>41988.548831018517</v>
      </c>
      <c r="T749">
        <f t="shared" si="96"/>
        <v>2014</v>
      </c>
      <c r="U749" s="10">
        <f t="shared" si="100"/>
        <v>42019.454166666663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97"/>
        <v>100.25</v>
      </c>
      <c r="P750" s="6">
        <f t="shared" si="98"/>
        <v>45.56818181818182</v>
      </c>
      <c r="Q750" t="str">
        <f t="shared" si="101"/>
        <v>publishing</v>
      </c>
      <c r="R750" t="str">
        <f t="shared" si="102"/>
        <v>nonfiction</v>
      </c>
      <c r="S750" s="10">
        <f t="shared" si="99"/>
        <v>41831.846828703703</v>
      </c>
      <c r="T750">
        <f t="shared" si="96"/>
        <v>2014</v>
      </c>
      <c r="U750" s="10">
        <f t="shared" si="100"/>
        <v>41861.846828703703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97"/>
        <v>105.56</v>
      </c>
      <c r="P751" s="6">
        <f t="shared" si="98"/>
        <v>95.963636363636368</v>
      </c>
      <c r="Q751" t="str">
        <f t="shared" si="101"/>
        <v>publishing</v>
      </c>
      <c r="R751" t="str">
        <f t="shared" si="102"/>
        <v>nonfiction</v>
      </c>
      <c r="S751" s="10">
        <f t="shared" si="99"/>
        <v>42733.94131944445</v>
      </c>
      <c r="T751">
        <f t="shared" si="96"/>
        <v>2016</v>
      </c>
      <c r="U751" s="10">
        <f t="shared" si="100"/>
        <v>42763.94131944445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97"/>
        <v>102.58775877587757</v>
      </c>
      <c r="P752" s="6">
        <f t="shared" si="98"/>
        <v>77.271186440677965</v>
      </c>
      <c r="Q752" t="str">
        <f t="shared" si="101"/>
        <v>publishing</v>
      </c>
      <c r="R752" t="str">
        <f t="shared" si="102"/>
        <v>nonfiction</v>
      </c>
      <c r="S752" s="10">
        <f t="shared" si="99"/>
        <v>41299.878148148149</v>
      </c>
      <c r="T752">
        <f t="shared" si="96"/>
        <v>2013</v>
      </c>
      <c r="U752" s="10">
        <f t="shared" si="100"/>
        <v>41329.878148148149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97"/>
        <v>118.5</v>
      </c>
      <c r="P753" s="6">
        <f t="shared" si="98"/>
        <v>57.338709677419352</v>
      </c>
      <c r="Q753" t="str">
        <f t="shared" si="101"/>
        <v>publishing</v>
      </c>
      <c r="R753" t="str">
        <f t="shared" si="102"/>
        <v>nonfiction</v>
      </c>
      <c r="S753" s="10">
        <f t="shared" si="99"/>
        <v>40713.630497685182</v>
      </c>
      <c r="T753">
        <f t="shared" si="96"/>
        <v>2011</v>
      </c>
      <c r="U753" s="10">
        <f t="shared" si="100"/>
        <v>40759.630497685182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97"/>
        <v>111.7</v>
      </c>
      <c r="P754" s="6">
        <f t="shared" si="98"/>
        <v>53.19047619047619</v>
      </c>
      <c r="Q754" t="str">
        <f t="shared" si="101"/>
        <v>publishing</v>
      </c>
      <c r="R754" t="str">
        <f t="shared" si="102"/>
        <v>nonfiction</v>
      </c>
      <c r="S754" s="10">
        <f t="shared" si="99"/>
        <v>42639.421493055561</v>
      </c>
      <c r="T754">
        <f t="shared" si="96"/>
        <v>2016</v>
      </c>
      <c r="U754" s="10">
        <f t="shared" si="100"/>
        <v>42659.458333333328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97"/>
        <v>128</v>
      </c>
      <c r="P755" s="6">
        <f t="shared" si="98"/>
        <v>492.30769230769232</v>
      </c>
      <c r="Q755" t="str">
        <f t="shared" si="101"/>
        <v>publishing</v>
      </c>
      <c r="R755" t="str">
        <f t="shared" si="102"/>
        <v>nonfiction</v>
      </c>
      <c r="S755" s="10">
        <f t="shared" si="99"/>
        <v>42019.590173611112</v>
      </c>
      <c r="T755">
        <f t="shared" si="96"/>
        <v>2015</v>
      </c>
      <c r="U755" s="10">
        <f t="shared" si="100"/>
        <v>42049.590173611112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97"/>
        <v>103.75000000000001</v>
      </c>
      <c r="P756" s="6">
        <f t="shared" si="98"/>
        <v>42.346938775510203</v>
      </c>
      <c r="Q756" t="str">
        <f t="shared" si="101"/>
        <v>publishing</v>
      </c>
      <c r="R756" t="str">
        <f t="shared" si="102"/>
        <v>nonfiction</v>
      </c>
      <c r="S756" s="10">
        <f t="shared" si="99"/>
        <v>41249.749085648145</v>
      </c>
      <c r="T756">
        <f t="shared" si="96"/>
        <v>2012</v>
      </c>
      <c r="U756" s="10">
        <f t="shared" si="100"/>
        <v>41279.749085648145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97"/>
        <v>101.9076</v>
      </c>
      <c r="P757" s="6">
        <f t="shared" si="98"/>
        <v>37.466029411764708</v>
      </c>
      <c r="Q757" t="str">
        <f t="shared" si="101"/>
        <v>publishing</v>
      </c>
      <c r="R757" t="str">
        <f t="shared" si="102"/>
        <v>nonfiction</v>
      </c>
      <c r="S757" s="10">
        <f t="shared" si="99"/>
        <v>41383.605057870373</v>
      </c>
      <c r="T757">
        <f t="shared" si="96"/>
        <v>2013</v>
      </c>
      <c r="U757" s="10">
        <f t="shared" si="100"/>
        <v>41414.02847222222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97"/>
        <v>117.71428571428571</v>
      </c>
      <c r="P758" s="6">
        <f t="shared" si="98"/>
        <v>37.454545454545453</v>
      </c>
      <c r="Q758" t="str">
        <f t="shared" si="101"/>
        <v>publishing</v>
      </c>
      <c r="R758" t="str">
        <f t="shared" si="102"/>
        <v>nonfiction</v>
      </c>
      <c r="S758" s="10">
        <f t="shared" si="99"/>
        <v>40590.766886574071</v>
      </c>
      <c r="T758">
        <f t="shared" si="96"/>
        <v>2011</v>
      </c>
      <c r="U758" s="10">
        <f t="shared" si="100"/>
        <v>40651.725219907406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97"/>
        <v>238</v>
      </c>
      <c r="P759" s="6">
        <f t="shared" si="98"/>
        <v>33.055555555555557</v>
      </c>
      <c r="Q759" t="str">
        <f t="shared" si="101"/>
        <v>publishing</v>
      </c>
      <c r="R759" t="str">
        <f t="shared" si="102"/>
        <v>nonfiction</v>
      </c>
      <c r="S759" s="10">
        <f t="shared" si="99"/>
        <v>41235.054560185185</v>
      </c>
      <c r="T759">
        <f t="shared" si="96"/>
        <v>2012</v>
      </c>
      <c r="U759" s="10">
        <f t="shared" si="100"/>
        <v>41249.054560185185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97"/>
        <v>102</v>
      </c>
      <c r="P760" s="6">
        <f t="shared" si="98"/>
        <v>134.21052631578948</v>
      </c>
      <c r="Q760" t="str">
        <f t="shared" si="101"/>
        <v>publishing</v>
      </c>
      <c r="R760" t="str">
        <f t="shared" si="102"/>
        <v>nonfiction</v>
      </c>
      <c r="S760" s="10">
        <f t="shared" si="99"/>
        <v>40429.836435185185</v>
      </c>
      <c r="T760">
        <f t="shared" si="96"/>
        <v>2010</v>
      </c>
      <c r="U760" s="10">
        <f t="shared" si="100"/>
        <v>40459.836435185185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97"/>
        <v>101.92000000000002</v>
      </c>
      <c r="P761" s="6">
        <f t="shared" si="98"/>
        <v>51.474747474747474</v>
      </c>
      <c r="Q761" t="str">
        <f t="shared" si="101"/>
        <v>publishing</v>
      </c>
      <c r="R761" t="str">
        <f t="shared" si="102"/>
        <v>nonfiction</v>
      </c>
      <c r="S761" s="10">
        <f t="shared" si="99"/>
        <v>41789.330312500002</v>
      </c>
      <c r="T761">
        <f t="shared" si="96"/>
        <v>2014</v>
      </c>
      <c r="U761" s="10">
        <f t="shared" si="100"/>
        <v>41829.330312500002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97"/>
        <v>0</v>
      </c>
      <c r="P762" s="6">
        <f>IF(L762 &gt; 0,E762/L762,0)</f>
        <v>0</v>
      </c>
      <c r="Q762" t="str">
        <f t="shared" si="101"/>
        <v>publishing</v>
      </c>
      <c r="R762" t="str">
        <f t="shared" si="102"/>
        <v>fiction</v>
      </c>
      <c r="S762" s="10">
        <f t="shared" si="99"/>
        <v>42670.764039351852</v>
      </c>
      <c r="T762">
        <f t="shared" si="96"/>
        <v>2016</v>
      </c>
      <c r="U762" s="10">
        <f t="shared" si="100"/>
        <v>42700.805706018517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97"/>
        <v>4.7</v>
      </c>
      <c r="P763" s="6">
        <f t="shared" si="98"/>
        <v>39.166666666666664</v>
      </c>
      <c r="Q763" t="str">
        <f t="shared" si="101"/>
        <v>publishing</v>
      </c>
      <c r="R763" t="str">
        <f t="shared" si="102"/>
        <v>fiction</v>
      </c>
      <c r="S763" s="10">
        <f t="shared" si="99"/>
        <v>41642.751458333332</v>
      </c>
      <c r="T763">
        <f t="shared" si="96"/>
        <v>2014</v>
      </c>
      <c r="U763" s="10">
        <f t="shared" si="100"/>
        <v>41672.751458333332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97"/>
        <v>0</v>
      </c>
      <c r="P764" s="6">
        <f>IF(L764 &gt; 0,E764/L764,0)</f>
        <v>0</v>
      </c>
      <c r="Q764" t="str">
        <f t="shared" si="101"/>
        <v>publishing</v>
      </c>
      <c r="R764" t="str">
        <f t="shared" si="102"/>
        <v>fiction</v>
      </c>
      <c r="S764" s="10">
        <f t="shared" si="99"/>
        <v>42690.858449074076</v>
      </c>
      <c r="T764">
        <f t="shared" si="96"/>
        <v>2016</v>
      </c>
      <c r="U764" s="10">
        <f t="shared" si="100"/>
        <v>42708.25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97"/>
        <v>0.11655011655011654</v>
      </c>
      <c r="P765" s="6">
        <f t="shared" si="98"/>
        <v>5</v>
      </c>
      <c r="Q765" t="str">
        <f t="shared" si="101"/>
        <v>publishing</v>
      </c>
      <c r="R765" t="str">
        <f t="shared" si="102"/>
        <v>fiction</v>
      </c>
      <c r="S765" s="10">
        <f t="shared" si="99"/>
        <v>41471.446851851848</v>
      </c>
      <c r="T765">
        <f t="shared" si="96"/>
        <v>2013</v>
      </c>
      <c r="U765" s="10">
        <f t="shared" si="100"/>
        <v>41501.446851851848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97"/>
        <v>0</v>
      </c>
      <c r="P766" s="6">
        <f>IF(L766 &gt; 0,E766/L766,0)</f>
        <v>0</v>
      </c>
      <c r="Q766" t="str">
        <f t="shared" si="101"/>
        <v>publishing</v>
      </c>
      <c r="R766" t="str">
        <f t="shared" si="102"/>
        <v>fiction</v>
      </c>
      <c r="S766" s="10">
        <f t="shared" si="99"/>
        <v>42227.173159722224</v>
      </c>
      <c r="T766">
        <f t="shared" si="96"/>
        <v>2015</v>
      </c>
      <c r="U766" s="10">
        <f t="shared" si="100"/>
        <v>42257.173159722224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97"/>
        <v>36.014285714285712</v>
      </c>
      <c r="P767" s="6">
        <f t="shared" si="98"/>
        <v>57.295454545454547</v>
      </c>
      <c r="Q767" t="str">
        <f t="shared" si="101"/>
        <v>publishing</v>
      </c>
      <c r="R767" t="str">
        <f t="shared" si="102"/>
        <v>fiction</v>
      </c>
      <c r="S767" s="10">
        <f t="shared" si="99"/>
        <v>41901.542638888888</v>
      </c>
      <c r="T767">
        <f t="shared" si="96"/>
        <v>2014</v>
      </c>
      <c r="U767" s="10">
        <f t="shared" si="100"/>
        <v>41931.542638888888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97"/>
        <v>0</v>
      </c>
      <c r="P768" s="6">
        <f>IF(L768 &gt; 0,E768/L768,0)</f>
        <v>0</v>
      </c>
      <c r="Q768" t="str">
        <f t="shared" si="101"/>
        <v>publishing</v>
      </c>
      <c r="R768" t="str">
        <f t="shared" si="102"/>
        <v>fiction</v>
      </c>
      <c r="S768" s="10">
        <f t="shared" si="99"/>
        <v>42021.783368055556</v>
      </c>
      <c r="T768">
        <f t="shared" si="96"/>
        <v>2015</v>
      </c>
      <c r="U768" s="10">
        <f t="shared" si="100"/>
        <v>42051.783368055556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97"/>
        <v>3.54</v>
      </c>
      <c r="P769" s="6">
        <f t="shared" si="98"/>
        <v>59</v>
      </c>
      <c r="Q769" t="str">
        <f t="shared" si="101"/>
        <v>publishing</v>
      </c>
      <c r="R769" t="str">
        <f t="shared" si="102"/>
        <v>fiction</v>
      </c>
      <c r="S769" s="10">
        <f t="shared" si="99"/>
        <v>42115.143634259264</v>
      </c>
      <c r="T769">
        <f t="shared" si="96"/>
        <v>2015</v>
      </c>
      <c r="U769" s="10">
        <f t="shared" si="100"/>
        <v>42145.143634259264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97"/>
        <v>0</v>
      </c>
      <c r="P770" s="6">
        <f>IF(L770 &gt; 0,E770/L770,0)</f>
        <v>0</v>
      </c>
      <c r="Q770" t="str">
        <f t="shared" si="101"/>
        <v>publishing</v>
      </c>
      <c r="R770" t="str">
        <f t="shared" si="102"/>
        <v>fiction</v>
      </c>
      <c r="S770" s="10">
        <f t="shared" si="99"/>
        <v>41594.207060185188</v>
      </c>
      <c r="T770">
        <f t="shared" ref="T770:T833" si="103">YEAR(S770)</f>
        <v>2013</v>
      </c>
      <c r="U770" s="10">
        <f t="shared" si="100"/>
        <v>41624.207060185188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04">E771/D771 * 100</f>
        <v>41.4</v>
      </c>
      <c r="P771" s="6">
        <f t="shared" ref="P771:P834" si="105">E771/L771</f>
        <v>31.846153846153847</v>
      </c>
      <c r="Q771" t="str">
        <f t="shared" si="101"/>
        <v>publishing</v>
      </c>
      <c r="R771" t="str">
        <f t="shared" si="102"/>
        <v>fiction</v>
      </c>
      <c r="S771" s="10">
        <f t="shared" ref="S771:S834" si="106">(((J771/60)/60)/24)+DATE(1970,1,1)</f>
        <v>41604.996458333335</v>
      </c>
      <c r="T771">
        <f t="shared" si="103"/>
        <v>2013</v>
      </c>
      <c r="U771" s="10">
        <f t="shared" ref="U771:U834" si="107">(((I771/60)/60)/24)+DATE(1970,1,1)</f>
        <v>41634.996458333335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04"/>
        <v>0</v>
      </c>
      <c r="P772" s="6">
        <f>IF(L772 &gt; 0,E772/L772,0)</f>
        <v>0</v>
      </c>
      <c r="Q772" t="str">
        <f t="shared" si="101"/>
        <v>publishing</v>
      </c>
      <c r="R772" t="str">
        <f t="shared" si="102"/>
        <v>fiction</v>
      </c>
      <c r="S772" s="10">
        <f t="shared" si="106"/>
        <v>41289.999641203707</v>
      </c>
      <c r="T772">
        <f t="shared" si="103"/>
        <v>2013</v>
      </c>
      <c r="U772" s="10">
        <f t="shared" si="107"/>
        <v>41329.999641203707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04"/>
        <v>2.6315789473684209E-2</v>
      </c>
      <c r="P773" s="6">
        <f t="shared" si="105"/>
        <v>10</v>
      </c>
      <c r="Q773" t="str">
        <f t="shared" ref="Q773:Q836" si="108">LEFT(N773,SEARCH("/",N773,1)-1)</f>
        <v>publishing</v>
      </c>
      <c r="R773" t="str">
        <f t="shared" ref="R773:R836" si="109">RIGHT(N773,LEN(N773)-SEARCH("/",N773,1))</f>
        <v>fiction</v>
      </c>
      <c r="S773" s="10">
        <f t="shared" si="106"/>
        <v>42349.824097222227</v>
      </c>
      <c r="T773">
        <f t="shared" si="103"/>
        <v>2015</v>
      </c>
      <c r="U773" s="10">
        <f t="shared" si="107"/>
        <v>42399.824097222227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04"/>
        <v>3.3333333333333335</v>
      </c>
      <c r="P774" s="6">
        <f t="shared" si="105"/>
        <v>50</v>
      </c>
      <c r="Q774" t="str">
        <f t="shared" si="108"/>
        <v>publishing</v>
      </c>
      <c r="R774" t="str">
        <f t="shared" si="109"/>
        <v>fiction</v>
      </c>
      <c r="S774" s="10">
        <f t="shared" si="106"/>
        <v>40068.056932870371</v>
      </c>
      <c r="T774">
        <f t="shared" si="103"/>
        <v>2009</v>
      </c>
      <c r="U774" s="10">
        <f t="shared" si="107"/>
        <v>40118.165972222225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04"/>
        <v>0.85129023676509719</v>
      </c>
      <c r="P775" s="6">
        <f t="shared" si="105"/>
        <v>16</v>
      </c>
      <c r="Q775" t="str">
        <f t="shared" si="108"/>
        <v>publishing</v>
      </c>
      <c r="R775" t="str">
        <f t="shared" si="109"/>
        <v>fiction</v>
      </c>
      <c r="S775" s="10">
        <f t="shared" si="106"/>
        <v>42100.735937499994</v>
      </c>
      <c r="T775">
        <f t="shared" si="103"/>
        <v>2015</v>
      </c>
      <c r="U775" s="10">
        <f t="shared" si="107"/>
        <v>42134.959027777775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04"/>
        <v>70.199999999999989</v>
      </c>
      <c r="P776" s="6">
        <f t="shared" si="105"/>
        <v>39</v>
      </c>
      <c r="Q776" t="str">
        <f t="shared" si="108"/>
        <v>publishing</v>
      </c>
      <c r="R776" t="str">
        <f t="shared" si="109"/>
        <v>fiction</v>
      </c>
      <c r="S776" s="10">
        <f t="shared" si="106"/>
        <v>41663.780300925922</v>
      </c>
      <c r="T776">
        <f t="shared" si="103"/>
        <v>2014</v>
      </c>
      <c r="U776" s="10">
        <f t="shared" si="107"/>
        <v>41693.780300925922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04"/>
        <v>1.7000000000000002</v>
      </c>
      <c r="P777" s="6">
        <f t="shared" si="105"/>
        <v>34</v>
      </c>
      <c r="Q777" t="str">
        <f t="shared" si="108"/>
        <v>publishing</v>
      </c>
      <c r="R777" t="str">
        <f t="shared" si="109"/>
        <v>fiction</v>
      </c>
      <c r="S777" s="10">
        <f t="shared" si="106"/>
        <v>40863.060127314813</v>
      </c>
      <c r="T777">
        <f t="shared" si="103"/>
        <v>2011</v>
      </c>
      <c r="U777" s="10">
        <f t="shared" si="107"/>
        <v>40893.060127314813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04"/>
        <v>51.4</v>
      </c>
      <c r="P778" s="6">
        <f t="shared" si="105"/>
        <v>63.122807017543863</v>
      </c>
      <c r="Q778" t="str">
        <f t="shared" si="108"/>
        <v>publishing</v>
      </c>
      <c r="R778" t="str">
        <f t="shared" si="109"/>
        <v>fiction</v>
      </c>
      <c r="S778" s="10">
        <f t="shared" si="106"/>
        <v>42250.685706018514</v>
      </c>
      <c r="T778">
        <f t="shared" si="103"/>
        <v>2015</v>
      </c>
      <c r="U778" s="10">
        <f t="shared" si="107"/>
        <v>42288.208333333328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04"/>
        <v>0.70000000000000007</v>
      </c>
      <c r="P779" s="6">
        <f t="shared" si="105"/>
        <v>7</v>
      </c>
      <c r="Q779" t="str">
        <f t="shared" si="108"/>
        <v>publishing</v>
      </c>
      <c r="R779" t="str">
        <f t="shared" si="109"/>
        <v>fiction</v>
      </c>
      <c r="S779" s="10">
        <f t="shared" si="106"/>
        <v>41456.981215277774</v>
      </c>
      <c r="T779">
        <f t="shared" si="103"/>
        <v>2013</v>
      </c>
      <c r="U779" s="10">
        <f t="shared" si="107"/>
        <v>41486.981215277774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04"/>
        <v>0.4</v>
      </c>
      <c r="P780" s="6">
        <f t="shared" si="105"/>
        <v>2</v>
      </c>
      <c r="Q780" t="str">
        <f t="shared" si="108"/>
        <v>publishing</v>
      </c>
      <c r="R780" t="str">
        <f t="shared" si="109"/>
        <v>fiction</v>
      </c>
      <c r="S780" s="10">
        <f t="shared" si="106"/>
        <v>41729.702314814815</v>
      </c>
      <c r="T780">
        <f t="shared" si="103"/>
        <v>2014</v>
      </c>
      <c r="U780" s="10">
        <f t="shared" si="107"/>
        <v>41759.702314814815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04"/>
        <v>2.666666666666667</v>
      </c>
      <c r="P781" s="6">
        <f t="shared" si="105"/>
        <v>66.666666666666671</v>
      </c>
      <c r="Q781" t="str">
        <f t="shared" si="108"/>
        <v>publishing</v>
      </c>
      <c r="R781" t="str">
        <f t="shared" si="109"/>
        <v>fiction</v>
      </c>
      <c r="S781" s="10">
        <f t="shared" si="106"/>
        <v>40436.68408564815</v>
      </c>
      <c r="T781">
        <f t="shared" si="103"/>
        <v>2010</v>
      </c>
      <c r="U781" s="10">
        <f t="shared" si="107"/>
        <v>40466.166666666664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04"/>
        <v>104</v>
      </c>
      <c r="P782" s="6">
        <f t="shared" si="105"/>
        <v>38.518518518518519</v>
      </c>
      <c r="Q782" t="str">
        <f t="shared" si="108"/>
        <v>music</v>
      </c>
      <c r="R782" t="str">
        <f t="shared" si="109"/>
        <v>rock</v>
      </c>
      <c r="S782" s="10">
        <f t="shared" si="106"/>
        <v>40636.673900462964</v>
      </c>
      <c r="T782">
        <f t="shared" si="103"/>
        <v>2011</v>
      </c>
      <c r="U782" s="10">
        <f t="shared" si="107"/>
        <v>40666.673900462964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04"/>
        <v>133.15375</v>
      </c>
      <c r="P783" s="6">
        <f t="shared" si="105"/>
        <v>42.609200000000001</v>
      </c>
      <c r="Q783" t="str">
        <f t="shared" si="108"/>
        <v>music</v>
      </c>
      <c r="R783" t="str">
        <f t="shared" si="109"/>
        <v>rock</v>
      </c>
      <c r="S783" s="10">
        <f t="shared" si="106"/>
        <v>41403.000856481485</v>
      </c>
      <c r="T783">
        <f t="shared" si="103"/>
        <v>2013</v>
      </c>
      <c r="U783" s="10">
        <f t="shared" si="107"/>
        <v>41433.000856481485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04"/>
        <v>100</v>
      </c>
      <c r="P784" s="6">
        <f t="shared" si="105"/>
        <v>50</v>
      </c>
      <c r="Q784" t="str">
        <f t="shared" si="108"/>
        <v>music</v>
      </c>
      <c r="R784" t="str">
        <f t="shared" si="109"/>
        <v>rock</v>
      </c>
      <c r="S784" s="10">
        <f t="shared" si="106"/>
        <v>41116.758125</v>
      </c>
      <c r="T784">
        <f t="shared" si="103"/>
        <v>2012</v>
      </c>
      <c r="U784" s="10">
        <f t="shared" si="107"/>
        <v>41146.758125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04"/>
        <v>148.13333333333333</v>
      </c>
      <c r="P785" s="6">
        <f t="shared" si="105"/>
        <v>63.485714285714288</v>
      </c>
      <c r="Q785" t="str">
        <f t="shared" si="108"/>
        <v>music</v>
      </c>
      <c r="R785" t="str">
        <f t="shared" si="109"/>
        <v>rock</v>
      </c>
      <c r="S785" s="10">
        <f t="shared" si="106"/>
        <v>40987.773715277777</v>
      </c>
      <c r="T785">
        <f t="shared" si="103"/>
        <v>2012</v>
      </c>
      <c r="U785" s="10">
        <f t="shared" si="107"/>
        <v>41026.916666666664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04"/>
        <v>102.49999999999999</v>
      </c>
      <c r="P786" s="6">
        <f t="shared" si="105"/>
        <v>102.5</v>
      </c>
      <c r="Q786" t="str">
        <f t="shared" si="108"/>
        <v>music</v>
      </c>
      <c r="R786" t="str">
        <f t="shared" si="109"/>
        <v>rock</v>
      </c>
      <c r="S786" s="10">
        <f t="shared" si="106"/>
        <v>41675.149525462963</v>
      </c>
      <c r="T786">
        <f t="shared" si="103"/>
        <v>2014</v>
      </c>
      <c r="U786" s="10">
        <f t="shared" si="107"/>
        <v>41715.107858796298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04"/>
        <v>180.62799999999999</v>
      </c>
      <c r="P787" s="6">
        <f t="shared" si="105"/>
        <v>31.142758620689655</v>
      </c>
      <c r="Q787" t="str">
        <f t="shared" si="108"/>
        <v>music</v>
      </c>
      <c r="R787" t="str">
        <f t="shared" si="109"/>
        <v>rock</v>
      </c>
      <c r="S787" s="10">
        <f t="shared" si="106"/>
        <v>41303.593923611108</v>
      </c>
      <c r="T787">
        <f t="shared" si="103"/>
        <v>2013</v>
      </c>
      <c r="U787" s="10">
        <f t="shared" si="107"/>
        <v>41333.593923611108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04"/>
        <v>142.79999999999998</v>
      </c>
      <c r="P788" s="6">
        <f t="shared" si="105"/>
        <v>162.27272727272728</v>
      </c>
      <c r="Q788" t="str">
        <f t="shared" si="108"/>
        <v>music</v>
      </c>
      <c r="R788" t="str">
        <f t="shared" si="109"/>
        <v>rock</v>
      </c>
      <c r="S788" s="10">
        <f t="shared" si="106"/>
        <v>40983.055949074071</v>
      </c>
      <c r="T788">
        <f t="shared" si="103"/>
        <v>2012</v>
      </c>
      <c r="U788" s="10">
        <f t="shared" si="107"/>
        <v>41040.657638888886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04"/>
        <v>114.16666666666666</v>
      </c>
      <c r="P789" s="6">
        <f t="shared" si="105"/>
        <v>80.588235294117652</v>
      </c>
      <c r="Q789" t="str">
        <f t="shared" si="108"/>
        <v>music</v>
      </c>
      <c r="R789" t="str">
        <f t="shared" si="109"/>
        <v>rock</v>
      </c>
      <c r="S789" s="10">
        <f t="shared" si="106"/>
        <v>41549.627615740741</v>
      </c>
      <c r="T789">
        <f t="shared" si="103"/>
        <v>2013</v>
      </c>
      <c r="U789" s="10">
        <f t="shared" si="107"/>
        <v>41579.627615740741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04"/>
        <v>203.505</v>
      </c>
      <c r="P790" s="6">
        <f t="shared" si="105"/>
        <v>59.85441176470588</v>
      </c>
      <c r="Q790" t="str">
        <f t="shared" si="108"/>
        <v>music</v>
      </c>
      <c r="R790" t="str">
        <f t="shared" si="109"/>
        <v>rock</v>
      </c>
      <c r="S790" s="10">
        <f t="shared" si="106"/>
        <v>41059.006805555553</v>
      </c>
      <c r="T790">
        <f t="shared" si="103"/>
        <v>2012</v>
      </c>
      <c r="U790" s="10">
        <f t="shared" si="107"/>
        <v>41097.165972222225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04"/>
        <v>109.41176470588236</v>
      </c>
      <c r="P791" s="6">
        <f t="shared" si="105"/>
        <v>132.85714285714286</v>
      </c>
      <c r="Q791" t="str">
        <f t="shared" si="108"/>
        <v>music</v>
      </c>
      <c r="R791" t="str">
        <f t="shared" si="109"/>
        <v>rock</v>
      </c>
      <c r="S791" s="10">
        <f t="shared" si="106"/>
        <v>41277.186111111114</v>
      </c>
      <c r="T791">
        <f t="shared" si="103"/>
        <v>2013</v>
      </c>
      <c r="U791" s="10">
        <f t="shared" si="107"/>
        <v>41295.332638888889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04"/>
        <v>144.37459999999999</v>
      </c>
      <c r="P792" s="6">
        <f t="shared" si="105"/>
        <v>92.547820512820508</v>
      </c>
      <c r="Q792" t="str">
        <f t="shared" si="108"/>
        <v>music</v>
      </c>
      <c r="R792" t="str">
        <f t="shared" si="109"/>
        <v>rock</v>
      </c>
      <c r="S792" s="10">
        <f t="shared" si="106"/>
        <v>41276.047905092593</v>
      </c>
      <c r="T792">
        <f t="shared" si="103"/>
        <v>2013</v>
      </c>
      <c r="U792" s="10">
        <f t="shared" si="107"/>
        <v>41306.047905092593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04"/>
        <v>103.86666666666666</v>
      </c>
      <c r="P793" s="6">
        <f t="shared" si="105"/>
        <v>60.859375</v>
      </c>
      <c r="Q793" t="str">
        <f t="shared" si="108"/>
        <v>music</v>
      </c>
      <c r="R793" t="str">
        <f t="shared" si="109"/>
        <v>rock</v>
      </c>
      <c r="S793" s="10">
        <f t="shared" si="106"/>
        <v>41557.780624999999</v>
      </c>
      <c r="T793">
        <f t="shared" si="103"/>
        <v>2013</v>
      </c>
      <c r="U793" s="10">
        <f t="shared" si="107"/>
        <v>41591.249305555553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04"/>
        <v>100.44440000000002</v>
      </c>
      <c r="P794" s="6">
        <f t="shared" si="105"/>
        <v>41.851833333333339</v>
      </c>
      <c r="Q794" t="str">
        <f t="shared" si="108"/>
        <v>music</v>
      </c>
      <c r="R794" t="str">
        <f t="shared" si="109"/>
        <v>rock</v>
      </c>
      <c r="S794" s="10">
        <f t="shared" si="106"/>
        <v>41555.873645833337</v>
      </c>
      <c r="T794">
        <f t="shared" si="103"/>
        <v>2013</v>
      </c>
      <c r="U794" s="10">
        <f t="shared" si="107"/>
        <v>41585.915312500001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04"/>
        <v>102.77927272727271</v>
      </c>
      <c r="P795" s="6">
        <f t="shared" si="105"/>
        <v>88.325937499999995</v>
      </c>
      <c r="Q795" t="str">
        <f t="shared" si="108"/>
        <v>music</v>
      </c>
      <c r="R795" t="str">
        <f t="shared" si="109"/>
        <v>rock</v>
      </c>
      <c r="S795" s="10">
        <f t="shared" si="106"/>
        <v>41442.741249999999</v>
      </c>
      <c r="T795">
        <f t="shared" si="103"/>
        <v>2013</v>
      </c>
      <c r="U795" s="10">
        <f t="shared" si="107"/>
        <v>41458.207638888889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04"/>
        <v>105.31250000000001</v>
      </c>
      <c r="P796" s="6">
        <f t="shared" si="105"/>
        <v>158.96226415094338</v>
      </c>
      <c r="Q796" t="str">
        <f t="shared" si="108"/>
        <v>music</v>
      </c>
      <c r="R796" t="str">
        <f t="shared" si="109"/>
        <v>rock</v>
      </c>
      <c r="S796" s="10">
        <f t="shared" si="106"/>
        <v>40736.115011574075</v>
      </c>
      <c r="T796">
        <f t="shared" si="103"/>
        <v>2011</v>
      </c>
      <c r="U796" s="10">
        <f t="shared" si="107"/>
        <v>40791.712500000001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04"/>
        <v>111.78571428571429</v>
      </c>
      <c r="P797" s="6">
        <f t="shared" si="105"/>
        <v>85.054347826086953</v>
      </c>
      <c r="Q797" t="str">
        <f t="shared" si="108"/>
        <v>music</v>
      </c>
      <c r="R797" t="str">
        <f t="shared" si="109"/>
        <v>rock</v>
      </c>
      <c r="S797" s="10">
        <f t="shared" si="106"/>
        <v>40963.613032407404</v>
      </c>
      <c r="T797">
        <f t="shared" si="103"/>
        <v>2012</v>
      </c>
      <c r="U797" s="10">
        <f t="shared" si="107"/>
        <v>41006.207638888889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04"/>
        <v>101.35000000000001</v>
      </c>
      <c r="P798" s="6">
        <f t="shared" si="105"/>
        <v>112.61111111111111</v>
      </c>
      <c r="Q798" t="str">
        <f t="shared" si="108"/>
        <v>music</v>
      </c>
      <c r="R798" t="str">
        <f t="shared" si="109"/>
        <v>rock</v>
      </c>
      <c r="S798" s="10">
        <f t="shared" si="106"/>
        <v>41502.882928240739</v>
      </c>
      <c r="T798">
        <f t="shared" si="103"/>
        <v>2013</v>
      </c>
      <c r="U798" s="10">
        <f t="shared" si="107"/>
        <v>41532.881944444445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04"/>
        <v>107.53333333333333</v>
      </c>
      <c r="P799" s="6">
        <f t="shared" si="105"/>
        <v>45.436619718309856</v>
      </c>
      <c r="Q799" t="str">
        <f t="shared" si="108"/>
        <v>music</v>
      </c>
      <c r="R799" t="str">
        <f t="shared" si="109"/>
        <v>rock</v>
      </c>
      <c r="S799" s="10">
        <f t="shared" si="106"/>
        <v>40996.994074074071</v>
      </c>
      <c r="T799">
        <f t="shared" si="103"/>
        <v>2012</v>
      </c>
      <c r="U799" s="10">
        <f t="shared" si="107"/>
        <v>41028.166666666664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04"/>
        <v>114.88571428571429</v>
      </c>
      <c r="P800" s="6">
        <f t="shared" si="105"/>
        <v>46.218390804597703</v>
      </c>
      <c r="Q800" t="str">
        <f t="shared" si="108"/>
        <v>music</v>
      </c>
      <c r="R800" t="str">
        <f t="shared" si="109"/>
        <v>rock</v>
      </c>
      <c r="S800" s="10">
        <f t="shared" si="106"/>
        <v>41882.590127314819</v>
      </c>
      <c r="T800">
        <f t="shared" si="103"/>
        <v>2014</v>
      </c>
      <c r="U800" s="10">
        <f t="shared" si="107"/>
        <v>41912.590127314819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04"/>
        <v>100.02</v>
      </c>
      <c r="P801" s="6">
        <f t="shared" si="105"/>
        <v>178.60714285714286</v>
      </c>
      <c r="Q801" t="str">
        <f t="shared" si="108"/>
        <v>music</v>
      </c>
      <c r="R801" t="str">
        <f t="shared" si="109"/>
        <v>rock</v>
      </c>
      <c r="S801" s="10">
        <f t="shared" si="106"/>
        <v>40996.667199074072</v>
      </c>
      <c r="T801">
        <f t="shared" si="103"/>
        <v>2012</v>
      </c>
      <c r="U801" s="10">
        <f t="shared" si="107"/>
        <v>41026.667199074072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04"/>
        <v>152.13333333333335</v>
      </c>
      <c r="P802" s="6">
        <f t="shared" si="105"/>
        <v>40.75</v>
      </c>
      <c r="Q802" t="str">
        <f t="shared" si="108"/>
        <v>music</v>
      </c>
      <c r="R802" t="str">
        <f t="shared" si="109"/>
        <v>rock</v>
      </c>
      <c r="S802" s="10">
        <f t="shared" si="106"/>
        <v>41863.433495370373</v>
      </c>
      <c r="T802">
        <f t="shared" si="103"/>
        <v>2014</v>
      </c>
      <c r="U802" s="10">
        <f t="shared" si="107"/>
        <v>41893.433495370373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04"/>
        <v>111.52149999999999</v>
      </c>
      <c r="P803" s="6">
        <f t="shared" si="105"/>
        <v>43.733921568627444</v>
      </c>
      <c r="Q803" t="str">
        <f t="shared" si="108"/>
        <v>music</v>
      </c>
      <c r="R803" t="str">
        <f t="shared" si="109"/>
        <v>rock</v>
      </c>
      <c r="S803" s="10">
        <f t="shared" si="106"/>
        <v>40695.795370370368</v>
      </c>
      <c r="T803">
        <f t="shared" si="103"/>
        <v>2011</v>
      </c>
      <c r="U803" s="10">
        <f t="shared" si="107"/>
        <v>40725.795370370368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04"/>
        <v>101.33333333333334</v>
      </c>
      <c r="P804" s="6">
        <f t="shared" si="105"/>
        <v>81.066666666666663</v>
      </c>
      <c r="Q804" t="str">
        <f t="shared" si="108"/>
        <v>music</v>
      </c>
      <c r="R804" t="str">
        <f t="shared" si="109"/>
        <v>rock</v>
      </c>
      <c r="S804" s="10">
        <f t="shared" si="106"/>
        <v>41123.022268518522</v>
      </c>
      <c r="T804">
        <f t="shared" si="103"/>
        <v>2012</v>
      </c>
      <c r="U804" s="10">
        <f t="shared" si="107"/>
        <v>41169.170138888891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04"/>
        <v>123.2608695652174</v>
      </c>
      <c r="P805" s="6">
        <f t="shared" si="105"/>
        <v>74.60526315789474</v>
      </c>
      <c r="Q805" t="str">
        <f t="shared" si="108"/>
        <v>music</v>
      </c>
      <c r="R805" t="str">
        <f t="shared" si="109"/>
        <v>rock</v>
      </c>
      <c r="S805" s="10">
        <f t="shared" si="106"/>
        <v>40665.949976851851</v>
      </c>
      <c r="T805">
        <f t="shared" si="103"/>
        <v>2011</v>
      </c>
      <c r="U805" s="10">
        <f t="shared" si="107"/>
        <v>40692.041666666664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04"/>
        <v>100</v>
      </c>
      <c r="P806" s="6">
        <f t="shared" si="105"/>
        <v>305.55555555555554</v>
      </c>
      <c r="Q806" t="str">
        <f t="shared" si="108"/>
        <v>music</v>
      </c>
      <c r="R806" t="str">
        <f t="shared" si="109"/>
        <v>rock</v>
      </c>
      <c r="S806" s="10">
        <f t="shared" si="106"/>
        <v>40730.105625000004</v>
      </c>
      <c r="T806">
        <f t="shared" si="103"/>
        <v>2011</v>
      </c>
      <c r="U806" s="10">
        <f t="shared" si="107"/>
        <v>40747.165972222225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04"/>
        <v>105</v>
      </c>
      <c r="P807" s="6">
        <f t="shared" si="105"/>
        <v>58.333333333333336</v>
      </c>
      <c r="Q807" t="str">
        <f t="shared" si="108"/>
        <v>music</v>
      </c>
      <c r="R807" t="str">
        <f t="shared" si="109"/>
        <v>rock</v>
      </c>
      <c r="S807" s="10">
        <f t="shared" si="106"/>
        <v>40690.823055555556</v>
      </c>
      <c r="T807">
        <f t="shared" si="103"/>
        <v>2011</v>
      </c>
      <c r="U807" s="10">
        <f t="shared" si="107"/>
        <v>40740.958333333336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04"/>
        <v>104.4375</v>
      </c>
      <c r="P808" s="6">
        <f t="shared" si="105"/>
        <v>117.67605633802818</v>
      </c>
      <c r="Q808" t="str">
        <f t="shared" si="108"/>
        <v>music</v>
      </c>
      <c r="R808" t="str">
        <f t="shared" si="109"/>
        <v>rock</v>
      </c>
      <c r="S808" s="10">
        <f t="shared" si="106"/>
        <v>40763.691423611112</v>
      </c>
      <c r="T808">
        <f t="shared" si="103"/>
        <v>2011</v>
      </c>
      <c r="U808" s="10">
        <f t="shared" si="107"/>
        <v>40793.691423611112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04"/>
        <v>105.125</v>
      </c>
      <c r="P809" s="6">
        <f t="shared" si="105"/>
        <v>73.771929824561397</v>
      </c>
      <c r="Q809" t="str">
        <f t="shared" si="108"/>
        <v>music</v>
      </c>
      <c r="R809" t="str">
        <f t="shared" si="109"/>
        <v>rock</v>
      </c>
      <c r="S809" s="10">
        <f t="shared" si="106"/>
        <v>42759.628599537042</v>
      </c>
      <c r="T809">
        <f t="shared" si="103"/>
        <v>2017</v>
      </c>
      <c r="U809" s="10">
        <f t="shared" si="107"/>
        <v>42795.083333333328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04"/>
        <v>100</v>
      </c>
      <c r="P810" s="6">
        <f t="shared" si="105"/>
        <v>104.65116279069767</v>
      </c>
      <c r="Q810" t="str">
        <f t="shared" si="108"/>
        <v>music</v>
      </c>
      <c r="R810" t="str">
        <f t="shared" si="109"/>
        <v>rock</v>
      </c>
      <c r="S810" s="10">
        <f t="shared" si="106"/>
        <v>41962.100532407407</v>
      </c>
      <c r="T810">
        <f t="shared" si="103"/>
        <v>2014</v>
      </c>
      <c r="U810" s="10">
        <f t="shared" si="107"/>
        <v>41995.207638888889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04"/>
        <v>103.77499999999999</v>
      </c>
      <c r="P811" s="6">
        <f t="shared" si="105"/>
        <v>79.82692307692308</v>
      </c>
      <c r="Q811" t="str">
        <f t="shared" si="108"/>
        <v>music</v>
      </c>
      <c r="R811" t="str">
        <f t="shared" si="109"/>
        <v>rock</v>
      </c>
      <c r="S811" s="10">
        <f t="shared" si="106"/>
        <v>41628.833680555559</v>
      </c>
      <c r="T811">
        <f t="shared" si="103"/>
        <v>2013</v>
      </c>
      <c r="U811" s="10">
        <f t="shared" si="107"/>
        <v>41658.833680555559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04"/>
        <v>105</v>
      </c>
      <c r="P812" s="6">
        <f t="shared" si="105"/>
        <v>58.333333333333336</v>
      </c>
      <c r="Q812" t="str">
        <f t="shared" si="108"/>
        <v>music</v>
      </c>
      <c r="R812" t="str">
        <f t="shared" si="109"/>
        <v>rock</v>
      </c>
      <c r="S812" s="10">
        <f t="shared" si="106"/>
        <v>41123.056273148148</v>
      </c>
      <c r="T812">
        <f t="shared" si="103"/>
        <v>2012</v>
      </c>
      <c r="U812" s="10">
        <f t="shared" si="107"/>
        <v>41153.056273148148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04"/>
        <v>104</v>
      </c>
      <c r="P813" s="6">
        <f t="shared" si="105"/>
        <v>86.666666666666671</v>
      </c>
      <c r="Q813" t="str">
        <f t="shared" si="108"/>
        <v>music</v>
      </c>
      <c r="R813" t="str">
        <f t="shared" si="109"/>
        <v>rock</v>
      </c>
      <c r="S813" s="10">
        <f t="shared" si="106"/>
        <v>41443.643541666665</v>
      </c>
      <c r="T813">
        <f t="shared" si="103"/>
        <v>2013</v>
      </c>
      <c r="U813" s="10">
        <f t="shared" si="107"/>
        <v>41465.702777777777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04"/>
        <v>151.83333333333334</v>
      </c>
      <c r="P814" s="6">
        <f t="shared" si="105"/>
        <v>27.606060606060606</v>
      </c>
      <c r="Q814" t="str">
        <f t="shared" si="108"/>
        <v>music</v>
      </c>
      <c r="R814" t="str">
        <f t="shared" si="109"/>
        <v>rock</v>
      </c>
      <c r="S814" s="10">
        <f t="shared" si="106"/>
        <v>41282.017962962964</v>
      </c>
      <c r="T814">
        <f t="shared" si="103"/>
        <v>2013</v>
      </c>
      <c r="U814" s="10">
        <f t="shared" si="107"/>
        <v>41334.581944444442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04"/>
        <v>159.99600000000001</v>
      </c>
      <c r="P815" s="6">
        <f t="shared" si="105"/>
        <v>24.999375000000001</v>
      </c>
      <c r="Q815" t="str">
        <f t="shared" si="108"/>
        <v>music</v>
      </c>
      <c r="R815" t="str">
        <f t="shared" si="109"/>
        <v>rock</v>
      </c>
      <c r="S815" s="10">
        <f t="shared" si="106"/>
        <v>41080.960243055553</v>
      </c>
      <c r="T815">
        <f t="shared" si="103"/>
        <v>2012</v>
      </c>
      <c r="U815" s="10">
        <f t="shared" si="107"/>
        <v>41110.960243055553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04"/>
        <v>127.3</v>
      </c>
      <c r="P816" s="6">
        <f t="shared" si="105"/>
        <v>45.464285714285715</v>
      </c>
      <c r="Q816" t="str">
        <f t="shared" si="108"/>
        <v>music</v>
      </c>
      <c r="R816" t="str">
        <f t="shared" si="109"/>
        <v>rock</v>
      </c>
      <c r="S816" s="10">
        <f t="shared" si="106"/>
        <v>40679.743067129632</v>
      </c>
      <c r="T816">
        <f t="shared" si="103"/>
        <v>2011</v>
      </c>
      <c r="U816" s="10">
        <f t="shared" si="107"/>
        <v>40694.75277777778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04"/>
        <v>107</v>
      </c>
      <c r="P817" s="6">
        <f t="shared" si="105"/>
        <v>99.534883720930239</v>
      </c>
      <c r="Q817" t="str">
        <f t="shared" si="108"/>
        <v>music</v>
      </c>
      <c r="R817" t="str">
        <f t="shared" si="109"/>
        <v>rock</v>
      </c>
      <c r="S817" s="10">
        <f t="shared" si="106"/>
        <v>41914.917858796296</v>
      </c>
      <c r="T817">
        <f t="shared" si="103"/>
        <v>2014</v>
      </c>
      <c r="U817" s="10">
        <f t="shared" si="107"/>
        <v>41944.917858796296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04"/>
        <v>115.12214285714286</v>
      </c>
      <c r="P818" s="6">
        <f t="shared" si="105"/>
        <v>39.31</v>
      </c>
      <c r="Q818" t="str">
        <f t="shared" si="108"/>
        <v>music</v>
      </c>
      <c r="R818" t="str">
        <f t="shared" si="109"/>
        <v>rock</v>
      </c>
      <c r="S818" s="10">
        <f t="shared" si="106"/>
        <v>41341.870868055557</v>
      </c>
      <c r="T818">
        <f t="shared" si="103"/>
        <v>2013</v>
      </c>
      <c r="U818" s="10">
        <f t="shared" si="107"/>
        <v>41373.270833333336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04"/>
        <v>137.11066666666665</v>
      </c>
      <c r="P819" s="6">
        <f t="shared" si="105"/>
        <v>89.419999999999987</v>
      </c>
      <c r="Q819" t="str">
        <f t="shared" si="108"/>
        <v>music</v>
      </c>
      <c r="R819" t="str">
        <f t="shared" si="109"/>
        <v>rock</v>
      </c>
      <c r="S819" s="10">
        <f t="shared" si="106"/>
        <v>40925.599664351852</v>
      </c>
      <c r="T819">
        <f t="shared" si="103"/>
        <v>2012</v>
      </c>
      <c r="U819" s="10">
        <f t="shared" si="107"/>
        <v>40979.207638888889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04"/>
        <v>155.71428571428572</v>
      </c>
      <c r="P820" s="6">
        <f t="shared" si="105"/>
        <v>28.684210526315791</v>
      </c>
      <c r="Q820" t="str">
        <f t="shared" si="108"/>
        <v>music</v>
      </c>
      <c r="R820" t="str">
        <f t="shared" si="109"/>
        <v>rock</v>
      </c>
      <c r="S820" s="10">
        <f t="shared" si="106"/>
        <v>41120.882881944446</v>
      </c>
      <c r="T820">
        <f t="shared" si="103"/>
        <v>2012</v>
      </c>
      <c r="U820" s="10">
        <f t="shared" si="107"/>
        <v>41128.709027777775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04"/>
        <v>108.74999999999999</v>
      </c>
      <c r="P821" s="6">
        <f t="shared" si="105"/>
        <v>31.071428571428573</v>
      </c>
      <c r="Q821" t="str">
        <f t="shared" si="108"/>
        <v>music</v>
      </c>
      <c r="R821" t="str">
        <f t="shared" si="109"/>
        <v>rock</v>
      </c>
      <c r="S821" s="10">
        <f t="shared" si="106"/>
        <v>41619.998310185183</v>
      </c>
      <c r="T821">
        <f t="shared" si="103"/>
        <v>2013</v>
      </c>
      <c r="U821" s="10">
        <f t="shared" si="107"/>
        <v>41629.197222222225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04"/>
        <v>134.05000000000001</v>
      </c>
      <c r="P822" s="6">
        <f t="shared" si="105"/>
        <v>70.55263157894737</v>
      </c>
      <c r="Q822" t="str">
        <f t="shared" si="108"/>
        <v>music</v>
      </c>
      <c r="R822" t="str">
        <f t="shared" si="109"/>
        <v>rock</v>
      </c>
      <c r="S822" s="10">
        <f t="shared" si="106"/>
        <v>41768.841921296298</v>
      </c>
      <c r="T822">
        <f t="shared" si="103"/>
        <v>2014</v>
      </c>
      <c r="U822" s="10">
        <f t="shared" si="107"/>
        <v>41799.208333333336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04"/>
        <v>100</v>
      </c>
      <c r="P823" s="6">
        <f t="shared" si="105"/>
        <v>224.12820512820514</v>
      </c>
      <c r="Q823" t="str">
        <f t="shared" si="108"/>
        <v>music</v>
      </c>
      <c r="R823" t="str">
        <f t="shared" si="109"/>
        <v>rock</v>
      </c>
      <c r="S823" s="10">
        <f t="shared" si="106"/>
        <v>42093.922048611115</v>
      </c>
      <c r="T823">
        <f t="shared" si="103"/>
        <v>2015</v>
      </c>
      <c r="U823" s="10">
        <f t="shared" si="107"/>
        <v>42128.167361111111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04"/>
        <v>119.16666666666667</v>
      </c>
      <c r="P824" s="6">
        <f t="shared" si="105"/>
        <v>51.811594202898547</v>
      </c>
      <c r="Q824" t="str">
        <f t="shared" si="108"/>
        <v>music</v>
      </c>
      <c r="R824" t="str">
        <f t="shared" si="109"/>
        <v>rock</v>
      </c>
      <c r="S824" s="10">
        <f t="shared" si="106"/>
        <v>41157.947337962964</v>
      </c>
      <c r="T824">
        <f t="shared" si="103"/>
        <v>2012</v>
      </c>
      <c r="U824" s="10">
        <f t="shared" si="107"/>
        <v>41187.947337962964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04"/>
        <v>179.5</v>
      </c>
      <c r="P825" s="6">
        <f t="shared" si="105"/>
        <v>43.515151515151516</v>
      </c>
      <c r="Q825" t="str">
        <f t="shared" si="108"/>
        <v>music</v>
      </c>
      <c r="R825" t="str">
        <f t="shared" si="109"/>
        <v>rock</v>
      </c>
      <c r="S825" s="10">
        <f t="shared" si="106"/>
        <v>42055.972824074073</v>
      </c>
      <c r="T825">
        <f t="shared" si="103"/>
        <v>2015</v>
      </c>
      <c r="U825" s="10">
        <f t="shared" si="107"/>
        <v>42085.931157407409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04"/>
        <v>134.38124999999999</v>
      </c>
      <c r="P826" s="6">
        <f t="shared" si="105"/>
        <v>39.816666666666663</v>
      </c>
      <c r="Q826" t="str">
        <f t="shared" si="108"/>
        <v>music</v>
      </c>
      <c r="R826" t="str">
        <f t="shared" si="109"/>
        <v>rock</v>
      </c>
      <c r="S826" s="10">
        <f t="shared" si="106"/>
        <v>40250.242106481484</v>
      </c>
      <c r="T826">
        <f t="shared" si="103"/>
        <v>2010</v>
      </c>
      <c r="U826" s="10">
        <f t="shared" si="107"/>
        <v>40286.290972222225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04"/>
        <v>100.43200000000002</v>
      </c>
      <c r="P827" s="6">
        <f t="shared" si="105"/>
        <v>126.8080808080808</v>
      </c>
      <c r="Q827" t="str">
        <f t="shared" si="108"/>
        <v>music</v>
      </c>
      <c r="R827" t="str">
        <f t="shared" si="109"/>
        <v>rock</v>
      </c>
      <c r="S827" s="10">
        <f t="shared" si="106"/>
        <v>41186.306527777779</v>
      </c>
      <c r="T827">
        <f t="shared" si="103"/>
        <v>2012</v>
      </c>
      <c r="U827" s="10">
        <f t="shared" si="107"/>
        <v>41211.306527777779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04"/>
        <v>101.45454545454547</v>
      </c>
      <c r="P828" s="6">
        <f t="shared" si="105"/>
        <v>113.87755102040816</v>
      </c>
      <c r="Q828" t="str">
        <f t="shared" si="108"/>
        <v>music</v>
      </c>
      <c r="R828" t="str">
        <f t="shared" si="109"/>
        <v>rock</v>
      </c>
      <c r="S828" s="10">
        <f t="shared" si="106"/>
        <v>40973.038541666669</v>
      </c>
      <c r="T828">
        <f t="shared" si="103"/>
        <v>2012</v>
      </c>
      <c r="U828" s="10">
        <f t="shared" si="107"/>
        <v>40993.996874999997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04"/>
        <v>103.33333333333334</v>
      </c>
      <c r="P829" s="6">
        <f t="shared" si="105"/>
        <v>28.181818181818183</v>
      </c>
      <c r="Q829" t="str">
        <f t="shared" si="108"/>
        <v>music</v>
      </c>
      <c r="R829" t="str">
        <f t="shared" si="109"/>
        <v>rock</v>
      </c>
      <c r="S829" s="10">
        <f t="shared" si="106"/>
        <v>40927.473460648151</v>
      </c>
      <c r="T829">
        <f t="shared" si="103"/>
        <v>2012</v>
      </c>
      <c r="U829" s="10">
        <f t="shared" si="107"/>
        <v>40953.825694444444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04"/>
        <v>107</v>
      </c>
      <c r="P830" s="6">
        <f t="shared" si="105"/>
        <v>36.60526315789474</v>
      </c>
      <c r="Q830" t="str">
        <f t="shared" si="108"/>
        <v>music</v>
      </c>
      <c r="R830" t="str">
        <f t="shared" si="109"/>
        <v>rock</v>
      </c>
      <c r="S830" s="10">
        <f t="shared" si="106"/>
        <v>41073.050717592596</v>
      </c>
      <c r="T830">
        <f t="shared" si="103"/>
        <v>2012</v>
      </c>
      <c r="U830" s="10">
        <f t="shared" si="107"/>
        <v>41085.683333333334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04"/>
        <v>104</v>
      </c>
      <c r="P831" s="6">
        <f t="shared" si="105"/>
        <v>32.5</v>
      </c>
      <c r="Q831" t="str">
        <f t="shared" si="108"/>
        <v>music</v>
      </c>
      <c r="R831" t="str">
        <f t="shared" si="109"/>
        <v>rock</v>
      </c>
      <c r="S831" s="10">
        <f t="shared" si="106"/>
        <v>42504.801388888889</v>
      </c>
      <c r="T831">
        <f t="shared" si="103"/>
        <v>2016</v>
      </c>
      <c r="U831" s="10">
        <f t="shared" si="107"/>
        <v>42564.801388888889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04"/>
        <v>107.83333333333334</v>
      </c>
      <c r="P832" s="6">
        <f t="shared" si="105"/>
        <v>60.65625</v>
      </c>
      <c r="Q832" t="str">
        <f t="shared" si="108"/>
        <v>music</v>
      </c>
      <c r="R832" t="str">
        <f t="shared" si="109"/>
        <v>rock</v>
      </c>
      <c r="S832" s="10">
        <f t="shared" si="106"/>
        <v>41325.525752314818</v>
      </c>
      <c r="T832">
        <f t="shared" si="103"/>
        <v>2013</v>
      </c>
      <c r="U832" s="10">
        <f t="shared" si="107"/>
        <v>41355.484085648146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04"/>
        <v>233.33333333333334</v>
      </c>
      <c r="P833" s="6">
        <f t="shared" si="105"/>
        <v>175</v>
      </c>
      <c r="Q833" t="str">
        <f t="shared" si="108"/>
        <v>music</v>
      </c>
      <c r="R833" t="str">
        <f t="shared" si="109"/>
        <v>rock</v>
      </c>
      <c r="S833" s="10">
        <f t="shared" si="106"/>
        <v>40996.646921296298</v>
      </c>
      <c r="T833">
        <f t="shared" si="103"/>
        <v>2012</v>
      </c>
      <c r="U833" s="10">
        <f t="shared" si="107"/>
        <v>41026.646921296298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04"/>
        <v>100.60706666666665</v>
      </c>
      <c r="P834" s="6">
        <f t="shared" si="105"/>
        <v>97.993896103896105</v>
      </c>
      <c r="Q834" t="str">
        <f t="shared" si="108"/>
        <v>music</v>
      </c>
      <c r="R834" t="str">
        <f t="shared" si="109"/>
        <v>rock</v>
      </c>
      <c r="S834" s="10">
        <f t="shared" si="106"/>
        <v>40869.675173611111</v>
      </c>
      <c r="T834">
        <f t="shared" ref="T834:T897" si="110">YEAR(S834)</f>
        <v>2011</v>
      </c>
      <c r="U834" s="10">
        <f t="shared" si="107"/>
        <v>40929.342361111114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11">E835/D835 * 100</f>
        <v>101.66666666666666</v>
      </c>
      <c r="P835" s="6">
        <f t="shared" ref="P835:P898" si="112">E835/L835</f>
        <v>148.78048780487805</v>
      </c>
      <c r="Q835" t="str">
        <f t="shared" si="108"/>
        <v>music</v>
      </c>
      <c r="R835" t="str">
        <f t="shared" si="109"/>
        <v>rock</v>
      </c>
      <c r="S835" s="10">
        <f t="shared" ref="S835:S898" si="113">(((J835/60)/60)/24)+DATE(1970,1,1)</f>
        <v>41718.878182870372</v>
      </c>
      <c r="T835">
        <f t="shared" si="110"/>
        <v>2014</v>
      </c>
      <c r="U835" s="10">
        <f t="shared" ref="U835:U898" si="114">(((I835/60)/60)/24)+DATE(1970,1,1)</f>
        <v>41748.878182870372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11"/>
        <v>131.0181818181818</v>
      </c>
      <c r="P836" s="6">
        <f t="shared" si="112"/>
        <v>96.08</v>
      </c>
      <c r="Q836" t="str">
        <f t="shared" si="108"/>
        <v>music</v>
      </c>
      <c r="R836" t="str">
        <f t="shared" si="109"/>
        <v>rock</v>
      </c>
      <c r="S836" s="10">
        <f t="shared" si="113"/>
        <v>41422.822824074072</v>
      </c>
      <c r="T836">
        <f t="shared" si="110"/>
        <v>2013</v>
      </c>
      <c r="U836" s="10">
        <f t="shared" si="114"/>
        <v>41456.165972222225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11"/>
        <v>117.25000000000001</v>
      </c>
      <c r="P837" s="6">
        <f t="shared" si="112"/>
        <v>58.625</v>
      </c>
      <c r="Q837" t="str">
        <f t="shared" ref="Q837:Q900" si="115">LEFT(N837,SEARCH("/",N837,1)-1)</f>
        <v>music</v>
      </c>
      <c r="R837" t="str">
        <f t="shared" ref="R837:R900" si="116">RIGHT(N837,LEN(N837)-SEARCH("/",N837,1))</f>
        <v>rock</v>
      </c>
      <c r="S837" s="10">
        <f t="shared" si="113"/>
        <v>41005.45784722222</v>
      </c>
      <c r="T837">
        <f t="shared" si="110"/>
        <v>2012</v>
      </c>
      <c r="U837" s="10">
        <f t="shared" si="114"/>
        <v>41048.125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11"/>
        <v>100.93039999999999</v>
      </c>
      <c r="P838" s="6">
        <f t="shared" si="112"/>
        <v>109.70695652173914</v>
      </c>
      <c r="Q838" t="str">
        <f t="shared" si="115"/>
        <v>music</v>
      </c>
      <c r="R838" t="str">
        <f t="shared" si="116"/>
        <v>rock</v>
      </c>
      <c r="S838" s="10">
        <f t="shared" si="113"/>
        <v>41524.056921296295</v>
      </c>
      <c r="T838">
        <f t="shared" si="110"/>
        <v>2013</v>
      </c>
      <c r="U838" s="10">
        <f t="shared" si="114"/>
        <v>41554.056921296295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11"/>
        <v>121.8</v>
      </c>
      <c r="P839" s="6">
        <f t="shared" si="112"/>
        <v>49.112903225806448</v>
      </c>
      <c r="Q839" t="str">
        <f t="shared" si="115"/>
        <v>music</v>
      </c>
      <c r="R839" t="str">
        <f t="shared" si="116"/>
        <v>rock</v>
      </c>
      <c r="S839" s="10">
        <f t="shared" si="113"/>
        <v>41730.998402777775</v>
      </c>
      <c r="T839">
        <f t="shared" si="110"/>
        <v>2014</v>
      </c>
      <c r="U839" s="10">
        <f t="shared" si="114"/>
        <v>41760.998402777775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11"/>
        <v>145.4</v>
      </c>
      <c r="P840" s="6">
        <f t="shared" si="112"/>
        <v>47.672131147540981</v>
      </c>
      <c r="Q840" t="str">
        <f t="shared" si="115"/>
        <v>music</v>
      </c>
      <c r="R840" t="str">
        <f t="shared" si="116"/>
        <v>rock</v>
      </c>
      <c r="S840" s="10">
        <f t="shared" si="113"/>
        <v>40895.897974537038</v>
      </c>
      <c r="T840">
        <f t="shared" si="110"/>
        <v>2011</v>
      </c>
      <c r="U840" s="10">
        <f t="shared" si="114"/>
        <v>40925.897974537038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11"/>
        <v>116.61660000000001</v>
      </c>
      <c r="P841" s="6">
        <f t="shared" si="112"/>
        <v>60.737812499999997</v>
      </c>
      <c r="Q841" t="str">
        <f t="shared" si="115"/>
        <v>music</v>
      </c>
      <c r="R841" t="str">
        <f t="shared" si="116"/>
        <v>rock</v>
      </c>
      <c r="S841" s="10">
        <f t="shared" si="113"/>
        <v>41144.763379629629</v>
      </c>
      <c r="T841">
        <f t="shared" si="110"/>
        <v>2012</v>
      </c>
      <c r="U841" s="10">
        <f t="shared" si="114"/>
        <v>41174.763379629629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11"/>
        <v>120.4166</v>
      </c>
      <c r="P842" s="6">
        <f t="shared" si="112"/>
        <v>63.37715789473684</v>
      </c>
      <c r="Q842" t="str">
        <f t="shared" si="115"/>
        <v>music</v>
      </c>
      <c r="R842" t="str">
        <f t="shared" si="116"/>
        <v>metal</v>
      </c>
      <c r="S842" s="10">
        <f t="shared" si="113"/>
        <v>42607.226701388892</v>
      </c>
      <c r="T842">
        <f t="shared" si="110"/>
        <v>2016</v>
      </c>
      <c r="U842" s="10">
        <f t="shared" si="114"/>
        <v>42637.226701388892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11"/>
        <v>101.32000000000001</v>
      </c>
      <c r="P843" s="6">
        <f t="shared" si="112"/>
        <v>53.893617021276597</v>
      </c>
      <c r="Q843" t="str">
        <f t="shared" si="115"/>
        <v>music</v>
      </c>
      <c r="R843" t="str">
        <f t="shared" si="116"/>
        <v>metal</v>
      </c>
      <c r="S843" s="10">
        <f t="shared" si="113"/>
        <v>41923.838692129626</v>
      </c>
      <c r="T843">
        <f t="shared" si="110"/>
        <v>2014</v>
      </c>
      <c r="U843" s="10">
        <f t="shared" si="114"/>
        <v>41953.88035879629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11"/>
        <v>104.32</v>
      </c>
      <c r="P844" s="6">
        <f t="shared" si="112"/>
        <v>66.871794871794876</v>
      </c>
      <c r="Q844" t="str">
        <f t="shared" si="115"/>
        <v>music</v>
      </c>
      <c r="R844" t="str">
        <f t="shared" si="116"/>
        <v>metal</v>
      </c>
      <c r="S844" s="10">
        <f t="shared" si="113"/>
        <v>41526.592395833337</v>
      </c>
      <c r="T844">
        <f t="shared" si="110"/>
        <v>2013</v>
      </c>
      <c r="U844" s="10">
        <f t="shared" si="114"/>
        <v>41561.165972222225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11"/>
        <v>267.13333333333333</v>
      </c>
      <c r="P845" s="6">
        <f t="shared" si="112"/>
        <v>63.102362204724407</v>
      </c>
      <c r="Q845" t="str">
        <f t="shared" si="115"/>
        <v>music</v>
      </c>
      <c r="R845" t="str">
        <f t="shared" si="116"/>
        <v>metal</v>
      </c>
      <c r="S845" s="10">
        <f t="shared" si="113"/>
        <v>42695.257870370369</v>
      </c>
      <c r="T845">
        <f t="shared" si="110"/>
        <v>2016</v>
      </c>
      <c r="U845" s="10">
        <f t="shared" si="114"/>
        <v>42712.333333333328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11"/>
        <v>194.13333333333333</v>
      </c>
      <c r="P846" s="6">
        <f t="shared" si="112"/>
        <v>36.628930817610062</v>
      </c>
      <c r="Q846" t="str">
        <f t="shared" si="115"/>
        <v>music</v>
      </c>
      <c r="R846" t="str">
        <f t="shared" si="116"/>
        <v>metal</v>
      </c>
      <c r="S846" s="10">
        <f t="shared" si="113"/>
        <v>41905.684629629628</v>
      </c>
      <c r="T846">
        <f t="shared" si="110"/>
        <v>2014</v>
      </c>
      <c r="U846" s="10">
        <f t="shared" si="114"/>
        <v>41944.207638888889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11"/>
        <v>120.3802</v>
      </c>
      <c r="P847" s="6">
        <f t="shared" si="112"/>
        <v>34.005706214689269</v>
      </c>
      <c r="Q847" t="str">
        <f t="shared" si="115"/>
        <v>music</v>
      </c>
      <c r="R847" t="str">
        <f t="shared" si="116"/>
        <v>metal</v>
      </c>
      <c r="S847" s="10">
        <f t="shared" si="113"/>
        <v>42578.205972222218</v>
      </c>
      <c r="T847">
        <f t="shared" si="110"/>
        <v>2016</v>
      </c>
      <c r="U847" s="10">
        <f t="shared" si="114"/>
        <v>42618.165972222225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11"/>
        <v>122.00090909090908</v>
      </c>
      <c r="P848" s="6">
        <f t="shared" si="112"/>
        <v>28.553404255319148</v>
      </c>
      <c r="Q848" t="str">
        <f t="shared" si="115"/>
        <v>music</v>
      </c>
      <c r="R848" t="str">
        <f t="shared" si="116"/>
        <v>metal</v>
      </c>
      <c r="S848" s="10">
        <f t="shared" si="113"/>
        <v>41694.391840277778</v>
      </c>
      <c r="T848">
        <f t="shared" si="110"/>
        <v>2014</v>
      </c>
      <c r="U848" s="10">
        <f t="shared" si="114"/>
        <v>41708.583333333336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11"/>
        <v>100</v>
      </c>
      <c r="P849" s="6">
        <f t="shared" si="112"/>
        <v>10</v>
      </c>
      <c r="Q849" t="str">
        <f t="shared" si="115"/>
        <v>music</v>
      </c>
      <c r="R849" t="str">
        <f t="shared" si="116"/>
        <v>metal</v>
      </c>
      <c r="S849" s="10">
        <f t="shared" si="113"/>
        <v>42165.79833333334</v>
      </c>
      <c r="T849">
        <f t="shared" si="110"/>
        <v>2015</v>
      </c>
      <c r="U849" s="10">
        <f t="shared" si="114"/>
        <v>42195.79833333334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11"/>
        <v>100</v>
      </c>
      <c r="P850" s="6">
        <f t="shared" si="112"/>
        <v>18.75</v>
      </c>
      <c r="Q850" t="str">
        <f t="shared" si="115"/>
        <v>music</v>
      </c>
      <c r="R850" t="str">
        <f t="shared" si="116"/>
        <v>metal</v>
      </c>
      <c r="S850" s="10">
        <f t="shared" si="113"/>
        <v>42078.792048611111</v>
      </c>
      <c r="T850">
        <f t="shared" si="110"/>
        <v>2015</v>
      </c>
      <c r="U850" s="10">
        <f t="shared" si="114"/>
        <v>42108.792048611111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11"/>
        <v>119.9</v>
      </c>
      <c r="P851" s="6">
        <f t="shared" si="112"/>
        <v>41.704347826086959</v>
      </c>
      <c r="Q851" t="str">
        <f t="shared" si="115"/>
        <v>music</v>
      </c>
      <c r="R851" t="str">
        <f t="shared" si="116"/>
        <v>metal</v>
      </c>
      <c r="S851" s="10">
        <f t="shared" si="113"/>
        <v>42051.148888888885</v>
      </c>
      <c r="T851">
        <f t="shared" si="110"/>
        <v>2015</v>
      </c>
      <c r="U851" s="10">
        <f t="shared" si="114"/>
        <v>42079.107222222221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11"/>
        <v>155.17499999999998</v>
      </c>
      <c r="P852" s="6">
        <f t="shared" si="112"/>
        <v>46.669172932330824</v>
      </c>
      <c r="Q852" t="str">
        <f t="shared" si="115"/>
        <v>music</v>
      </c>
      <c r="R852" t="str">
        <f t="shared" si="116"/>
        <v>metal</v>
      </c>
      <c r="S852" s="10">
        <f t="shared" si="113"/>
        <v>42452.827743055561</v>
      </c>
      <c r="T852">
        <f t="shared" si="110"/>
        <v>2016</v>
      </c>
      <c r="U852" s="10">
        <f t="shared" si="114"/>
        <v>42485.207638888889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11"/>
        <v>130.44999999999999</v>
      </c>
      <c r="P853" s="6">
        <f t="shared" si="112"/>
        <v>37.271428571428572</v>
      </c>
      <c r="Q853" t="str">
        <f t="shared" si="115"/>
        <v>music</v>
      </c>
      <c r="R853" t="str">
        <f t="shared" si="116"/>
        <v>metal</v>
      </c>
      <c r="S853" s="10">
        <f t="shared" si="113"/>
        <v>42522.880243055552</v>
      </c>
      <c r="T853">
        <f t="shared" si="110"/>
        <v>2016</v>
      </c>
      <c r="U853" s="10">
        <f t="shared" si="114"/>
        <v>42582.822916666672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11"/>
        <v>104.97142857142859</v>
      </c>
      <c r="P854" s="6">
        <f t="shared" si="112"/>
        <v>59.258064516129032</v>
      </c>
      <c r="Q854" t="str">
        <f t="shared" si="115"/>
        <v>music</v>
      </c>
      <c r="R854" t="str">
        <f t="shared" si="116"/>
        <v>metal</v>
      </c>
      <c r="S854" s="10">
        <f t="shared" si="113"/>
        <v>42656.805497685185</v>
      </c>
      <c r="T854">
        <f t="shared" si="110"/>
        <v>2016</v>
      </c>
      <c r="U854" s="10">
        <f t="shared" si="114"/>
        <v>42667.875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11"/>
        <v>100</v>
      </c>
      <c r="P855" s="6">
        <f t="shared" si="112"/>
        <v>30</v>
      </c>
      <c r="Q855" t="str">
        <f t="shared" si="115"/>
        <v>music</v>
      </c>
      <c r="R855" t="str">
        <f t="shared" si="116"/>
        <v>metal</v>
      </c>
      <c r="S855" s="10">
        <f t="shared" si="113"/>
        <v>42021.832280092596</v>
      </c>
      <c r="T855">
        <f t="shared" si="110"/>
        <v>2015</v>
      </c>
      <c r="U855" s="10">
        <f t="shared" si="114"/>
        <v>42051.832280092596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11"/>
        <v>118.2205035971223</v>
      </c>
      <c r="P856" s="6">
        <f t="shared" si="112"/>
        <v>65.8623246492986</v>
      </c>
      <c r="Q856" t="str">
        <f t="shared" si="115"/>
        <v>music</v>
      </c>
      <c r="R856" t="str">
        <f t="shared" si="116"/>
        <v>metal</v>
      </c>
      <c r="S856" s="10">
        <f t="shared" si="113"/>
        <v>42702.212337962963</v>
      </c>
      <c r="T856">
        <f t="shared" si="110"/>
        <v>2016</v>
      </c>
      <c r="U856" s="10">
        <f t="shared" si="114"/>
        <v>42732.212337962963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11"/>
        <v>103.44827586206897</v>
      </c>
      <c r="P857" s="6">
        <f t="shared" si="112"/>
        <v>31.914893617021278</v>
      </c>
      <c r="Q857" t="str">
        <f t="shared" si="115"/>
        <v>music</v>
      </c>
      <c r="R857" t="str">
        <f t="shared" si="116"/>
        <v>metal</v>
      </c>
      <c r="S857" s="10">
        <f t="shared" si="113"/>
        <v>42545.125196759262</v>
      </c>
      <c r="T857">
        <f t="shared" si="110"/>
        <v>2016</v>
      </c>
      <c r="U857" s="10">
        <f t="shared" si="114"/>
        <v>42575.125196759262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11"/>
        <v>218.00000000000003</v>
      </c>
      <c r="P858" s="6">
        <f t="shared" si="112"/>
        <v>19.464285714285715</v>
      </c>
      <c r="Q858" t="str">
        <f t="shared" si="115"/>
        <v>music</v>
      </c>
      <c r="R858" t="str">
        <f t="shared" si="116"/>
        <v>metal</v>
      </c>
      <c r="S858" s="10">
        <f t="shared" si="113"/>
        <v>42609.311990740738</v>
      </c>
      <c r="T858">
        <f t="shared" si="110"/>
        <v>2016</v>
      </c>
      <c r="U858" s="10">
        <f t="shared" si="114"/>
        <v>42668.791666666672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11"/>
        <v>100</v>
      </c>
      <c r="P859" s="6">
        <f t="shared" si="112"/>
        <v>50</v>
      </c>
      <c r="Q859" t="str">
        <f t="shared" si="115"/>
        <v>music</v>
      </c>
      <c r="R859" t="str">
        <f t="shared" si="116"/>
        <v>metal</v>
      </c>
      <c r="S859" s="10">
        <f t="shared" si="113"/>
        <v>42291.581377314811</v>
      </c>
      <c r="T859">
        <f t="shared" si="110"/>
        <v>2015</v>
      </c>
      <c r="U859" s="10">
        <f t="shared" si="114"/>
        <v>42333.623043981483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11"/>
        <v>144.00583333333333</v>
      </c>
      <c r="P860" s="6">
        <f t="shared" si="112"/>
        <v>22.737763157894737</v>
      </c>
      <c r="Q860" t="str">
        <f t="shared" si="115"/>
        <v>music</v>
      </c>
      <c r="R860" t="str">
        <f t="shared" si="116"/>
        <v>metal</v>
      </c>
      <c r="S860" s="10">
        <f t="shared" si="113"/>
        <v>42079.745578703703</v>
      </c>
      <c r="T860">
        <f t="shared" si="110"/>
        <v>2015</v>
      </c>
      <c r="U860" s="10">
        <f t="shared" si="114"/>
        <v>42109.957638888889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11"/>
        <v>104.67500000000001</v>
      </c>
      <c r="P861" s="6">
        <f t="shared" si="112"/>
        <v>42.724489795918366</v>
      </c>
      <c r="Q861" t="str">
        <f t="shared" si="115"/>
        <v>music</v>
      </c>
      <c r="R861" t="str">
        <f t="shared" si="116"/>
        <v>metal</v>
      </c>
      <c r="S861" s="10">
        <f t="shared" si="113"/>
        <v>42128.820231481484</v>
      </c>
      <c r="T861">
        <f t="shared" si="110"/>
        <v>2015</v>
      </c>
      <c r="U861" s="10">
        <f t="shared" si="114"/>
        <v>42159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11"/>
        <v>18.142857142857142</v>
      </c>
      <c r="P862" s="6">
        <f t="shared" si="112"/>
        <v>52.916666666666664</v>
      </c>
      <c r="Q862" t="str">
        <f t="shared" si="115"/>
        <v>music</v>
      </c>
      <c r="R862" t="str">
        <f t="shared" si="116"/>
        <v>jazz</v>
      </c>
      <c r="S862" s="10">
        <f t="shared" si="113"/>
        <v>41570.482789351852</v>
      </c>
      <c r="T862">
        <f t="shared" si="110"/>
        <v>2013</v>
      </c>
      <c r="U862" s="10">
        <f t="shared" si="114"/>
        <v>41600.524456018517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11"/>
        <v>2.2444444444444445</v>
      </c>
      <c r="P863" s="6">
        <f t="shared" si="112"/>
        <v>50.5</v>
      </c>
      <c r="Q863" t="str">
        <f t="shared" si="115"/>
        <v>music</v>
      </c>
      <c r="R863" t="str">
        <f t="shared" si="116"/>
        <v>jazz</v>
      </c>
      <c r="S863" s="10">
        <f t="shared" si="113"/>
        <v>42599.965324074074</v>
      </c>
      <c r="T863">
        <f t="shared" si="110"/>
        <v>2016</v>
      </c>
      <c r="U863" s="10">
        <f t="shared" si="114"/>
        <v>42629.965324074074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11"/>
        <v>0.33999999999999997</v>
      </c>
      <c r="P864" s="6">
        <f t="shared" si="112"/>
        <v>42.5</v>
      </c>
      <c r="Q864" t="str">
        <f t="shared" si="115"/>
        <v>music</v>
      </c>
      <c r="R864" t="str">
        <f t="shared" si="116"/>
        <v>jazz</v>
      </c>
      <c r="S864" s="10">
        <f t="shared" si="113"/>
        <v>41559.5549537037</v>
      </c>
      <c r="T864">
        <f t="shared" si="110"/>
        <v>2013</v>
      </c>
      <c r="U864" s="10">
        <f t="shared" si="114"/>
        <v>41589.596620370372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11"/>
        <v>4.5</v>
      </c>
      <c r="P865" s="6">
        <f t="shared" si="112"/>
        <v>18</v>
      </c>
      <c r="Q865" t="str">
        <f t="shared" si="115"/>
        <v>music</v>
      </c>
      <c r="R865" t="str">
        <f t="shared" si="116"/>
        <v>jazz</v>
      </c>
      <c r="S865" s="10">
        <f t="shared" si="113"/>
        <v>40921.117662037039</v>
      </c>
      <c r="T865">
        <f t="shared" si="110"/>
        <v>2012</v>
      </c>
      <c r="U865" s="10">
        <f t="shared" si="114"/>
        <v>40951.117662037039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11"/>
        <v>41.53846153846154</v>
      </c>
      <c r="P866" s="6">
        <f t="shared" si="112"/>
        <v>34.177215189873415</v>
      </c>
      <c r="Q866" t="str">
        <f t="shared" si="115"/>
        <v>music</v>
      </c>
      <c r="R866" t="str">
        <f t="shared" si="116"/>
        <v>jazz</v>
      </c>
      <c r="S866" s="10">
        <f t="shared" si="113"/>
        <v>41541.106921296298</v>
      </c>
      <c r="T866">
        <f t="shared" si="110"/>
        <v>2013</v>
      </c>
      <c r="U866" s="10">
        <f t="shared" si="114"/>
        <v>41563.415972222225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11"/>
        <v>2.0454545454545454</v>
      </c>
      <c r="P867" s="6">
        <f t="shared" si="112"/>
        <v>22.5</v>
      </c>
      <c r="Q867" t="str">
        <f t="shared" si="115"/>
        <v>music</v>
      </c>
      <c r="R867" t="str">
        <f t="shared" si="116"/>
        <v>jazz</v>
      </c>
      <c r="S867" s="10">
        <f t="shared" si="113"/>
        <v>41230.77311342593</v>
      </c>
      <c r="T867">
        <f t="shared" si="110"/>
        <v>2012</v>
      </c>
      <c r="U867" s="10">
        <f t="shared" si="114"/>
        <v>41290.77311342593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11"/>
        <v>18.285714285714285</v>
      </c>
      <c r="P868" s="6">
        <f t="shared" si="112"/>
        <v>58.18181818181818</v>
      </c>
      <c r="Q868" t="str">
        <f t="shared" si="115"/>
        <v>music</v>
      </c>
      <c r="R868" t="str">
        <f t="shared" si="116"/>
        <v>jazz</v>
      </c>
      <c r="S868" s="10">
        <f t="shared" si="113"/>
        <v>42025.637939814813</v>
      </c>
      <c r="T868">
        <f t="shared" si="110"/>
        <v>2015</v>
      </c>
      <c r="U868" s="10">
        <f t="shared" si="114"/>
        <v>42063.631944444445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11"/>
        <v>24.02</v>
      </c>
      <c r="P869" s="6">
        <f t="shared" si="112"/>
        <v>109.18181818181819</v>
      </c>
      <c r="Q869" t="str">
        <f t="shared" si="115"/>
        <v>music</v>
      </c>
      <c r="R869" t="str">
        <f t="shared" si="116"/>
        <v>jazz</v>
      </c>
      <c r="S869" s="10">
        <f t="shared" si="113"/>
        <v>40088.105393518519</v>
      </c>
      <c r="T869">
        <f t="shared" si="110"/>
        <v>2009</v>
      </c>
      <c r="U869" s="10">
        <f t="shared" si="114"/>
        <v>40148.207638888889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11"/>
        <v>0.1111111111111111</v>
      </c>
      <c r="P870" s="6">
        <f t="shared" si="112"/>
        <v>50</v>
      </c>
      <c r="Q870" t="str">
        <f t="shared" si="115"/>
        <v>music</v>
      </c>
      <c r="R870" t="str">
        <f t="shared" si="116"/>
        <v>jazz</v>
      </c>
      <c r="S870" s="10">
        <f t="shared" si="113"/>
        <v>41616.027754629627</v>
      </c>
      <c r="T870">
        <f t="shared" si="110"/>
        <v>2013</v>
      </c>
      <c r="U870" s="10">
        <f t="shared" si="114"/>
        <v>41646.027754629627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11"/>
        <v>11.818181818181818</v>
      </c>
      <c r="P871" s="6">
        <f t="shared" si="112"/>
        <v>346.66666666666669</v>
      </c>
      <c r="Q871" t="str">
        <f t="shared" si="115"/>
        <v>music</v>
      </c>
      <c r="R871" t="str">
        <f t="shared" si="116"/>
        <v>jazz</v>
      </c>
      <c r="S871" s="10">
        <f t="shared" si="113"/>
        <v>41342.845567129632</v>
      </c>
      <c r="T871">
        <f t="shared" si="110"/>
        <v>2013</v>
      </c>
      <c r="U871" s="10">
        <f t="shared" si="114"/>
        <v>41372.803900462961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11"/>
        <v>0.31</v>
      </c>
      <c r="P872" s="6">
        <f t="shared" si="112"/>
        <v>12.4</v>
      </c>
      <c r="Q872" t="str">
        <f t="shared" si="115"/>
        <v>music</v>
      </c>
      <c r="R872" t="str">
        <f t="shared" si="116"/>
        <v>jazz</v>
      </c>
      <c r="S872" s="10">
        <f t="shared" si="113"/>
        <v>41488.022256944445</v>
      </c>
      <c r="T872">
        <f t="shared" si="110"/>
        <v>2013</v>
      </c>
      <c r="U872" s="10">
        <f t="shared" si="114"/>
        <v>41518.022256944445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11"/>
        <v>5.416666666666667</v>
      </c>
      <c r="P873" s="6">
        <f t="shared" si="112"/>
        <v>27.083333333333332</v>
      </c>
      <c r="Q873" t="str">
        <f t="shared" si="115"/>
        <v>music</v>
      </c>
      <c r="R873" t="str">
        <f t="shared" si="116"/>
        <v>jazz</v>
      </c>
      <c r="S873" s="10">
        <f t="shared" si="113"/>
        <v>41577.561284722222</v>
      </c>
      <c r="T873">
        <f t="shared" si="110"/>
        <v>2013</v>
      </c>
      <c r="U873" s="10">
        <f t="shared" si="114"/>
        <v>41607.602951388886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11"/>
        <v>0.8125</v>
      </c>
      <c r="P874" s="6">
        <f t="shared" si="112"/>
        <v>32.5</v>
      </c>
      <c r="Q874" t="str">
        <f t="shared" si="115"/>
        <v>music</v>
      </c>
      <c r="R874" t="str">
        <f t="shared" si="116"/>
        <v>jazz</v>
      </c>
      <c r="S874" s="10">
        <f t="shared" si="113"/>
        <v>40567.825543981482</v>
      </c>
      <c r="T874">
        <f t="shared" si="110"/>
        <v>2011</v>
      </c>
      <c r="U874" s="10">
        <f t="shared" si="114"/>
        <v>40612.825543981482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11"/>
        <v>1.2857142857142856</v>
      </c>
      <c r="P875" s="6">
        <f t="shared" si="112"/>
        <v>9</v>
      </c>
      <c r="Q875" t="str">
        <f t="shared" si="115"/>
        <v>music</v>
      </c>
      <c r="R875" t="str">
        <f t="shared" si="116"/>
        <v>jazz</v>
      </c>
      <c r="S875" s="10">
        <f t="shared" si="113"/>
        <v>41184.167129629634</v>
      </c>
      <c r="T875">
        <f t="shared" si="110"/>
        <v>2012</v>
      </c>
      <c r="U875" s="10">
        <f t="shared" si="114"/>
        <v>41224.208796296298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11"/>
        <v>24.333333333333336</v>
      </c>
      <c r="P876" s="6">
        <f t="shared" si="112"/>
        <v>34.761904761904759</v>
      </c>
      <c r="Q876" t="str">
        <f t="shared" si="115"/>
        <v>music</v>
      </c>
      <c r="R876" t="str">
        <f t="shared" si="116"/>
        <v>jazz</v>
      </c>
      <c r="S876" s="10">
        <f t="shared" si="113"/>
        <v>41368.583726851852</v>
      </c>
      <c r="T876">
        <f t="shared" si="110"/>
        <v>2013</v>
      </c>
      <c r="U876" s="10">
        <f t="shared" si="114"/>
        <v>41398.583726851852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11"/>
        <v>0</v>
      </c>
      <c r="P877" s="6">
        <f>IF(L877 &gt; 0,E877/L877,0)</f>
        <v>0</v>
      </c>
      <c r="Q877" t="str">
        <f t="shared" si="115"/>
        <v>music</v>
      </c>
      <c r="R877" t="str">
        <f t="shared" si="116"/>
        <v>jazz</v>
      </c>
      <c r="S877" s="10">
        <f t="shared" si="113"/>
        <v>42248.723738425921</v>
      </c>
      <c r="T877">
        <f t="shared" si="110"/>
        <v>2015</v>
      </c>
      <c r="U877" s="10">
        <f t="shared" si="114"/>
        <v>42268.723738425921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11"/>
        <v>40.799492385786799</v>
      </c>
      <c r="P878" s="6">
        <f t="shared" si="112"/>
        <v>28.577777777777779</v>
      </c>
      <c r="Q878" t="str">
        <f t="shared" si="115"/>
        <v>music</v>
      </c>
      <c r="R878" t="str">
        <f t="shared" si="116"/>
        <v>jazz</v>
      </c>
      <c r="S878" s="10">
        <f t="shared" si="113"/>
        <v>41276.496840277774</v>
      </c>
      <c r="T878">
        <f t="shared" si="110"/>
        <v>2013</v>
      </c>
      <c r="U878" s="10">
        <f t="shared" si="114"/>
        <v>41309.496840277774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11"/>
        <v>67.55</v>
      </c>
      <c r="P879" s="6">
        <f t="shared" si="112"/>
        <v>46.586206896551722</v>
      </c>
      <c r="Q879" t="str">
        <f t="shared" si="115"/>
        <v>music</v>
      </c>
      <c r="R879" t="str">
        <f t="shared" si="116"/>
        <v>jazz</v>
      </c>
      <c r="S879" s="10">
        <f t="shared" si="113"/>
        <v>41597.788888888892</v>
      </c>
      <c r="T879">
        <f t="shared" si="110"/>
        <v>2013</v>
      </c>
      <c r="U879" s="10">
        <f t="shared" si="114"/>
        <v>41627.788888888892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11"/>
        <v>1.3</v>
      </c>
      <c r="P880" s="6">
        <f t="shared" si="112"/>
        <v>32.5</v>
      </c>
      <c r="Q880" t="str">
        <f t="shared" si="115"/>
        <v>music</v>
      </c>
      <c r="R880" t="str">
        <f t="shared" si="116"/>
        <v>jazz</v>
      </c>
      <c r="S880" s="10">
        <f t="shared" si="113"/>
        <v>40505.232916666668</v>
      </c>
      <c r="T880">
        <f t="shared" si="110"/>
        <v>2010</v>
      </c>
      <c r="U880" s="10">
        <f t="shared" si="114"/>
        <v>40535.232916666668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11"/>
        <v>30.666666666666664</v>
      </c>
      <c r="P881" s="6">
        <f t="shared" si="112"/>
        <v>21.466666666666665</v>
      </c>
      <c r="Q881" t="str">
        <f t="shared" si="115"/>
        <v>music</v>
      </c>
      <c r="R881" t="str">
        <f t="shared" si="116"/>
        <v>jazz</v>
      </c>
      <c r="S881" s="10">
        <f t="shared" si="113"/>
        <v>41037.829918981479</v>
      </c>
      <c r="T881">
        <f t="shared" si="110"/>
        <v>2012</v>
      </c>
      <c r="U881" s="10">
        <f t="shared" si="114"/>
        <v>41058.829918981479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11"/>
        <v>2.9894179894179893</v>
      </c>
      <c r="P882" s="6">
        <f t="shared" si="112"/>
        <v>14.125</v>
      </c>
      <c r="Q882" t="str">
        <f t="shared" si="115"/>
        <v>music</v>
      </c>
      <c r="R882" t="str">
        <f t="shared" si="116"/>
        <v>indie rock</v>
      </c>
      <c r="S882" s="10">
        <f t="shared" si="113"/>
        <v>41179.32104166667</v>
      </c>
      <c r="T882">
        <f t="shared" si="110"/>
        <v>2012</v>
      </c>
      <c r="U882" s="10">
        <f t="shared" si="114"/>
        <v>41212.32104166667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11"/>
        <v>0.8</v>
      </c>
      <c r="P883" s="6">
        <f t="shared" si="112"/>
        <v>30</v>
      </c>
      <c r="Q883" t="str">
        <f t="shared" si="115"/>
        <v>music</v>
      </c>
      <c r="R883" t="str">
        <f t="shared" si="116"/>
        <v>indie rock</v>
      </c>
      <c r="S883" s="10">
        <f t="shared" si="113"/>
        <v>40877.25099537037</v>
      </c>
      <c r="T883">
        <f t="shared" si="110"/>
        <v>2011</v>
      </c>
      <c r="U883" s="10">
        <f t="shared" si="114"/>
        <v>40922.25099537037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11"/>
        <v>20.133333333333333</v>
      </c>
      <c r="P884" s="6">
        <f t="shared" si="112"/>
        <v>21.571428571428573</v>
      </c>
      <c r="Q884" t="str">
        <f t="shared" si="115"/>
        <v>music</v>
      </c>
      <c r="R884" t="str">
        <f t="shared" si="116"/>
        <v>indie rock</v>
      </c>
      <c r="S884" s="10">
        <f t="shared" si="113"/>
        <v>40759.860532407409</v>
      </c>
      <c r="T884">
        <f t="shared" si="110"/>
        <v>2011</v>
      </c>
      <c r="U884" s="10">
        <f t="shared" si="114"/>
        <v>40792.860532407409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11"/>
        <v>40.020000000000003</v>
      </c>
      <c r="P885" s="6">
        <f t="shared" si="112"/>
        <v>83.375</v>
      </c>
      <c r="Q885" t="str">
        <f t="shared" si="115"/>
        <v>music</v>
      </c>
      <c r="R885" t="str">
        <f t="shared" si="116"/>
        <v>indie rock</v>
      </c>
      <c r="S885" s="10">
        <f t="shared" si="113"/>
        <v>42371.935590277775</v>
      </c>
      <c r="T885">
        <f t="shared" si="110"/>
        <v>2016</v>
      </c>
      <c r="U885" s="10">
        <f t="shared" si="114"/>
        <v>42431.935590277775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11"/>
        <v>1</v>
      </c>
      <c r="P886" s="6">
        <f t="shared" si="112"/>
        <v>10</v>
      </c>
      <c r="Q886" t="str">
        <f t="shared" si="115"/>
        <v>music</v>
      </c>
      <c r="R886" t="str">
        <f t="shared" si="116"/>
        <v>indie rock</v>
      </c>
      <c r="S886" s="10">
        <f t="shared" si="113"/>
        <v>40981.802615740737</v>
      </c>
      <c r="T886">
        <f t="shared" si="110"/>
        <v>2012</v>
      </c>
      <c r="U886" s="10">
        <f t="shared" si="114"/>
        <v>41041.104861111111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11"/>
        <v>75</v>
      </c>
      <c r="P887" s="6">
        <f t="shared" si="112"/>
        <v>35.714285714285715</v>
      </c>
      <c r="Q887" t="str">
        <f t="shared" si="115"/>
        <v>music</v>
      </c>
      <c r="R887" t="str">
        <f t="shared" si="116"/>
        <v>indie rock</v>
      </c>
      <c r="S887" s="10">
        <f t="shared" si="113"/>
        <v>42713.941099537042</v>
      </c>
      <c r="T887">
        <f t="shared" si="110"/>
        <v>2016</v>
      </c>
      <c r="U887" s="10">
        <f t="shared" si="114"/>
        <v>42734.941099537042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11"/>
        <v>41</v>
      </c>
      <c r="P888" s="6">
        <f t="shared" si="112"/>
        <v>29.285714285714285</v>
      </c>
      <c r="Q888" t="str">
        <f t="shared" si="115"/>
        <v>music</v>
      </c>
      <c r="R888" t="str">
        <f t="shared" si="116"/>
        <v>indie rock</v>
      </c>
      <c r="S888" s="10">
        <f t="shared" si="113"/>
        <v>42603.870520833334</v>
      </c>
      <c r="T888">
        <f t="shared" si="110"/>
        <v>2016</v>
      </c>
      <c r="U888" s="10">
        <f t="shared" si="114"/>
        <v>42628.870520833334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11"/>
        <v>0</v>
      </c>
      <c r="P889" s="6">
        <f>IF(L889 &gt; 0,E889/L889,0)</f>
        <v>0</v>
      </c>
      <c r="Q889" t="str">
        <f t="shared" si="115"/>
        <v>music</v>
      </c>
      <c r="R889" t="str">
        <f t="shared" si="116"/>
        <v>indie rock</v>
      </c>
      <c r="S889" s="10">
        <f t="shared" si="113"/>
        <v>41026.958969907406</v>
      </c>
      <c r="T889">
        <f t="shared" si="110"/>
        <v>2012</v>
      </c>
      <c r="U889" s="10">
        <f t="shared" si="114"/>
        <v>41056.958969907406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11"/>
        <v>7.1999999999999993</v>
      </c>
      <c r="P890" s="6">
        <f t="shared" si="112"/>
        <v>18</v>
      </c>
      <c r="Q890" t="str">
        <f t="shared" si="115"/>
        <v>music</v>
      </c>
      <c r="R890" t="str">
        <f t="shared" si="116"/>
        <v>indie rock</v>
      </c>
      <c r="S890" s="10">
        <f t="shared" si="113"/>
        <v>40751.753298611111</v>
      </c>
      <c r="T890">
        <f t="shared" si="110"/>
        <v>2011</v>
      </c>
      <c r="U890" s="10">
        <f t="shared" si="114"/>
        <v>40787.25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11"/>
        <v>9.4412800000000008</v>
      </c>
      <c r="P891" s="6">
        <f t="shared" si="112"/>
        <v>73.760000000000005</v>
      </c>
      <c r="Q891" t="str">
        <f t="shared" si="115"/>
        <v>music</v>
      </c>
      <c r="R891" t="str">
        <f t="shared" si="116"/>
        <v>indie rock</v>
      </c>
      <c r="S891" s="10">
        <f t="shared" si="113"/>
        <v>41887.784062500003</v>
      </c>
      <c r="T891">
        <f t="shared" si="110"/>
        <v>2014</v>
      </c>
      <c r="U891" s="10">
        <f t="shared" si="114"/>
        <v>41917.784062500003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11"/>
        <v>4.1666666666666661</v>
      </c>
      <c r="P892" s="6">
        <f t="shared" si="112"/>
        <v>31.25</v>
      </c>
      <c r="Q892" t="str">
        <f t="shared" si="115"/>
        <v>music</v>
      </c>
      <c r="R892" t="str">
        <f t="shared" si="116"/>
        <v>indie rock</v>
      </c>
      <c r="S892" s="10">
        <f t="shared" si="113"/>
        <v>41569.698831018519</v>
      </c>
      <c r="T892">
        <f t="shared" si="110"/>
        <v>2013</v>
      </c>
      <c r="U892" s="10">
        <f t="shared" si="114"/>
        <v>41599.740497685183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11"/>
        <v>3.25</v>
      </c>
      <c r="P893" s="6">
        <f t="shared" si="112"/>
        <v>28.888888888888889</v>
      </c>
      <c r="Q893" t="str">
        <f t="shared" si="115"/>
        <v>music</v>
      </c>
      <c r="R893" t="str">
        <f t="shared" si="116"/>
        <v>indie rock</v>
      </c>
      <c r="S893" s="10">
        <f t="shared" si="113"/>
        <v>41842.031597222223</v>
      </c>
      <c r="T893">
        <f t="shared" si="110"/>
        <v>2014</v>
      </c>
      <c r="U893" s="10">
        <f t="shared" si="114"/>
        <v>41872.031597222223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11"/>
        <v>40.75</v>
      </c>
      <c r="P894" s="6">
        <f t="shared" si="112"/>
        <v>143.8235294117647</v>
      </c>
      <c r="Q894" t="str">
        <f t="shared" si="115"/>
        <v>music</v>
      </c>
      <c r="R894" t="str">
        <f t="shared" si="116"/>
        <v>indie rock</v>
      </c>
      <c r="S894" s="10">
        <f t="shared" si="113"/>
        <v>40304.20003472222</v>
      </c>
      <c r="T894">
        <f t="shared" si="110"/>
        <v>2010</v>
      </c>
      <c r="U894" s="10">
        <f t="shared" si="114"/>
        <v>40391.166666666664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11"/>
        <v>10</v>
      </c>
      <c r="P895" s="6">
        <f t="shared" si="112"/>
        <v>40</v>
      </c>
      <c r="Q895" t="str">
        <f t="shared" si="115"/>
        <v>music</v>
      </c>
      <c r="R895" t="str">
        <f t="shared" si="116"/>
        <v>indie rock</v>
      </c>
      <c r="S895" s="10">
        <f t="shared" si="113"/>
        <v>42065.897719907407</v>
      </c>
      <c r="T895">
        <f t="shared" si="110"/>
        <v>2015</v>
      </c>
      <c r="U895" s="10">
        <f t="shared" si="114"/>
        <v>42095.856053240743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11"/>
        <v>39.17</v>
      </c>
      <c r="P896" s="6">
        <f t="shared" si="112"/>
        <v>147.81132075471697</v>
      </c>
      <c r="Q896" t="str">
        <f t="shared" si="115"/>
        <v>music</v>
      </c>
      <c r="R896" t="str">
        <f t="shared" si="116"/>
        <v>indie rock</v>
      </c>
      <c r="S896" s="10">
        <f t="shared" si="113"/>
        <v>42496.981597222228</v>
      </c>
      <c r="T896">
        <f t="shared" si="110"/>
        <v>2016</v>
      </c>
      <c r="U896" s="10">
        <f t="shared" si="114"/>
        <v>42526.981597222228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11"/>
        <v>2.4375</v>
      </c>
      <c r="P897" s="6">
        <f t="shared" si="112"/>
        <v>27.857142857142858</v>
      </c>
      <c r="Q897" t="str">
        <f t="shared" si="115"/>
        <v>music</v>
      </c>
      <c r="R897" t="str">
        <f t="shared" si="116"/>
        <v>indie rock</v>
      </c>
      <c r="S897" s="10">
        <f t="shared" si="113"/>
        <v>40431.127650462964</v>
      </c>
      <c r="T897">
        <f t="shared" si="110"/>
        <v>2010</v>
      </c>
      <c r="U897" s="10">
        <f t="shared" si="114"/>
        <v>40476.127650462964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11"/>
        <v>40</v>
      </c>
      <c r="P898" s="6">
        <f t="shared" si="112"/>
        <v>44.444444444444443</v>
      </c>
      <c r="Q898" t="str">
        <f t="shared" si="115"/>
        <v>music</v>
      </c>
      <c r="R898" t="str">
        <f t="shared" si="116"/>
        <v>indie rock</v>
      </c>
      <c r="S898" s="10">
        <f t="shared" si="113"/>
        <v>42218.872986111113</v>
      </c>
      <c r="T898">
        <f t="shared" ref="T898:T961" si="117">YEAR(S898)</f>
        <v>2015</v>
      </c>
      <c r="U898" s="10">
        <f t="shared" si="114"/>
        <v>42244.166666666672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8">E899/D899 * 100</f>
        <v>0</v>
      </c>
      <c r="P899" s="6">
        <f>IF(L899 &gt; 0,E899/L899,0)</f>
        <v>0</v>
      </c>
      <c r="Q899" t="str">
        <f t="shared" si="115"/>
        <v>music</v>
      </c>
      <c r="R899" t="str">
        <f t="shared" si="116"/>
        <v>indie rock</v>
      </c>
      <c r="S899" s="10">
        <f t="shared" ref="S899:S962" si="119">(((J899/60)/60)/24)+DATE(1970,1,1)</f>
        <v>41211.688750000001</v>
      </c>
      <c r="T899">
        <f t="shared" si="117"/>
        <v>2012</v>
      </c>
      <c r="U899" s="10">
        <f t="shared" ref="U899:U962" si="120">(((I899/60)/60)/24)+DATE(1970,1,1)</f>
        <v>41241.730416666665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8"/>
        <v>2.8000000000000003</v>
      </c>
      <c r="P900" s="6">
        <f t="shared" ref="P899:P962" si="121">E900/L900</f>
        <v>35</v>
      </c>
      <c r="Q900" t="str">
        <f t="shared" si="115"/>
        <v>music</v>
      </c>
      <c r="R900" t="str">
        <f t="shared" si="116"/>
        <v>indie rock</v>
      </c>
      <c r="S900" s="10">
        <f t="shared" si="119"/>
        <v>40878.758217592593</v>
      </c>
      <c r="T900">
        <f t="shared" si="117"/>
        <v>2011</v>
      </c>
      <c r="U900" s="10">
        <f t="shared" si="120"/>
        <v>40923.758217592593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8"/>
        <v>37.333333333333336</v>
      </c>
      <c r="P901" s="6">
        <f t="shared" si="121"/>
        <v>35</v>
      </c>
      <c r="Q901" t="str">
        <f t="shared" ref="Q901:Q964" si="122">LEFT(N901,SEARCH("/",N901,1)-1)</f>
        <v>music</v>
      </c>
      <c r="R901" t="str">
        <f t="shared" ref="R901:R964" si="123">RIGHT(N901,LEN(N901)-SEARCH("/",N901,1))</f>
        <v>indie rock</v>
      </c>
      <c r="S901" s="10">
        <f t="shared" si="119"/>
        <v>40646.099097222221</v>
      </c>
      <c r="T901">
        <f t="shared" si="117"/>
        <v>2011</v>
      </c>
      <c r="U901" s="10">
        <f t="shared" si="120"/>
        <v>40691.099097222221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8"/>
        <v>0.42</v>
      </c>
      <c r="P902" s="6">
        <f t="shared" si="121"/>
        <v>10.5</v>
      </c>
      <c r="Q902" t="str">
        <f t="shared" si="122"/>
        <v>music</v>
      </c>
      <c r="R902" t="str">
        <f t="shared" si="123"/>
        <v>jazz</v>
      </c>
      <c r="S902" s="10">
        <f t="shared" si="119"/>
        <v>42429.84956018519</v>
      </c>
      <c r="T902">
        <f t="shared" si="117"/>
        <v>2016</v>
      </c>
      <c r="U902" s="10">
        <f t="shared" si="120"/>
        <v>42459.807893518519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8"/>
        <v>0</v>
      </c>
      <c r="P903" s="6">
        <f>IF(L903 &gt; 0,E903/L903,0)</f>
        <v>0</v>
      </c>
      <c r="Q903" t="str">
        <f t="shared" si="122"/>
        <v>music</v>
      </c>
      <c r="R903" t="str">
        <f t="shared" si="123"/>
        <v>jazz</v>
      </c>
      <c r="S903" s="10">
        <f t="shared" si="119"/>
        <v>40291.81150462963</v>
      </c>
      <c r="T903">
        <f t="shared" si="117"/>
        <v>2010</v>
      </c>
      <c r="U903" s="10">
        <f t="shared" si="120"/>
        <v>40337.799305555556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8"/>
        <v>0.3</v>
      </c>
      <c r="P904" s="6">
        <f t="shared" si="121"/>
        <v>30</v>
      </c>
      <c r="Q904" t="str">
        <f t="shared" si="122"/>
        <v>music</v>
      </c>
      <c r="R904" t="str">
        <f t="shared" si="123"/>
        <v>jazz</v>
      </c>
      <c r="S904" s="10">
        <f t="shared" si="119"/>
        <v>41829.965532407405</v>
      </c>
      <c r="T904">
        <f t="shared" si="117"/>
        <v>2014</v>
      </c>
      <c r="U904" s="10">
        <f t="shared" si="120"/>
        <v>41881.645833333336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8"/>
        <v>3.2</v>
      </c>
      <c r="P905" s="6">
        <f t="shared" si="121"/>
        <v>40</v>
      </c>
      <c r="Q905" t="str">
        <f t="shared" si="122"/>
        <v>music</v>
      </c>
      <c r="R905" t="str">
        <f t="shared" si="123"/>
        <v>jazz</v>
      </c>
      <c r="S905" s="10">
        <f t="shared" si="119"/>
        <v>41149.796064814815</v>
      </c>
      <c r="T905">
        <f t="shared" si="117"/>
        <v>2012</v>
      </c>
      <c r="U905" s="10">
        <f t="shared" si="120"/>
        <v>41175.100694444445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8"/>
        <v>0.30199999999999999</v>
      </c>
      <c r="P906" s="6">
        <f t="shared" si="121"/>
        <v>50.333333333333336</v>
      </c>
      <c r="Q906" t="str">
        <f t="shared" si="122"/>
        <v>music</v>
      </c>
      <c r="R906" t="str">
        <f t="shared" si="123"/>
        <v>jazz</v>
      </c>
      <c r="S906" s="10">
        <f t="shared" si="119"/>
        <v>42342.080289351856</v>
      </c>
      <c r="T906">
        <f t="shared" si="117"/>
        <v>2015</v>
      </c>
      <c r="U906" s="10">
        <f t="shared" si="120"/>
        <v>42372.080289351856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8"/>
        <v>3.0153846153846153</v>
      </c>
      <c r="P907" s="6">
        <f t="shared" si="121"/>
        <v>32.666666666666664</v>
      </c>
      <c r="Q907" t="str">
        <f t="shared" si="122"/>
        <v>music</v>
      </c>
      <c r="R907" t="str">
        <f t="shared" si="123"/>
        <v>jazz</v>
      </c>
      <c r="S907" s="10">
        <f t="shared" si="119"/>
        <v>40507.239884259259</v>
      </c>
      <c r="T907">
        <f t="shared" si="117"/>
        <v>2010</v>
      </c>
      <c r="U907" s="10">
        <f t="shared" si="120"/>
        <v>40567.239884259259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8"/>
        <v>0</v>
      </c>
      <c r="P908" s="6">
        <f t="shared" ref="P908:P910" si="124">IF(L908 &gt; 0,E908/L908,0)</f>
        <v>0</v>
      </c>
      <c r="Q908" t="str">
        <f t="shared" si="122"/>
        <v>music</v>
      </c>
      <c r="R908" t="str">
        <f t="shared" si="123"/>
        <v>jazz</v>
      </c>
      <c r="S908" s="10">
        <f t="shared" si="119"/>
        <v>41681.189699074072</v>
      </c>
      <c r="T908">
        <f t="shared" si="117"/>
        <v>2014</v>
      </c>
      <c r="U908" s="10">
        <f t="shared" si="120"/>
        <v>41711.148032407407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8"/>
        <v>0</v>
      </c>
      <c r="P909" s="6">
        <f t="shared" si="124"/>
        <v>0</v>
      </c>
      <c r="Q909" t="str">
        <f t="shared" si="122"/>
        <v>music</v>
      </c>
      <c r="R909" t="str">
        <f t="shared" si="123"/>
        <v>jazz</v>
      </c>
      <c r="S909" s="10">
        <f t="shared" si="119"/>
        <v>40767.192395833335</v>
      </c>
      <c r="T909">
        <f t="shared" si="117"/>
        <v>2011</v>
      </c>
      <c r="U909" s="10">
        <f t="shared" si="120"/>
        <v>40797.192395833335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8"/>
        <v>0</v>
      </c>
      <c r="P910" s="6">
        <f t="shared" si="124"/>
        <v>0</v>
      </c>
      <c r="Q910" t="str">
        <f t="shared" si="122"/>
        <v>music</v>
      </c>
      <c r="R910" t="str">
        <f t="shared" si="123"/>
        <v>jazz</v>
      </c>
      <c r="S910" s="10">
        <f t="shared" si="119"/>
        <v>40340.801562499997</v>
      </c>
      <c r="T910">
        <f t="shared" si="117"/>
        <v>2010</v>
      </c>
      <c r="U910" s="10">
        <f t="shared" si="120"/>
        <v>40386.207638888889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8"/>
        <v>3.25</v>
      </c>
      <c r="P911" s="6">
        <f t="shared" si="121"/>
        <v>65</v>
      </c>
      <c r="Q911" t="str">
        <f t="shared" si="122"/>
        <v>music</v>
      </c>
      <c r="R911" t="str">
        <f t="shared" si="123"/>
        <v>jazz</v>
      </c>
      <c r="S911" s="10">
        <f t="shared" si="119"/>
        <v>41081.69027777778</v>
      </c>
      <c r="T911">
        <f t="shared" si="117"/>
        <v>2012</v>
      </c>
      <c r="U911" s="10">
        <f t="shared" si="120"/>
        <v>41113.166666666664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8"/>
        <v>22.363636363636363</v>
      </c>
      <c r="P912" s="6">
        <f t="shared" si="121"/>
        <v>24.6</v>
      </c>
      <c r="Q912" t="str">
        <f t="shared" si="122"/>
        <v>music</v>
      </c>
      <c r="R912" t="str">
        <f t="shared" si="123"/>
        <v>jazz</v>
      </c>
      <c r="S912" s="10">
        <f t="shared" si="119"/>
        <v>42737.545358796298</v>
      </c>
      <c r="T912">
        <f t="shared" si="117"/>
        <v>2017</v>
      </c>
      <c r="U912" s="10">
        <f t="shared" si="120"/>
        <v>42797.545358796298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8"/>
        <v>0</v>
      </c>
      <c r="P913" s="6">
        <f>IF(L913 &gt; 0,E913/L913,0)</f>
        <v>0</v>
      </c>
      <c r="Q913" t="str">
        <f t="shared" si="122"/>
        <v>music</v>
      </c>
      <c r="R913" t="str">
        <f t="shared" si="123"/>
        <v>jazz</v>
      </c>
      <c r="S913" s="10">
        <f t="shared" si="119"/>
        <v>41642.005150462966</v>
      </c>
      <c r="T913">
        <f t="shared" si="117"/>
        <v>2014</v>
      </c>
      <c r="U913" s="10">
        <f t="shared" si="120"/>
        <v>41663.005150462966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8"/>
        <v>0.85714285714285721</v>
      </c>
      <c r="P914" s="6">
        <f t="shared" si="121"/>
        <v>15</v>
      </c>
      <c r="Q914" t="str">
        <f t="shared" si="122"/>
        <v>music</v>
      </c>
      <c r="R914" t="str">
        <f t="shared" si="123"/>
        <v>jazz</v>
      </c>
      <c r="S914" s="10">
        <f t="shared" si="119"/>
        <v>41194.109340277777</v>
      </c>
      <c r="T914">
        <f t="shared" si="117"/>
        <v>2012</v>
      </c>
      <c r="U914" s="10">
        <f t="shared" si="120"/>
        <v>41254.151006944441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8"/>
        <v>6.6066666666666665</v>
      </c>
      <c r="P915" s="6">
        <f t="shared" si="121"/>
        <v>82.583333333333329</v>
      </c>
      <c r="Q915" t="str">
        <f t="shared" si="122"/>
        <v>music</v>
      </c>
      <c r="R915" t="str">
        <f t="shared" si="123"/>
        <v>jazz</v>
      </c>
      <c r="S915" s="10">
        <f t="shared" si="119"/>
        <v>41004.139108796298</v>
      </c>
      <c r="T915">
        <f t="shared" si="117"/>
        <v>2012</v>
      </c>
      <c r="U915" s="10">
        <f t="shared" si="120"/>
        <v>41034.139108796298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8"/>
        <v>0</v>
      </c>
      <c r="P916" s="6">
        <f>IF(L916 &gt; 0,E916/L916,0)</f>
        <v>0</v>
      </c>
      <c r="Q916" t="str">
        <f t="shared" si="122"/>
        <v>music</v>
      </c>
      <c r="R916" t="str">
        <f t="shared" si="123"/>
        <v>jazz</v>
      </c>
      <c r="S916" s="10">
        <f t="shared" si="119"/>
        <v>41116.763275462967</v>
      </c>
      <c r="T916">
        <f t="shared" si="117"/>
        <v>2012</v>
      </c>
      <c r="U916" s="10">
        <f t="shared" si="120"/>
        <v>41146.763275462967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8"/>
        <v>5.7692307692307692</v>
      </c>
      <c r="P917" s="6">
        <f t="shared" si="121"/>
        <v>41.666666666666664</v>
      </c>
      <c r="Q917" t="str">
        <f t="shared" si="122"/>
        <v>music</v>
      </c>
      <c r="R917" t="str">
        <f t="shared" si="123"/>
        <v>jazz</v>
      </c>
      <c r="S917" s="10">
        <f t="shared" si="119"/>
        <v>40937.679560185185</v>
      </c>
      <c r="T917">
        <f t="shared" si="117"/>
        <v>2012</v>
      </c>
      <c r="U917" s="10">
        <f t="shared" si="120"/>
        <v>40969.207638888889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8"/>
        <v>0</v>
      </c>
      <c r="P918" s="6">
        <f>IF(L918 &gt; 0,E918/L918,0)</f>
        <v>0</v>
      </c>
      <c r="Q918" t="str">
        <f t="shared" si="122"/>
        <v>music</v>
      </c>
      <c r="R918" t="str">
        <f t="shared" si="123"/>
        <v>jazz</v>
      </c>
      <c r="S918" s="10">
        <f t="shared" si="119"/>
        <v>40434.853402777779</v>
      </c>
      <c r="T918">
        <f t="shared" si="117"/>
        <v>2010</v>
      </c>
      <c r="U918" s="10">
        <f t="shared" si="120"/>
        <v>40473.208333333336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8"/>
        <v>0.6</v>
      </c>
      <c r="P919" s="6">
        <f t="shared" si="121"/>
        <v>30</v>
      </c>
      <c r="Q919" t="str">
        <f t="shared" si="122"/>
        <v>music</v>
      </c>
      <c r="R919" t="str">
        <f t="shared" si="123"/>
        <v>jazz</v>
      </c>
      <c r="S919" s="10">
        <f t="shared" si="119"/>
        <v>41802.94363425926</v>
      </c>
      <c r="T919">
        <f t="shared" si="117"/>
        <v>2014</v>
      </c>
      <c r="U919" s="10">
        <f t="shared" si="120"/>
        <v>41834.104166666664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8"/>
        <v>5.0256410256410255</v>
      </c>
      <c r="P920" s="6">
        <f t="shared" si="121"/>
        <v>19.600000000000001</v>
      </c>
      <c r="Q920" t="str">
        <f t="shared" si="122"/>
        <v>music</v>
      </c>
      <c r="R920" t="str">
        <f t="shared" si="123"/>
        <v>jazz</v>
      </c>
      <c r="S920" s="10">
        <f t="shared" si="119"/>
        <v>41944.916215277779</v>
      </c>
      <c r="T920">
        <f t="shared" si="117"/>
        <v>2014</v>
      </c>
      <c r="U920" s="10">
        <f t="shared" si="120"/>
        <v>41974.957881944443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8"/>
        <v>0.5</v>
      </c>
      <c r="P921" s="6">
        <f t="shared" si="121"/>
        <v>100</v>
      </c>
      <c r="Q921" t="str">
        <f t="shared" si="122"/>
        <v>music</v>
      </c>
      <c r="R921" t="str">
        <f t="shared" si="123"/>
        <v>jazz</v>
      </c>
      <c r="S921" s="10">
        <f t="shared" si="119"/>
        <v>41227.641724537039</v>
      </c>
      <c r="T921">
        <f t="shared" si="117"/>
        <v>2012</v>
      </c>
      <c r="U921" s="10">
        <f t="shared" si="120"/>
        <v>41262.641724537039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8"/>
        <v>0</v>
      </c>
      <c r="P922" s="6">
        <f>IF(L922 &gt; 0,E922/L922,0)</f>
        <v>0</v>
      </c>
      <c r="Q922" t="str">
        <f t="shared" si="122"/>
        <v>music</v>
      </c>
      <c r="R922" t="str">
        <f t="shared" si="123"/>
        <v>jazz</v>
      </c>
      <c r="S922" s="10">
        <f t="shared" si="119"/>
        <v>41562.67155092593</v>
      </c>
      <c r="T922">
        <f t="shared" si="117"/>
        <v>2013</v>
      </c>
      <c r="U922" s="10">
        <f t="shared" si="120"/>
        <v>41592.713217592594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8"/>
        <v>30.9</v>
      </c>
      <c r="P923" s="6">
        <f t="shared" si="121"/>
        <v>231.75</v>
      </c>
      <c r="Q923" t="str">
        <f t="shared" si="122"/>
        <v>music</v>
      </c>
      <c r="R923" t="str">
        <f t="shared" si="123"/>
        <v>jazz</v>
      </c>
      <c r="S923" s="10">
        <f t="shared" si="119"/>
        <v>40847.171018518515</v>
      </c>
      <c r="T923">
        <f t="shared" si="117"/>
        <v>2011</v>
      </c>
      <c r="U923" s="10">
        <f t="shared" si="120"/>
        <v>40889.212685185186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8"/>
        <v>21.037037037037038</v>
      </c>
      <c r="P924" s="6">
        <f t="shared" si="121"/>
        <v>189.33333333333334</v>
      </c>
      <c r="Q924" t="str">
        <f t="shared" si="122"/>
        <v>music</v>
      </c>
      <c r="R924" t="str">
        <f t="shared" si="123"/>
        <v>jazz</v>
      </c>
      <c r="S924" s="10">
        <f t="shared" si="119"/>
        <v>41878.530011574076</v>
      </c>
      <c r="T924">
        <f t="shared" si="117"/>
        <v>2014</v>
      </c>
      <c r="U924" s="10">
        <f t="shared" si="120"/>
        <v>41913.530011574076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8"/>
        <v>2.1999999999999997</v>
      </c>
      <c r="P925" s="6">
        <f t="shared" si="121"/>
        <v>55</v>
      </c>
      <c r="Q925" t="str">
        <f t="shared" si="122"/>
        <v>music</v>
      </c>
      <c r="R925" t="str">
        <f t="shared" si="123"/>
        <v>jazz</v>
      </c>
      <c r="S925" s="10">
        <f t="shared" si="119"/>
        <v>41934.959756944445</v>
      </c>
      <c r="T925">
        <f t="shared" si="117"/>
        <v>2014</v>
      </c>
      <c r="U925" s="10">
        <f t="shared" si="120"/>
        <v>41965.001423611116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8"/>
        <v>10.9</v>
      </c>
      <c r="P926" s="6">
        <f t="shared" si="121"/>
        <v>21.8</v>
      </c>
      <c r="Q926" t="str">
        <f t="shared" si="122"/>
        <v>music</v>
      </c>
      <c r="R926" t="str">
        <f t="shared" si="123"/>
        <v>jazz</v>
      </c>
      <c r="S926" s="10">
        <f t="shared" si="119"/>
        <v>41288.942928240744</v>
      </c>
      <c r="T926">
        <f t="shared" si="117"/>
        <v>2013</v>
      </c>
      <c r="U926" s="10">
        <f t="shared" si="120"/>
        <v>41318.942928240744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8"/>
        <v>2.666666666666667</v>
      </c>
      <c r="P927" s="6">
        <f t="shared" si="121"/>
        <v>32</v>
      </c>
      <c r="Q927" t="str">
        <f t="shared" si="122"/>
        <v>music</v>
      </c>
      <c r="R927" t="str">
        <f t="shared" si="123"/>
        <v>jazz</v>
      </c>
      <c r="S927" s="10">
        <f t="shared" si="119"/>
        <v>41575.880914351852</v>
      </c>
      <c r="T927">
        <f t="shared" si="117"/>
        <v>2013</v>
      </c>
      <c r="U927" s="10">
        <f t="shared" si="120"/>
        <v>41605.922581018516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8"/>
        <v>0</v>
      </c>
      <c r="P928" s="6">
        <f t="shared" ref="P928:P929" si="125">IF(L928 &gt; 0,E928/L928,0)</f>
        <v>0</v>
      </c>
      <c r="Q928" t="str">
        <f t="shared" si="122"/>
        <v>music</v>
      </c>
      <c r="R928" t="str">
        <f t="shared" si="123"/>
        <v>jazz</v>
      </c>
      <c r="S928" s="10">
        <f t="shared" si="119"/>
        <v>40338.02002314815</v>
      </c>
      <c r="T928">
        <f t="shared" si="117"/>
        <v>2010</v>
      </c>
      <c r="U928" s="10">
        <f t="shared" si="120"/>
        <v>40367.944444444445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8"/>
        <v>0</v>
      </c>
      <c r="P929" s="6">
        <f t="shared" si="125"/>
        <v>0</v>
      </c>
      <c r="Q929" t="str">
        <f t="shared" si="122"/>
        <v>music</v>
      </c>
      <c r="R929" t="str">
        <f t="shared" si="123"/>
        <v>jazz</v>
      </c>
      <c r="S929" s="10">
        <f t="shared" si="119"/>
        <v>41013.822858796295</v>
      </c>
      <c r="T929">
        <f t="shared" si="117"/>
        <v>2012</v>
      </c>
      <c r="U929" s="10">
        <f t="shared" si="120"/>
        <v>41043.822858796295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8"/>
        <v>10.86206896551724</v>
      </c>
      <c r="P930" s="6">
        <f t="shared" si="121"/>
        <v>56.25</v>
      </c>
      <c r="Q930" t="str">
        <f t="shared" si="122"/>
        <v>music</v>
      </c>
      <c r="R930" t="str">
        <f t="shared" si="123"/>
        <v>jazz</v>
      </c>
      <c r="S930" s="10">
        <f t="shared" si="119"/>
        <v>41180.86241898148</v>
      </c>
      <c r="T930">
        <f t="shared" si="117"/>
        <v>2012</v>
      </c>
      <c r="U930" s="10">
        <f t="shared" si="120"/>
        <v>41231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8"/>
        <v>0</v>
      </c>
      <c r="P931" s="6">
        <f>IF(L931 &gt; 0,E931/L931,0)</f>
        <v>0</v>
      </c>
      <c r="Q931" t="str">
        <f t="shared" si="122"/>
        <v>music</v>
      </c>
      <c r="R931" t="str">
        <f t="shared" si="123"/>
        <v>jazz</v>
      </c>
      <c r="S931" s="10">
        <f t="shared" si="119"/>
        <v>40978.238067129627</v>
      </c>
      <c r="T931">
        <f t="shared" si="117"/>
        <v>2012</v>
      </c>
      <c r="U931" s="10">
        <f t="shared" si="120"/>
        <v>41008.196400462963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8"/>
        <v>38.333333333333336</v>
      </c>
      <c r="P932" s="6">
        <f t="shared" si="121"/>
        <v>69</v>
      </c>
      <c r="Q932" t="str">
        <f t="shared" si="122"/>
        <v>music</v>
      </c>
      <c r="R932" t="str">
        <f t="shared" si="123"/>
        <v>jazz</v>
      </c>
      <c r="S932" s="10">
        <f t="shared" si="119"/>
        <v>40312.915578703702</v>
      </c>
      <c r="T932">
        <f t="shared" si="117"/>
        <v>2010</v>
      </c>
      <c r="U932" s="10">
        <f t="shared" si="120"/>
        <v>40354.897222222222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8"/>
        <v>6.5500000000000007</v>
      </c>
      <c r="P933" s="6">
        <f t="shared" si="121"/>
        <v>18.714285714285715</v>
      </c>
      <c r="Q933" t="str">
        <f t="shared" si="122"/>
        <v>music</v>
      </c>
      <c r="R933" t="str">
        <f t="shared" si="123"/>
        <v>jazz</v>
      </c>
      <c r="S933" s="10">
        <f t="shared" si="119"/>
        <v>41680.359976851854</v>
      </c>
      <c r="T933">
        <f t="shared" si="117"/>
        <v>2014</v>
      </c>
      <c r="U933" s="10">
        <f t="shared" si="120"/>
        <v>41714.916666666664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8"/>
        <v>14.536842105263158</v>
      </c>
      <c r="P934" s="6">
        <f t="shared" si="121"/>
        <v>46.033333333333331</v>
      </c>
      <c r="Q934" t="str">
        <f t="shared" si="122"/>
        <v>music</v>
      </c>
      <c r="R934" t="str">
        <f t="shared" si="123"/>
        <v>jazz</v>
      </c>
      <c r="S934" s="10">
        <f t="shared" si="119"/>
        <v>41310.969270833331</v>
      </c>
      <c r="T934">
        <f t="shared" si="117"/>
        <v>2013</v>
      </c>
      <c r="U934" s="10">
        <f t="shared" si="120"/>
        <v>41355.927604166667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8"/>
        <v>6</v>
      </c>
      <c r="P935" s="6">
        <f t="shared" si="121"/>
        <v>60</v>
      </c>
      <c r="Q935" t="str">
        <f t="shared" si="122"/>
        <v>music</v>
      </c>
      <c r="R935" t="str">
        <f t="shared" si="123"/>
        <v>jazz</v>
      </c>
      <c r="S935" s="10">
        <f t="shared" si="119"/>
        <v>41711.169085648151</v>
      </c>
      <c r="T935">
        <f t="shared" si="117"/>
        <v>2014</v>
      </c>
      <c r="U935" s="10">
        <f t="shared" si="120"/>
        <v>41771.169085648151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8"/>
        <v>30.4</v>
      </c>
      <c r="P936" s="6">
        <f t="shared" si="121"/>
        <v>50.666666666666664</v>
      </c>
      <c r="Q936" t="str">
        <f t="shared" si="122"/>
        <v>music</v>
      </c>
      <c r="R936" t="str">
        <f t="shared" si="123"/>
        <v>jazz</v>
      </c>
      <c r="S936" s="10">
        <f t="shared" si="119"/>
        <v>41733.737083333333</v>
      </c>
      <c r="T936">
        <f t="shared" si="117"/>
        <v>2014</v>
      </c>
      <c r="U936" s="10">
        <f t="shared" si="120"/>
        <v>41763.25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8"/>
        <v>1.4285714285714286</v>
      </c>
      <c r="P937" s="6">
        <f t="shared" si="121"/>
        <v>25</v>
      </c>
      <c r="Q937" t="str">
        <f t="shared" si="122"/>
        <v>music</v>
      </c>
      <c r="R937" t="str">
        <f t="shared" si="123"/>
        <v>jazz</v>
      </c>
      <c r="S937" s="10">
        <f t="shared" si="119"/>
        <v>42368.333668981482</v>
      </c>
      <c r="T937">
        <f t="shared" si="117"/>
        <v>2015</v>
      </c>
      <c r="U937" s="10">
        <f t="shared" si="120"/>
        <v>42398.333668981482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8"/>
        <v>0</v>
      </c>
      <c r="P938" s="6">
        <f>IF(L938 &gt; 0,E938/L938,0)</f>
        <v>0</v>
      </c>
      <c r="Q938" t="str">
        <f t="shared" si="122"/>
        <v>music</v>
      </c>
      <c r="R938" t="str">
        <f t="shared" si="123"/>
        <v>jazz</v>
      </c>
      <c r="S938" s="10">
        <f t="shared" si="119"/>
        <v>40883.024178240739</v>
      </c>
      <c r="T938">
        <f t="shared" si="117"/>
        <v>2011</v>
      </c>
      <c r="U938" s="10">
        <f t="shared" si="120"/>
        <v>40926.833333333336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8"/>
        <v>1.1428571428571428</v>
      </c>
      <c r="P939" s="6">
        <f t="shared" si="121"/>
        <v>20</v>
      </c>
      <c r="Q939" t="str">
        <f t="shared" si="122"/>
        <v>music</v>
      </c>
      <c r="R939" t="str">
        <f t="shared" si="123"/>
        <v>jazz</v>
      </c>
      <c r="S939" s="10">
        <f t="shared" si="119"/>
        <v>41551.798113425924</v>
      </c>
      <c r="T939">
        <f t="shared" si="117"/>
        <v>2013</v>
      </c>
      <c r="U939" s="10">
        <f t="shared" si="120"/>
        <v>41581.839780092596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8"/>
        <v>0.35714285714285715</v>
      </c>
      <c r="P940" s="6">
        <f t="shared" si="121"/>
        <v>25</v>
      </c>
      <c r="Q940" t="str">
        <f t="shared" si="122"/>
        <v>music</v>
      </c>
      <c r="R940" t="str">
        <f t="shared" si="123"/>
        <v>jazz</v>
      </c>
      <c r="S940" s="10">
        <f t="shared" si="119"/>
        <v>41124.479722222226</v>
      </c>
      <c r="T940">
        <f t="shared" si="117"/>
        <v>2012</v>
      </c>
      <c r="U940" s="10">
        <f t="shared" si="120"/>
        <v>41154.479722222226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8"/>
        <v>1.4545454545454546</v>
      </c>
      <c r="P941" s="6">
        <f t="shared" si="121"/>
        <v>20</v>
      </c>
      <c r="Q941" t="str">
        <f t="shared" si="122"/>
        <v>music</v>
      </c>
      <c r="R941" t="str">
        <f t="shared" si="123"/>
        <v>jazz</v>
      </c>
      <c r="S941" s="10">
        <f t="shared" si="119"/>
        <v>41416.763171296298</v>
      </c>
      <c r="T941">
        <f t="shared" si="117"/>
        <v>2013</v>
      </c>
      <c r="U941" s="10">
        <f t="shared" si="120"/>
        <v>41455.831944444442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8"/>
        <v>17.155555555555555</v>
      </c>
      <c r="P942" s="6">
        <f t="shared" si="121"/>
        <v>110.28571428571429</v>
      </c>
      <c r="Q942" t="str">
        <f t="shared" si="122"/>
        <v>technology</v>
      </c>
      <c r="R942" t="str">
        <f t="shared" si="123"/>
        <v>wearables</v>
      </c>
      <c r="S942" s="10">
        <f t="shared" si="119"/>
        <v>42182.008402777778</v>
      </c>
      <c r="T942">
        <f t="shared" si="117"/>
        <v>2015</v>
      </c>
      <c r="U942" s="10">
        <f t="shared" si="120"/>
        <v>42227.008402777778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8"/>
        <v>2.3220000000000001</v>
      </c>
      <c r="P943" s="6">
        <f t="shared" si="121"/>
        <v>37.451612903225808</v>
      </c>
      <c r="Q943" t="str">
        <f t="shared" si="122"/>
        <v>technology</v>
      </c>
      <c r="R943" t="str">
        <f t="shared" si="123"/>
        <v>wearables</v>
      </c>
      <c r="S943" s="10">
        <f t="shared" si="119"/>
        <v>42746.096585648149</v>
      </c>
      <c r="T943">
        <f t="shared" si="117"/>
        <v>2017</v>
      </c>
      <c r="U943" s="10">
        <f t="shared" si="120"/>
        <v>42776.096585648149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8"/>
        <v>8.9066666666666663</v>
      </c>
      <c r="P944" s="6">
        <f t="shared" si="121"/>
        <v>41.75</v>
      </c>
      <c r="Q944" t="str">
        <f t="shared" si="122"/>
        <v>technology</v>
      </c>
      <c r="R944" t="str">
        <f t="shared" si="123"/>
        <v>wearables</v>
      </c>
      <c r="S944" s="10">
        <f t="shared" si="119"/>
        <v>42382.843287037031</v>
      </c>
      <c r="T944">
        <f t="shared" si="117"/>
        <v>2016</v>
      </c>
      <c r="U944" s="10">
        <f t="shared" si="120"/>
        <v>42418.843287037031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8"/>
        <v>9.6333333333333346</v>
      </c>
      <c r="P945" s="6">
        <f t="shared" si="121"/>
        <v>24.083333333333332</v>
      </c>
      <c r="Q945" t="str">
        <f t="shared" si="122"/>
        <v>technology</v>
      </c>
      <c r="R945" t="str">
        <f t="shared" si="123"/>
        <v>wearables</v>
      </c>
      <c r="S945" s="10">
        <f t="shared" si="119"/>
        <v>42673.66788194445</v>
      </c>
      <c r="T945">
        <f t="shared" si="117"/>
        <v>2016</v>
      </c>
      <c r="U945" s="10">
        <f t="shared" si="120"/>
        <v>42703.709548611107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8"/>
        <v>13.325999999999999</v>
      </c>
      <c r="P946" s="6">
        <f t="shared" si="121"/>
        <v>69.40625</v>
      </c>
      <c r="Q946" t="str">
        <f t="shared" si="122"/>
        <v>technology</v>
      </c>
      <c r="R946" t="str">
        <f t="shared" si="123"/>
        <v>wearables</v>
      </c>
      <c r="S946" s="10">
        <f t="shared" si="119"/>
        <v>42444.583912037036</v>
      </c>
      <c r="T946">
        <f t="shared" si="117"/>
        <v>2016</v>
      </c>
      <c r="U946" s="10">
        <f t="shared" si="120"/>
        <v>42478.583333333328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8"/>
        <v>2.484</v>
      </c>
      <c r="P947" s="6">
        <f t="shared" si="121"/>
        <v>155.25</v>
      </c>
      <c r="Q947" t="str">
        <f t="shared" si="122"/>
        <v>technology</v>
      </c>
      <c r="R947" t="str">
        <f t="shared" si="123"/>
        <v>wearables</v>
      </c>
      <c r="S947" s="10">
        <f t="shared" si="119"/>
        <v>42732.872986111113</v>
      </c>
      <c r="T947">
        <f t="shared" si="117"/>
        <v>2016</v>
      </c>
      <c r="U947" s="10">
        <f t="shared" si="120"/>
        <v>42784.999305555553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8"/>
        <v>1.9066666666666665</v>
      </c>
      <c r="P948" s="6">
        <f t="shared" si="121"/>
        <v>57.2</v>
      </c>
      <c r="Q948" t="str">
        <f t="shared" si="122"/>
        <v>technology</v>
      </c>
      <c r="R948" t="str">
        <f t="shared" si="123"/>
        <v>wearables</v>
      </c>
      <c r="S948" s="10">
        <f t="shared" si="119"/>
        <v>42592.750555555554</v>
      </c>
      <c r="T948">
        <f t="shared" si="117"/>
        <v>2016</v>
      </c>
      <c r="U948" s="10">
        <f t="shared" si="120"/>
        <v>42622.750555555554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8"/>
        <v>0</v>
      </c>
      <c r="P949" s="6">
        <f>IF(L949 &gt; 0,E949/L949,0)</f>
        <v>0</v>
      </c>
      <c r="Q949" t="str">
        <f t="shared" si="122"/>
        <v>technology</v>
      </c>
      <c r="R949" t="str">
        <f t="shared" si="123"/>
        <v>wearables</v>
      </c>
      <c r="S949" s="10">
        <f t="shared" si="119"/>
        <v>42491.781319444446</v>
      </c>
      <c r="T949">
        <f t="shared" si="117"/>
        <v>2016</v>
      </c>
      <c r="U949" s="10">
        <f t="shared" si="120"/>
        <v>42551.781319444446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8"/>
        <v>12</v>
      </c>
      <c r="P950" s="6">
        <f t="shared" si="121"/>
        <v>60</v>
      </c>
      <c r="Q950" t="str">
        <f t="shared" si="122"/>
        <v>technology</v>
      </c>
      <c r="R950" t="str">
        <f t="shared" si="123"/>
        <v>wearables</v>
      </c>
      <c r="S950" s="10">
        <f t="shared" si="119"/>
        <v>42411.828287037039</v>
      </c>
      <c r="T950">
        <f t="shared" si="117"/>
        <v>2016</v>
      </c>
      <c r="U950" s="10">
        <f t="shared" si="120"/>
        <v>42441.828287037039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8"/>
        <v>1.365</v>
      </c>
      <c r="P951" s="6">
        <f t="shared" si="121"/>
        <v>39</v>
      </c>
      <c r="Q951" t="str">
        <f t="shared" si="122"/>
        <v>technology</v>
      </c>
      <c r="R951" t="str">
        <f t="shared" si="123"/>
        <v>wearables</v>
      </c>
      <c r="S951" s="10">
        <f t="shared" si="119"/>
        <v>42361.043703703705</v>
      </c>
      <c r="T951">
        <f t="shared" si="117"/>
        <v>2015</v>
      </c>
      <c r="U951" s="10">
        <f t="shared" si="120"/>
        <v>42421.043703703705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8"/>
        <v>28.04</v>
      </c>
      <c r="P952" s="6">
        <f t="shared" si="121"/>
        <v>58.416666666666664</v>
      </c>
      <c r="Q952" t="str">
        <f t="shared" si="122"/>
        <v>technology</v>
      </c>
      <c r="R952" t="str">
        <f t="shared" si="123"/>
        <v>wearables</v>
      </c>
      <c r="S952" s="10">
        <f t="shared" si="119"/>
        <v>42356.750706018516</v>
      </c>
      <c r="T952">
        <f t="shared" si="117"/>
        <v>2015</v>
      </c>
      <c r="U952" s="10">
        <f t="shared" si="120"/>
        <v>42386.750706018516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8"/>
        <v>38.39</v>
      </c>
      <c r="P953" s="6">
        <f t="shared" si="121"/>
        <v>158.63636363636363</v>
      </c>
      <c r="Q953" t="str">
        <f t="shared" si="122"/>
        <v>technology</v>
      </c>
      <c r="R953" t="str">
        <f t="shared" si="123"/>
        <v>wearables</v>
      </c>
      <c r="S953" s="10">
        <f t="shared" si="119"/>
        <v>42480.653611111105</v>
      </c>
      <c r="T953">
        <f t="shared" si="117"/>
        <v>2016</v>
      </c>
      <c r="U953" s="10">
        <f t="shared" si="120"/>
        <v>42525.653611111105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8"/>
        <v>39.942857142857143</v>
      </c>
      <c r="P954" s="6">
        <f t="shared" si="121"/>
        <v>99.857142857142861</v>
      </c>
      <c r="Q954" t="str">
        <f t="shared" si="122"/>
        <v>technology</v>
      </c>
      <c r="R954" t="str">
        <f t="shared" si="123"/>
        <v>wearables</v>
      </c>
      <c r="S954" s="10">
        <f t="shared" si="119"/>
        <v>42662.613564814819</v>
      </c>
      <c r="T954">
        <f t="shared" si="117"/>
        <v>2016</v>
      </c>
      <c r="U954" s="10">
        <f t="shared" si="120"/>
        <v>42692.655231481483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8"/>
        <v>0.84</v>
      </c>
      <c r="P955" s="6">
        <f t="shared" si="121"/>
        <v>25.2</v>
      </c>
      <c r="Q955" t="str">
        <f t="shared" si="122"/>
        <v>technology</v>
      </c>
      <c r="R955" t="str">
        <f t="shared" si="123"/>
        <v>wearables</v>
      </c>
      <c r="S955" s="10">
        <f t="shared" si="119"/>
        <v>41999.164340277777</v>
      </c>
      <c r="T955">
        <f t="shared" si="117"/>
        <v>2014</v>
      </c>
      <c r="U955" s="10">
        <f t="shared" si="120"/>
        <v>42029.164340277777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8"/>
        <v>43.406666666666666</v>
      </c>
      <c r="P956" s="6">
        <f t="shared" si="121"/>
        <v>89.191780821917803</v>
      </c>
      <c r="Q956" t="str">
        <f t="shared" si="122"/>
        <v>technology</v>
      </c>
      <c r="R956" t="str">
        <f t="shared" si="123"/>
        <v>wearables</v>
      </c>
      <c r="S956" s="10">
        <f t="shared" si="119"/>
        <v>42194.833784722221</v>
      </c>
      <c r="T956">
        <f t="shared" si="117"/>
        <v>2015</v>
      </c>
      <c r="U956" s="10">
        <f t="shared" si="120"/>
        <v>42236.833784722221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8"/>
        <v>5.6613333333333333</v>
      </c>
      <c r="P957" s="6">
        <f t="shared" si="121"/>
        <v>182.6236559139785</v>
      </c>
      <c r="Q957" t="str">
        <f t="shared" si="122"/>
        <v>technology</v>
      </c>
      <c r="R957" t="str">
        <f t="shared" si="123"/>
        <v>wearables</v>
      </c>
      <c r="S957" s="10">
        <f t="shared" si="119"/>
        <v>42586.295138888891</v>
      </c>
      <c r="T957">
        <f t="shared" si="117"/>
        <v>2016</v>
      </c>
      <c r="U957" s="10">
        <f t="shared" si="120"/>
        <v>42626.295138888891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8"/>
        <v>1.722</v>
      </c>
      <c r="P958" s="6">
        <f t="shared" si="121"/>
        <v>50.647058823529413</v>
      </c>
      <c r="Q958" t="str">
        <f t="shared" si="122"/>
        <v>technology</v>
      </c>
      <c r="R958" t="str">
        <f t="shared" si="123"/>
        <v>wearables</v>
      </c>
      <c r="S958" s="10">
        <f t="shared" si="119"/>
        <v>42060.913877314815</v>
      </c>
      <c r="T958">
        <f t="shared" si="117"/>
        <v>2015</v>
      </c>
      <c r="U958" s="10">
        <f t="shared" si="120"/>
        <v>42120.872210648144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8"/>
        <v>1.9416666666666664</v>
      </c>
      <c r="P959" s="6">
        <f t="shared" si="121"/>
        <v>33.285714285714285</v>
      </c>
      <c r="Q959" t="str">
        <f t="shared" si="122"/>
        <v>technology</v>
      </c>
      <c r="R959" t="str">
        <f t="shared" si="123"/>
        <v>wearables</v>
      </c>
      <c r="S959" s="10">
        <f t="shared" si="119"/>
        <v>42660.552465277782</v>
      </c>
      <c r="T959">
        <f t="shared" si="117"/>
        <v>2016</v>
      </c>
      <c r="U959" s="10">
        <f t="shared" si="120"/>
        <v>42691.594131944439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8"/>
        <v>11.328275684711327</v>
      </c>
      <c r="P960" s="6">
        <f t="shared" si="121"/>
        <v>51.823529411764703</v>
      </c>
      <c r="Q960" t="str">
        <f t="shared" si="122"/>
        <v>technology</v>
      </c>
      <c r="R960" t="str">
        <f t="shared" si="123"/>
        <v>wearables</v>
      </c>
      <c r="S960" s="10">
        <f t="shared" si="119"/>
        <v>42082.802812499998</v>
      </c>
      <c r="T960">
        <f t="shared" si="117"/>
        <v>2015</v>
      </c>
      <c r="U960" s="10">
        <f t="shared" si="120"/>
        <v>42104.207638888889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8"/>
        <v>38.86</v>
      </c>
      <c r="P961" s="6">
        <f t="shared" si="121"/>
        <v>113.62573099415205</v>
      </c>
      <c r="Q961" t="str">
        <f t="shared" si="122"/>
        <v>technology</v>
      </c>
      <c r="R961" t="str">
        <f t="shared" si="123"/>
        <v>wearables</v>
      </c>
      <c r="S961" s="10">
        <f t="shared" si="119"/>
        <v>41993.174363425926</v>
      </c>
      <c r="T961">
        <f t="shared" si="117"/>
        <v>2014</v>
      </c>
      <c r="U961" s="10">
        <f t="shared" si="120"/>
        <v>42023.174363425926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8"/>
        <v>46.100628930817614</v>
      </c>
      <c r="P962" s="6">
        <f t="shared" si="121"/>
        <v>136.46276595744681</v>
      </c>
      <c r="Q962" t="str">
        <f t="shared" si="122"/>
        <v>technology</v>
      </c>
      <c r="R962" t="str">
        <f t="shared" si="123"/>
        <v>wearables</v>
      </c>
      <c r="S962" s="10">
        <f t="shared" si="119"/>
        <v>42766.626793981486</v>
      </c>
      <c r="T962">
        <f t="shared" ref="T962:T1025" si="126">YEAR(S962)</f>
        <v>2017</v>
      </c>
      <c r="U962" s="10">
        <f t="shared" si="120"/>
        <v>42808.585127314815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7">E963/D963 * 100</f>
        <v>42.188421052631583</v>
      </c>
      <c r="P963" s="6">
        <f t="shared" ref="P963:P1026" si="128">E963/L963</f>
        <v>364.35454545454547</v>
      </c>
      <c r="Q963" t="str">
        <f t="shared" si="122"/>
        <v>technology</v>
      </c>
      <c r="R963" t="str">
        <f t="shared" si="123"/>
        <v>wearables</v>
      </c>
      <c r="S963" s="10">
        <f t="shared" ref="S963:S1026" si="129">(((J963/60)/60)/24)+DATE(1970,1,1)</f>
        <v>42740.693692129629</v>
      </c>
      <c r="T963">
        <f t="shared" si="126"/>
        <v>2017</v>
      </c>
      <c r="U963" s="10">
        <f t="shared" ref="U963:U1026" si="130">(((I963/60)/60)/24)+DATE(1970,1,1)</f>
        <v>42786.791666666672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7"/>
        <v>28.48</v>
      </c>
      <c r="P964" s="6">
        <f t="shared" si="128"/>
        <v>19.243243243243242</v>
      </c>
      <c r="Q964" t="str">
        <f t="shared" si="122"/>
        <v>technology</v>
      </c>
      <c r="R964" t="str">
        <f t="shared" si="123"/>
        <v>wearables</v>
      </c>
      <c r="S964" s="10">
        <f t="shared" si="129"/>
        <v>42373.712418981479</v>
      </c>
      <c r="T964">
        <f t="shared" si="126"/>
        <v>2016</v>
      </c>
      <c r="U964" s="10">
        <f t="shared" si="130"/>
        <v>42411.712418981479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7"/>
        <v>1.077142857142857</v>
      </c>
      <c r="P965" s="6">
        <f t="shared" si="128"/>
        <v>41.888888888888886</v>
      </c>
      <c r="Q965" t="str">
        <f t="shared" ref="Q965:Q1028" si="131">LEFT(N965,SEARCH("/",N965,1)-1)</f>
        <v>technology</v>
      </c>
      <c r="R965" t="str">
        <f t="shared" ref="R965:R1028" si="132">RIGHT(N965,LEN(N965)-SEARCH("/",N965,1))</f>
        <v>wearables</v>
      </c>
      <c r="S965" s="10">
        <f t="shared" si="129"/>
        <v>42625.635636574079</v>
      </c>
      <c r="T965">
        <f t="shared" si="126"/>
        <v>2016</v>
      </c>
      <c r="U965" s="10">
        <f t="shared" si="130"/>
        <v>42660.635636574079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7"/>
        <v>0.79909090909090907</v>
      </c>
      <c r="P966" s="6">
        <f t="shared" si="128"/>
        <v>30.310344827586206</v>
      </c>
      <c r="Q966" t="str">
        <f t="shared" si="131"/>
        <v>technology</v>
      </c>
      <c r="R966" t="str">
        <f t="shared" si="132"/>
        <v>wearables</v>
      </c>
      <c r="S966" s="10">
        <f t="shared" si="129"/>
        <v>42208.628692129627</v>
      </c>
      <c r="T966">
        <f t="shared" si="126"/>
        <v>2015</v>
      </c>
      <c r="U966" s="10">
        <f t="shared" si="130"/>
        <v>42248.628692129627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7"/>
        <v>1.1919999999999999</v>
      </c>
      <c r="P967" s="6">
        <f t="shared" si="128"/>
        <v>49.666666666666664</v>
      </c>
      <c r="Q967" t="str">
        <f t="shared" si="131"/>
        <v>technology</v>
      </c>
      <c r="R967" t="str">
        <f t="shared" si="132"/>
        <v>wearables</v>
      </c>
      <c r="S967" s="10">
        <f t="shared" si="129"/>
        <v>42637.016736111109</v>
      </c>
      <c r="T967">
        <f t="shared" si="126"/>
        <v>2016</v>
      </c>
      <c r="U967" s="10">
        <f t="shared" si="130"/>
        <v>42669.165972222225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7"/>
        <v>14.799999999999999</v>
      </c>
      <c r="P968" s="6">
        <f t="shared" si="128"/>
        <v>59.2</v>
      </c>
      <c r="Q968" t="str">
        <f t="shared" si="131"/>
        <v>technology</v>
      </c>
      <c r="R968" t="str">
        <f t="shared" si="132"/>
        <v>wearables</v>
      </c>
      <c r="S968" s="10">
        <f t="shared" si="129"/>
        <v>42619.635787037041</v>
      </c>
      <c r="T968">
        <f t="shared" si="126"/>
        <v>2016</v>
      </c>
      <c r="U968" s="10">
        <f t="shared" si="130"/>
        <v>42649.635787037041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7"/>
        <v>17.810000000000002</v>
      </c>
      <c r="P969" s="6">
        <f t="shared" si="128"/>
        <v>43.97530864197531</v>
      </c>
      <c r="Q969" t="str">
        <f t="shared" si="131"/>
        <v>technology</v>
      </c>
      <c r="R969" t="str">
        <f t="shared" si="132"/>
        <v>wearables</v>
      </c>
      <c r="S969" s="10">
        <f t="shared" si="129"/>
        <v>42422.254328703704</v>
      </c>
      <c r="T969">
        <f t="shared" si="126"/>
        <v>2016</v>
      </c>
      <c r="U969" s="10">
        <f t="shared" si="130"/>
        <v>42482.21266203704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7"/>
        <v>1.325</v>
      </c>
      <c r="P970" s="6">
        <f t="shared" si="128"/>
        <v>26.5</v>
      </c>
      <c r="Q970" t="str">
        <f t="shared" si="131"/>
        <v>technology</v>
      </c>
      <c r="R970" t="str">
        <f t="shared" si="132"/>
        <v>wearables</v>
      </c>
      <c r="S970" s="10">
        <f t="shared" si="129"/>
        <v>41836.847615740742</v>
      </c>
      <c r="T970">
        <f t="shared" si="126"/>
        <v>2014</v>
      </c>
      <c r="U970" s="10">
        <f t="shared" si="130"/>
        <v>41866.847615740742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7"/>
        <v>46.666666666666664</v>
      </c>
      <c r="P971" s="6">
        <f t="shared" si="128"/>
        <v>1272.7272727272727</v>
      </c>
      <c r="Q971" t="str">
        <f t="shared" si="131"/>
        <v>technology</v>
      </c>
      <c r="R971" t="str">
        <f t="shared" si="132"/>
        <v>wearables</v>
      </c>
      <c r="S971" s="10">
        <f t="shared" si="129"/>
        <v>42742.30332175926</v>
      </c>
      <c r="T971">
        <f t="shared" si="126"/>
        <v>2017</v>
      </c>
      <c r="U971" s="10">
        <f t="shared" si="130"/>
        <v>42775.30332175926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7"/>
        <v>45.92</v>
      </c>
      <c r="P972" s="6">
        <f t="shared" si="128"/>
        <v>164</v>
      </c>
      <c r="Q972" t="str">
        <f t="shared" si="131"/>
        <v>technology</v>
      </c>
      <c r="R972" t="str">
        <f t="shared" si="132"/>
        <v>wearables</v>
      </c>
      <c r="S972" s="10">
        <f t="shared" si="129"/>
        <v>42721.220520833333</v>
      </c>
      <c r="T972">
        <f t="shared" si="126"/>
        <v>2016</v>
      </c>
      <c r="U972" s="10">
        <f t="shared" si="130"/>
        <v>42758.207638888889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7"/>
        <v>0.22599999999999998</v>
      </c>
      <c r="P973" s="6">
        <f t="shared" si="128"/>
        <v>45.2</v>
      </c>
      <c r="Q973" t="str">
        <f t="shared" si="131"/>
        <v>technology</v>
      </c>
      <c r="R973" t="str">
        <f t="shared" si="132"/>
        <v>wearables</v>
      </c>
      <c r="S973" s="10">
        <f t="shared" si="129"/>
        <v>42111.709027777775</v>
      </c>
      <c r="T973">
        <f t="shared" si="126"/>
        <v>2015</v>
      </c>
      <c r="U973" s="10">
        <f t="shared" si="130"/>
        <v>42156.709027777775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7"/>
        <v>34.625</v>
      </c>
      <c r="P974" s="6">
        <f t="shared" si="128"/>
        <v>153.88888888888889</v>
      </c>
      <c r="Q974" t="str">
        <f t="shared" si="131"/>
        <v>technology</v>
      </c>
      <c r="R974" t="str">
        <f t="shared" si="132"/>
        <v>wearables</v>
      </c>
      <c r="S974" s="10">
        <f t="shared" si="129"/>
        <v>41856.865717592591</v>
      </c>
      <c r="T974">
        <f t="shared" si="126"/>
        <v>2014</v>
      </c>
      <c r="U974" s="10">
        <f t="shared" si="130"/>
        <v>41886.290972222225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7"/>
        <v>2.0549999999999997</v>
      </c>
      <c r="P975" s="6">
        <f t="shared" si="128"/>
        <v>51.375</v>
      </c>
      <c r="Q975" t="str">
        <f t="shared" si="131"/>
        <v>technology</v>
      </c>
      <c r="R975" t="str">
        <f t="shared" si="132"/>
        <v>wearables</v>
      </c>
      <c r="S975" s="10">
        <f t="shared" si="129"/>
        <v>42257.014965277776</v>
      </c>
      <c r="T975">
        <f t="shared" si="126"/>
        <v>2015</v>
      </c>
      <c r="U975" s="10">
        <f t="shared" si="130"/>
        <v>42317.056631944448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7"/>
        <v>0.55999999999999994</v>
      </c>
      <c r="P976" s="6">
        <f t="shared" si="128"/>
        <v>93.333333333333329</v>
      </c>
      <c r="Q976" t="str">
        <f t="shared" si="131"/>
        <v>technology</v>
      </c>
      <c r="R976" t="str">
        <f t="shared" si="132"/>
        <v>wearables</v>
      </c>
      <c r="S976" s="10">
        <f t="shared" si="129"/>
        <v>42424.749490740738</v>
      </c>
      <c r="T976">
        <f t="shared" si="126"/>
        <v>2016</v>
      </c>
      <c r="U976" s="10">
        <f t="shared" si="130"/>
        <v>42454.707824074074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7"/>
        <v>2.6069999999999998</v>
      </c>
      <c r="P977" s="6">
        <f t="shared" si="128"/>
        <v>108.625</v>
      </c>
      <c r="Q977" t="str">
        <f t="shared" si="131"/>
        <v>technology</v>
      </c>
      <c r="R977" t="str">
        <f t="shared" si="132"/>
        <v>wearables</v>
      </c>
      <c r="S977" s="10">
        <f t="shared" si="129"/>
        <v>42489.696585648147</v>
      </c>
      <c r="T977">
        <f t="shared" si="126"/>
        <v>2016</v>
      </c>
      <c r="U977" s="10">
        <f t="shared" si="130"/>
        <v>42549.696585648147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7"/>
        <v>1.9259999999999999</v>
      </c>
      <c r="P978" s="6">
        <f t="shared" si="128"/>
        <v>160.5</v>
      </c>
      <c r="Q978" t="str">
        <f t="shared" si="131"/>
        <v>technology</v>
      </c>
      <c r="R978" t="str">
        <f t="shared" si="132"/>
        <v>wearables</v>
      </c>
      <c r="S978" s="10">
        <f t="shared" si="129"/>
        <v>42185.058993055558</v>
      </c>
      <c r="T978">
        <f t="shared" si="126"/>
        <v>2015</v>
      </c>
      <c r="U978" s="10">
        <f t="shared" si="130"/>
        <v>42230.058993055558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7"/>
        <v>33.666666666666664</v>
      </c>
      <c r="P979" s="6">
        <f t="shared" si="128"/>
        <v>75.75</v>
      </c>
      <c r="Q979" t="str">
        <f t="shared" si="131"/>
        <v>technology</v>
      </c>
      <c r="R979" t="str">
        <f t="shared" si="132"/>
        <v>wearables</v>
      </c>
      <c r="S979" s="10">
        <f t="shared" si="129"/>
        <v>42391.942094907412</v>
      </c>
      <c r="T979">
        <f t="shared" si="126"/>
        <v>2016</v>
      </c>
      <c r="U979" s="10">
        <f t="shared" si="130"/>
        <v>42421.942094907412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7"/>
        <v>56.263267182990241</v>
      </c>
      <c r="P980" s="6">
        <f t="shared" si="128"/>
        <v>790.83739837398377</v>
      </c>
      <c r="Q980" t="str">
        <f t="shared" si="131"/>
        <v>technology</v>
      </c>
      <c r="R980" t="str">
        <f t="shared" si="132"/>
        <v>wearables</v>
      </c>
      <c r="S980" s="10">
        <f t="shared" si="129"/>
        <v>42395.309039351851</v>
      </c>
      <c r="T980">
        <f t="shared" si="126"/>
        <v>2016</v>
      </c>
      <c r="U980" s="10">
        <f t="shared" si="130"/>
        <v>42425.309039351851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7"/>
        <v>82.817599999999999</v>
      </c>
      <c r="P981" s="6">
        <f t="shared" si="128"/>
        <v>301.93916666666667</v>
      </c>
      <c r="Q981" t="str">
        <f t="shared" si="131"/>
        <v>technology</v>
      </c>
      <c r="R981" t="str">
        <f t="shared" si="132"/>
        <v>wearables</v>
      </c>
      <c r="S981" s="10">
        <f t="shared" si="129"/>
        <v>42506.416990740734</v>
      </c>
      <c r="T981">
        <f t="shared" si="126"/>
        <v>2016</v>
      </c>
      <c r="U981" s="10">
        <f t="shared" si="130"/>
        <v>42541.790972222225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7"/>
        <v>14.860000000000001</v>
      </c>
      <c r="P982" s="6">
        <f t="shared" si="128"/>
        <v>47.935483870967744</v>
      </c>
      <c r="Q982" t="str">
        <f t="shared" si="131"/>
        <v>technology</v>
      </c>
      <c r="R982" t="str">
        <f t="shared" si="132"/>
        <v>wearables</v>
      </c>
      <c r="S982" s="10">
        <f t="shared" si="129"/>
        <v>41928.904189814813</v>
      </c>
      <c r="T982">
        <f t="shared" si="126"/>
        <v>2014</v>
      </c>
      <c r="U982" s="10">
        <f t="shared" si="130"/>
        <v>41973.945856481485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7"/>
        <v>1.2375123751237513E-2</v>
      </c>
      <c r="P983" s="6">
        <f t="shared" si="128"/>
        <v>2.75</v>
      </c>
      <c r="Q983" t="str">
        <f t="shared" si="131"/>
        <v>technology</v>
      </c>
      <c r="R983" t="str">
        <f t="shared" si="132"/>
        <v>wearables</v>
      </c>
      <c r="S983" s="10">
        <f t="shared" si="129"/>
        <v>41830.947013888886</v>
      </c>
      <c r="T983">
        <f t="shared" si="126"/>
        <v>2014</v>
      </c>
      <c r="U983" s="10">
        <f t="shared" si="130"/>
        <v>41860.947013888886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7"/>
        <v>1.7142857142857144E-2</v>
      </c>
      <c r="P984" s="6">
        <f t="shared" si="128"/>
        <v>1</v>
      </c>
      <c r="Q984" t="str">
        <f t="shared" si="131"/>
        <v>technology</v>
      </c>
      <c r="R984" t="str">
        <f t="shared" si="132"/>
        <v>wearables</v>
      </c>
      <c r="S984" s="10">
        <f t="shared" si="129"/>
        <v>42615.753310185188</v>
      </c>
      <c r="T984">
        <f t="shared" si="126"/>
        <v>2016</v>
      </c>
      <c r="U984" s="10">
        <f t="shared" si="130"/>
        <v>42645.753310185188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7"/>
        <v>29.506136117214709</v>
      </c>
      <c r="P985" s="6">
        <f t="shared" si="128"/>
        <v>171.79329608938548</v>
      </c>
      <c r="Q985" t="str">
        <f t="shared" si="131"/>
        <v>technology</v>
      </c>
      <c r="R985" t="str">
        <f t="shared" si="132"/>
        <v>wearables</v>
      </c>
      <c r="S985" s="10">
        <f t="shared" si="129"/>
        <v>42574.667650462965</v>
      </c>
      <c r="T985">
        <f t="shared" si="126"/>
        <v>2016</v>
      </c>
      <c r="U985" s="10">
        <f t="shared" si="130"/>
        <v>42605.870833333334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7"/>
        <v>1.06</v>
      </c>
      <c r="P986" s="6">
        <f t="shared" si="128"/>
        <v>35.333333333333336</v>
      </c>
      <c r="Q986" t="str">
        <f t="shared" si="131"/>
        <v>technology</v>
      </c>
      <c r="R986" t="str">
        <f t="shared" si="132"/>
        <v>wearables</v>
      </c>
      <c r="S986" s="10">
        <f t="shared" si="129"/>
        <v>42061.11583333333</v>
      </c>
      <c r="T986">
        <f t="shared" si="126"/>
        <v>2015</v>
      </c>
      <c r="U986" s="10">
        <f t="shared" si="130"/>
        <v>42091.074166666673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7"/>
        <v>6.293333333333333</v>
      </c>
      <c r="P987" s="6">
        <f t="shared" si="128"/>
        <v>82.086956521739125</v>
      </c>
      <c r="Q987" t="str">
        <f t="shared" si="131"/>
        <v>technology</v>
      </c>
      <c r="R987" t="str">
        <f t="shared" si="132"/>
        <v>wearables</v>
      </c>
      <c r="S987" s="10">
        <f t="shared" si="129"/>
        <v>42339.967708333337</v>
      </c>
      <c r="T987">
        <f t="shared" si="126"/>
        <v>2015</v>
      </c>
      <c r="U987" s="10">
        <f t="shared" si="130"/>
        <v>42369.958333333328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7"/>
        <v>12.75</v>
      </c>
      <c r="P988" s="6">
        <f t="shared" si="128"/>
        <v>110.8695652173913</v>
      </c>
      <c r="Q988" t="str">
        <f t="shared" si="131"/>
        <v>technology</v>
      </c>
      <c r="R988" t="str">
        <f t="shared" si="132"/>
        <v>wearables</v>
      </c>
      <c r="S988" s="10">
        <f t="shared" si="129"/>
        <v>42324.767361111109</v>
      </c>
      <c r="T988">
        <f t="shared" si="126"/>
        <v>2015</v>
      </c>
      <c r="U988" s="10">
        <f t="shared" si="130"/>
        <v>42379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7"/>
        <v>13.22</v>
      </c>
      <c r="P989" s="6">
        <f t="shared" si="128"/>
        <v>161.21951219512195</v>
      </c>
      <c r="Q989" t="str">
        <f t="shared" si="131"/>
        <v>technology</v>
      </c>
      <c r="R989" t="str">
        <f t="shared" si="132"/>
        <v>wearables</v>
      </c>
      <c r="S989" s="10">
        <f t="shared" si="129"/>
        <v>41773.294560185182</v>
      </c>
      <c r="T989">
        <f t="shared" si="126"/>
        <v>2014</v>
      </c>
      <c r="U989" s="10">
        <f t="shared" si="130"/>
        <v>41813.294560185182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7"/>
        <v>0</v>
      </c>
      <c r="P990" s="6">
        <f>IF(L990 &gt; 0,E990/L990,0)</f>
        <v>0</v>
      </c>
      <c r="Q990" t="str">
        <f t="shared" si="131"/>
        <v>technology</v>
      </c>
      <c r="R990" t="str">
        <f t="shared" si="132"/>
        <v>wearables</v>
      </c>
      <c r="S990" s="10">
        <f t="shared" si="129"/>
        <v>42614.356770833328</v>
      </c>
      <c r="T990">
        <f t="shared" si="126"/>
        <v>2016</v>
      </c>
      <c r="U990" s="10">
        <f t="shared" si="130"/>
        <v>42644.356770833328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7"/>
        <v>16.77</v>
      </c>
      <c r="P991" s="6">
        <f t="shared" si="128"/>
        <v>52.40625</v>
      </c>
      <c r="Q991" t="str">
        <f t="shared" si="131"/>
        <v>technology</v>
      </c>
      <c r="R991" t="str">
        <f t="shared" si="132"/>
        <v>wearables</v>
      </c>
      <c r="S991" s="10">
        <f t="shared" si="129"/>
        <v>42611.933969907404</v>
      </c>
      <c r="T991">
        <f t="shared" si="126"/>
        <v>2016</v>
      </c>
      <c r="U991" s="10">
        <f t="shared" si="130"/>
        <v>42641.933969907404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7"/>
        <v>0.104</v>
      </c>
      <c r="P992" s="6">
        <f t="shared" si="128"/>
        <v>13</v>
      </c>
      <c r="Q992" t="str">
        <f t="shared" si="131"/>
        <v>technology</v>
      </c>
      <c r="R992" t="str">
        <f t="shared" si="132"/>
        <v>wearables</v>
      </c>
      <c r="S992" s="10">
        <f t="shared" si="129"/>
        <v>41855.784305555557</v>
      </c>
      <c r="T992">
        <f t="shared" si="126"/>
        <v>2014</v>
      </c>
      <c r="U992" s="10">
        <f t="shared" si="130"/>
        <v>41885.784305555557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7"/>
        <v>4.24</v>
      </c>
      <c r="P993" s="6">
        <f t="shared" si="128"/>
        <v>30.285714285714285</v>
      </c>
      <c r="Q993" t="str">
        <f t="shared" si="131"/>
        <v>technology</v>
      </c>
      <c r="R993" t="str">
        <f t="shared" si="132"/>
        <v>wearables</v>
      </c>
      <c r="S993" s="10">
        <f t="shared" si="129"/>
        <v>42538.75680555556</v>
      </c>
      <c r="T993">
        <f t="shared" si="126"/>
        <v>2016</v>
      </c>
      <c r="U993" s="10">
        <f t="shared" si="130"/>
        <v>42563.785416666666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7"/>
        <v>0.46699999999999997</v>
      </c>
      <c r="P994" s="6">
        <f t="shared" si="128"/>
        <v>116.75</v>
      </c>
      <c r="Q994" t="str">
        <f t="shared" si="131"/>
        <v>technology</v>
      </c>
      <c r="R994" t="str">
        <f t="shared" si="132"/>
        <v>wearables</v>
      </c>
      <c r="S994" s="10">
        <f t="shared" si="129"/>
        <v>42437.924988425926</v>
      </c>
      <c r="T994">
        <f t="shared" si="126"/>
        <v>2016</v>
      </c>
      <c r="U994" s="10">
        <f t="shared" si="130"/>
        <v>42497.883321759262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7"/>
        <v>25.087142857142858</v>
      </c>
      <c r="P995" s="6">
        <f t="shared" si="128"/>
        <v>89.59693877551021</v>
      </c>
      <c r="Q995" t="str">
        <f t="shared" si="131"/>
        <v>technology</v>
      </c>
      <c r="R995" t="str">
        <f t="shared" si="132"/>
        <v>wearables</v>
      </c>
      <c r="S995" s="10">
        <f t="shared" si="129"/>
        <v>42652.964907407411</v>
      </c>
      <c r="T995">
        <f t="shared" si="126"/>
        <v>2016</v>
      </c>
      <c r="U995" s="10">
        <f t="shared" si="130"/>
        <v>42686.208333333328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7"/>
        <v>2.3345000000000002</v>
      </c>
      <c r="P996" s="6">
        <f t="shared" si="128"/>
        <v>424.45454545454544</v>
      </c>
      <c r="Q996" t="str">
        <f t="shared" si="131"/>
        <v>technology</v>
      </c>
      <c r="R996" t="str">
        <f t="shared" si="132"/>
        <v>wearables</v>
      </c>
      <c r="S996" s="10">
        <f t="shared" si="129"/>
        <v>41921.263078703705</v>
      </c>
      <c r="T996">
        <f t="shared" si="126"/>
        <v>2014</v>
      </c>
      <c r="U996" s="10">
        <f t="shared" si="130"/>
        <v>41973.957638888889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7"/>
        <v>7.26</v>
      </c>
      <c r="P997" s="6">
        <f t="shared" si="128"/>
        <v>80.666666666666671</v>
      </c>
      <c r="Q997" t="str">
        <f t="shared" si="131"/>
        <v>technology</v>
      </c>
      <c r="R997" t="str">
        <f t="shared" si="132"/>
        <v>wearables</v>
      </c>
      <c r="S997" s="10">
        <f t="shared" si="129"/>
        <v>41947.940740740742</v>
      </c>
      <c r="T997">
        <f t="shared" si="126"/>
        <v>2014</v>
      </c>
      <c r="U997" s="10">
        <f t="shared" si="130"/>
        <v>41972.666666666672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7"/>
        <v>1.625</v>
      </c>
      <c r="P998" s="6">
        <f t="shared" si="128"/>
        <v>13</v>
      </c>
      <c r="Q998" t="str">
        <f t="shared" si="131"/>
        <v>technology</v>
      </c>
      <c r="R998" t="str">
        <f t="shared" si="132"/>
        <v>wearables</v>
      </c>
      <c r="S998" s="10">
        <f t="shared" si="129"/>
        <v>41817.866435185184</v>
      </c>
      <c r="T998">
        <f t="shared" si="126"/>
        <v>2014</v>
      </c>
      <c r="U998" s="10">
        <f t="shared" si="130"/>
        <v>41847.643750000003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7"/>
        <v>1.3</v>
      </c>
      <c r="P999" s="6">
        <f t="shared" si="128"/>
        <v>8.125</v>
      </c>
      <c r="Q999" t="str">
        <f t="shared" si="131"/>
        <v>technology</v>
      </c>
      <c r="R999" t="str">
        <f t="shared" si="132"/>
        <v>wearables</v>
      </c>
      <c r="S999" s="10">
        <f t="shared" si="129"/>
        <v>41941.10297453704</v>
      </c>
      <c r="T999">
        <f t="shared" si="126"/>
        <v>2014</v>
      </c>
      <c r="U999" s="10">
        <f t="shared" si="130"/>
        <v>41971.144641203704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7"/>
        <v>58.558333333333337</v>
      </c>
      <c r="P1000" s="6">
        <f t="shared" si="128"/>
        <v>153.42794759825327</v>
      </c>
      <c r="Q1000" t="str">
        <f t="shared" si="131"/>
        <v>technology</v>
      </c>
      <c r="R1000" t="str">
        <f t="shared" si="132"/>
        <v>wearables</v>
      </c>
      <c r="S1000" s="10">
        <f t="shared" si="129"/>
        <v>42282.168993055559</v>
      </c>
      <c r="T1000">
        <f t="shared" si="126"/>
        <v>2015</v>
      </c>
      <c r="U1000" s="10">
        <f t="shared" si="130"/>
        <v>42327.210659722223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7"/>
        <v>7.7886666666666677</v>
      </c>
      <c r="P1001" s="6">
        <f t="shared" si="128"/>
        <v>292.07499999999999</v>
      </c>
      <c r="Q1001" t="str">
        <f t="shared" si="131"/>
        <v>technology</v>
      </c>
      <c r="R1001" t="str">
        <f t="shared" si="132"/>
        <v>wearables</v>
      </c>
      <c r="S1001" s="10">
        <f t="shared" si="129"/>
        <v>41926.29965277778</v>
      </c>
      <c r="T1001">
        <f t="shared" si="126"/>
        <v>2014</v>
      </c>
      <c r="U1001" s="10">
        <f t="shared" si="130"/>
        <v>41956.334722222222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7"/>
        <v>2.2157147647256061</v>
      </c>
      <c r="P1002" s="6">
        <f t="shared" si="128"/>
        <v>3304</v>
      </c>
      <c r="Q1002" t="str">
        <f t="shared" si="131"/>
        <v>technology</v>
      </c>
      <c r="R1002" t="str">
        <f t="shared" si="132"/>
        <v>wearables</v>
      </c>
      <c r="S1002" s="10">
        <f t="shared" si="129"/>
        <v>42749.059722222228</v>
      </c>
      <c r="T1002">
        <f t="shared" si="126"/>
        <v>2017</v>
      </c>
      <c r="U1002" s="10">
        <f t="shared" si="130"/>
        <v>42809.018055555556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7"/>
        <v>104</v>
      </c>
      <c r="P1003" s="6">
        <f t="shared" si="128"/>
        <v>1300</v>
      </c>
      <c r="Q1003" t="str">
        <f t="shared" si="131"/>
        <v>technology</v>
      </c>
      <c r="R1003" t="str">
        <f t="shared" si="132"/>
        <v>wearables</v>
      </c>
      <c r="S1003" s="10">
        <f t="shared" si="129"/>
        <v>42720.720057870371</v>
      </c>
      <c r="T1003">
        <f t="shared" si="126"/>
        <v>2016</v>
      </c>
      <c r="U1003" s="10">
        <f t="shared" si="130"/>
        <v>42765.720057870371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7"/>
        <v>29.6029602960296</v>
      </c>
      <c r="P1004" s="6">
        <f t="shared" si="128"/>
        <v>134.54545454545453</v>
      </c>
      <c r="Q1004" t="str">
        <f t="shared" si="131"/>
        <v>technology</v>
      </c>
      <c r="R1004" t="str">
        <f t="shared" si="132"/>
        <v>wearables</v>
      </c>
      <c r="S1004" s="10">
        <f t="shared" si="129"/>
        <v>42325.684189814812</v>
      </c>
      <c r="T1004">
        <f t="shared" si="126"/>
        <v>2015</v>
      </c>
      <c r="U1004" s="10">
        <f t="shared" si="130"/>
        <v>42355.249305555553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7"/>
        <v>16.055</v>
      </c>
      <c r="P1005" s="6">
        <f t="shared" si="128"/>
        <v>214.06666666666666</v>
      </c>
      <c r="Q1005" t="str">
        <f t="shared" si="131"/>
        <v>technology</v>
      </c>
      <c r="R1005" t="str">
        <f t="shared" si="132"/>
        <v>wearables</v>
      </c>
      <c r="S1005" s="10">
        <f t="shared" si="129"/>
        <v>42780.709039351852</v>
      </c>
      <c r="T1005">
        <f t="shared" si="126"/>
        <v>2017</v>
      </c>
      <c r="U1005" s="10">
        <f t="shared" si="130"/>
        <v>42810.667372685188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7"/>
        <v>82.207999999999998</v>
      </c>
      <c r="P1006" s="6">
        <f t="shared" si="128"/>
        <v>216.33684210526314</v>
      </c>
      <c r="Q1006" t="str">
        <f t="shared" si="131"/>
        <v>technology</v>
      </c>
      <c r="R1006" t="str">
        <f t="shared" si="132"/>
        <v>wearables</v>
      </c>
      <c r="S1006" s="10">
        <f t="shared" si="129"/>
        <v>42388.708645833336</v>
      </c>
      <c r="T1006">
        <f t="shared" si="126"/>
        <v>2016</v>
      </c>
      <c r="U1006" s="10">
        <f t="shared" si="130"/>
        <v>42418.708645833336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7"/>
        <v>75.051000000000002</v>
      </c>
      <c r="P1007" s="6">
        <f t="shared" si="128"/>
        <v>932.31055900621118</v>
      </c>
      <c r="Q1007" t="str">
        <f t="shared" si="131"/>
        <v>technology</v>
      </c>
      <c r="R1007" t="str">
        <f t="shared" si="132"/>
        <v>wearables</v>
      </c>
      <c r="S1007" s="10">
        <f t="shared" si="129"/>
        <v>42276.624803240738</v>
      </c>
      <c r="T1007">
        <f t="shared" si="126"/>
        <v>2015</v>
      </c>
      <c r="U1007" s="10">
        <f t="shared" si="130"/>
        <v>42307.624803240738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7"/>
        <v>5.8500000000000005</v>
      </c>
      <c r="P1008" s="6">
        <f t="shared" si="128"/>
        <v>29.25</v>
      </c>
      <c r="Q1008" t="str">
        <f t="shared" si="131"/>
        <v>technology</v>
      </c>
      <c r="R1008" t="str">
        <f t="shared" si="132"/>
        <v>wearables</v>
      </c>
      <c r="S1008" s="10">
        <f t="shared" si="129"/>
        <v>41977.040185185186</v>
      </c>
      <c r="T1008">
        <f t="shared" si="126"/>
        <v>2014</v>
      </c>
      <c r="U1008" s="10">
        <f t="shared" si="130"/>
        <v>41985.299305555556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7"/>
        <v>44.32</v>
      </c>
      <c r="P1009" s="6">
        <f t="shared" si="128"/>
        <v>174.94736842105263</v>
      </c>
      <c r="Q1009" t="str">
        <f t="shared" si="131"/>
        <v>technology</v>
      </c>
      <c r="R1009" t="str">
        <f t="shared" si="132"/>
        <v>wearables</v>
      </c>
      <c r="S1009" s="10">
        <f t="shared" si="129"/>
        <v>42676.583599537036</v>
      </c>
      <c r="T1009">
        <f t="shared" si="126"/>
        <v>2016</v>
      </c>
      <c r="U1009" s="10">
        <f t="shared" si="130"/>
        <v>42718.6252662037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7"/>
        <v>0.26737967914438499</v>
      </c>
      <c r="P1010" s="6">
        <f t="shared" si="128"/>
        <v>250</v>
      </c>
      <c r="Q1010" t="str">
        <f t="shared" si="131"/>
        <v>technology</v>
      </c>
      <c r="R1010" t="str">
        <f t="shared" si="132"/>
        <v>wearables</v>
      </c>
      <c r="S1010" s="10">
        <f t="shared" si="129"/>
        <v>42702.809201388889</v>
      </c>
      <c r="T1010">
        <f t="shared" si="126"/>
        <v>2016</v>
      </c>
      <c r="U1010" s="10">
        <f t="shared" si="130"/>
        <v>42732.809201388889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7"/>
        <v>13.13</v>
      </c>
      <c r="P1011" s="6">
        <f t="shared" si="128"/>
        <v>65</v>
      </c>
      <c r="Q1011" t="str">
        <f t="shared" si="131"/>
        <v>technology</v>
      </c>
      <c r="R1011" t="str">
        <f t="shared" si="132"/>
        <v>wearables</v>
      </c>
      <c r="S1011" s="10">
        <f t="shared" si="129"/>
        <v>42510.604699074072</v>
      </c>
      <c r="T1011">
        <f t="shared" si="126"/>
        <v>2016</v>
      </c>
      <c r="U1011" s="10">
        <f t="shared" si="130"/>
        <v>42540.604699074072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7"/>
        <v>0.19088937093275488</v>
      </c>
      <c r="P1012" s="6">
        <f t="shared" si="128"/>
        <v>55</v>
      </c>
      <c r="Q1012" t="str">
        <f t="shared" si="131"/>
        <v>technology</v>
      </c>
      <c r="R1012" t="str">
        <f t="shared" si="132"/>
        <v>wearables</v>
      </c>
      <c r="S1012" s="10">
        <f t="shared" si="129"/>
        <v>42561.829421296294</v>
      </c>
      <c r="T1012">
        <f t="shared" si="126"/>
        <v>2016</v>
      </c>
      <c r="U1012" s="10">
        <f t="shared" si="130"/>
        <v>42618.124305555553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7"/>
        <v>0.375</v>
      </c>
      <c r="P1013" s="6">
        <f t="shared" si="128"/>
        <v>75</v>
      </c>
      <c r="Q1013" t="str">
        <f t="shared" si="131"/>
        <v>technology</v>
      </c>
      <c r="R1013" t="str">
        <f t="shared" si="132"/>
        <v>wearables</v>
      </c>
      <c r="S1013" s="10">
        <f t="shared" si="129"/>
        <v>41946.898090277777</v>
      </c>
      <c r="T1013">
        <f t="shared" si="126"/>
        <v>2014</v>
      </c>
      <c r="U1013" s="10">
        <f t="shared" si="130"/>
        <v>41991.898090277777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7"/>
        <v>21535.021000000001</v>
      </c>
      <c r="P1014" s="6">
        <f t="shared" si="128"/>
        <v>1389.3561935483872</v>
      </c>
      <c r="Q1014" t="str">
        <f t="shared" si="131"/>
        <v>technology</v>
      </c>
      <c r="R1014" t="str">
        <f t="shared" si="132"/>
        <v>wearables</v>
      </c>
      <c r="S1014" s="10">
        <f t="shared" si="129"/>
        <v>42714.440416666665</v>
      </c>
      <c r="T1014">
        <f t="shared" si="126"/>
        <v>2016</v>
      </c>
      <c r="U1014" s="10">
        <f t="shared" si="130"/>
        <v>42759.440416666665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7"/>
        <v>34.527999999999999</v>
      </c>
      <c r="P1015" s="6">
        <f t="shared" si="128"/>
        <v>95.911111111111111</v>
      </c>
      <c r="Q1015" t="str">
        <f t="shared" si="131"/>
        <v>technology</v>
      </c>
      <c r="R1015" t="str">
        <f t="shared" si="132"/>
        <v>wearables</v>
      </c>
      <c r="S1015" s="10">
        <f t="shared" si="129"/>
        <v>42339.833981481483</v>
      </c>
      <c r="T1015">
        <f t="shared" si="126"/>
        <v>2015</v>
      </c>
      <c r="U1015" s="10">
        <f t="shared" si="130"/>
        <v>42367.833333333328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7"/>
        <v>30.599999999999998</v>
      </c>
      <c r="P1016" s="6">
        <f t="shared" si="128"/>
        <v>191.25</v>
      </c>
      <c r="Q1016" t="str">
        <f t="shared" si="131"/>
        <v>technology</v>
      </c>
      <c r="R1016" t="str">
        <f t="shared" si="132"/>
        <v>wearables</v>
      </c>
      <c r="S1016" s="10">
        <f t="shared" si="129"/>
        <v>41955.002488425926</v>
      </c>
      <c r="T1016">
        <f t="shared" si="126"/>
        <v>2014</v>
      </c>
      <c r="U1016" s="10">
        <f t="shared" si="130"/>
        <v>42005.002488425926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7"/>
        <v>2.666666666666667</v>
      </c>
      <c r="P1017" s="6">
        <f t="shared" si="128"/>
        <v>40</v>
      </c>
      <c r="Q1017" t="str">
        <f t="shared" si="131"/>
        <v>technology</v>
      </c>
      <c r="R1017" t="str">
        <f t="shared" si="132"/>
        <v>wearables</v>
      </c>
      <c r="S1017" s="10">
        <f t="shared" si="129"/>
        <v>42303.878414351857</v>
      </c>
      <c r="T1017">
        <f t="shared" si="126"/>
        <v>2015</v>
      </c>
      <c r="U1017" s="10">
        <f t="shared" si="130"/>
        <v>42333.920081018514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7"/>
        <v>2.8420000000000001</v>
      </c>
      <c r="P1018" s="6">
        <f t="shared" si="128"/>
        <v>74.78947368421052</v>
      </c>
      <c r="Q1018" t="str">
        <f t="shared" si="131"/>
        <v>technology</v>
      </c>
      <c r="R1018" t="str">
        <f t="shared" si="132"/>
        <v>wearables</v>
      </c>
      <c r="S1018" s="10">
        <f t="shared" si="129"/>
        <v>42422.107129629629</v>
      </c>
      <c r="T1018">
        <f t="shared" si="126"/>
        <v>2016</v>
      </c>
      <c r="U1018" s="10">
        <f t="shared" si="130"/>
        <v>42467.065462962957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7"/>
        <v>22.878799999999998</v>
      </c>
      <c r="P1019" s="6">
        <f t="shared" si="128"/>
        <v>161.11830985915492</v>
      </c>
      <c r="Q1019" t="str">
        <f t="shared" si="131"/>
        <v>technology</v>
      </c>
      <c r="R1019" t="str">
        <f t="shared" si="132"/>
        <v>wearables</v>
      </c>
      <c r="S1019" s="10">
        <f t="shared" si="129"/>
        <v>42289.675173611111</v>
      </c>
      <c r="T1019">
        <f t="shared" si="126"/>
        <v>2015</v>
      </c>
      <c r="U1019" s="10">
        <f t="shared" si="130"/>
        <v>42329.716840277775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7"/>
        <v>3.105</v>
      </c>
      <c r="P1020" s="6">
        <f t="shared" si="128"/>
        <v>88.714285714285708</v>
      </c>
      <c r="Q1020" t="str">
        <f t="shared" si="131"/>
        <v>technology</v>
      </c>
      <c r="R1020" t="str">
        <f t="shared" si="132"/>
        <v>wearables</v>
      </c>
      <c r="S1020" s="10">
        <f t="shared" si="129"/>
        <v>42535.492280092592</v>
      </c>
      <c r="T1020">
        <f t="shared" si="126"/>
        <v>2016</v>
      </c>
      <c r="U1020" s="10">
        <f t="shared" si="130"/>
        <v>42565.492280092592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7"/>
        <v>47.333333333333336</v>
      </c>
      <c r="P1021" s="6">
        <f t="shared" si="128"/>
        <v>53.25</v>
      </c>
      <c r="Q1021" t="str">
        <f t="shared" si="131"/>
        <v>technology</v>
      </c>
      <c r="R1021" t="str">
        <f t="shared" si="132"/>
        <v>wearables</v>
      </c>
      <c r="S1021" s="10">
        <f t="shared" si="129"/>
        <v>42009.973946759259</v>
      </c>
      <c r="T1021">
        <f t="shared" si="126"/>
        <v>2015</v>
      </c>
      <c r="U1021" s="10">
        <f t="shared" si="130"/>
        <v>42039.973946759259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7"/>
        <v>205.54838709677421</v>
      </c>
      <c r="P1022" s="6">
        <f t="shared" si="128"/>
        <v>106.2</v>
      </c>
      <c r="Q1022" t="str">
        <f t="shared" si="131"/>
        <v>music</v>
      </c>
      <c r="R1022" t="str">
        <f t="shared" si="132"/>
        <v>electronic music</v>
      </c>
      <c r="S1022" s="10">
        <f t="shared" si="129"/>
        <v>42127.069548611107</v>
      </c>
      <c r="T1022">
        <f t="shared" si="126"/>
        <v>2015</v>
      </c>
      <c r="U1022" s="10">
        <f t="shared" si="130"/>
        <v>42157.032638888893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7"/>
        <v>351.80366666666669</v>
      </c>
      <c r="P1023" s="6">
        <f t="shared" si="128"/>
        <v>22.079728033472804</v>
      </c>
      <c r="Q1023" t="str">
        <f t="shared" si="131"/>
        <v>music</v>
      </c>
      <c r="R1023" t="str">
        <f t="shared" si="132"/>
        <v>electronic music</v>
      </c>
      <c r="S1023" s="10">
        <f t="shared" si="129"/>
        <v>42271.251979166671</v>
      </c>
      <c r="T1023">
        <f t="shared" si="126"/>
        <v>2015</v>
      </c>
      <c r="U1023" s="10">
        <f t="shared" si="130"/>
        <v>42294.166666666672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7"/>
        <v>114.9</v>
      </c>
      <c r="P1024" s="6">
        <f t="shared" si="128"/>
        <v>31.054054054054053</v>
      </c>
      <c r="Q1024" t="str">
        <f t="shared" si="131"/>
        <v>music</v>
      </c>
      <c r="R1024" t="str">
        <f t="shared" si="132"/>
        <v>electronic music</v>
      </c>
      <c r="S1024" s="10">
        <f t="shared" si="129"/>
        <v>42111.646724537044</v>
      </c>
      <c r="T1024">
        <f t="shared" si="126"/>
        <v>2015</v>
      </c>
      <c r="U1024" s="10">
        <f t="shared" si="130"/>
        <v>42141.646724537044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7"/>
        <v>237.15</v>
      </c>
      <c r="P1025" s="6">
        <f t="shared" si="128"/>
        <v>36.206106870229007</v>
      </c>
      <c r="Q1025" t="str">
        <f t="shared" si="131"/>
        <v>music</v>
      </c>
      <c r="R1025" t="str">
        <f t="shared" si="132"/>
        <v>electronic music</v>
      </c>
      <c r="S1025" s="10">
        <f t="shared" si="129"/>
        <v>42145.919687500005</v>
      </c>
      <c r="T1025">
        <f t="shared" si="126"/>
        <v>2015</v>
      </c>
      <c r="U1025" s="10">
        <f t="shared" si="130"/>
        <v>42175.919687500005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7"/>
        <v>118.63774999999998</v>
      </c>
      <c r="P1026" s="6">
        <f t="shared" si="128"/>
        <v>388.9762295081967</v>
      </c>
      <c r="Q1026" t="str">
        <f t="shared" si="131"/>
        <v>music</v>
      </c>
      <c r="R1026" t="str">
        <f t="shared" si="132"/>
        <v>electronic music</v>
      </c>
      <c r="S1026" s="10">
        <f t="shared" si="129"/>
        <v>42370.580590277779</v>
      </c>
      <c r="T1026">
        <f t="shared" ref="T1026:T1089" si="133">YEAR(S1026)</f>
        <v>2016</v>
      </c>
      <c r="U1026" s="10">
        <f t="shared" si="130"/>
        <v>42400.580590277779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34">E1027/D1027 * 100</f>
        <v>109.92831428571431</v>
      </c>
      <c r="P1027" s="6">
        <f t="shared" ref="P1027:P1090" si="135">E1027/L1027</f>
        <v>71.848571428571432</v>
      </c>
      <c r="Q1027" t="str">
        <f t="shared" si="131"/>
        <v>music</v>
      </c>
      <c r="R1027" t="str">
        <f t="shared" si="132"/>
        <v>electronic music</v>
      </c>
      <c r="S1027" s="10">
        <f t="shared" ref="S1027:S1090" si="136">(((J1027/60)/60)/24)+DATE(1970,1,1)</f>
        <v>42049.833761574075</v>
      </c>
      <c r="T1027">
        <f t="shared" si="133"/>
        <v>2015</v>
      </c>
      <c r="U1027" s="10">
        <f t="shared" ref="U1027:U1090" si="137">(((I1027/60)/60)/24)+DATE(1970,1,1)</f>
        <v>42079.792094907403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34"/>
        <v>100.00828571428571</v>
      </c>
      <c r="P1028" s="6">
        <f t="shared" si="135"/>
        <v>57.381803278688523</v>
      </c>
      <c r="Q1028" t="str">
        <f t="shared" si="131"/>
        <v>music</v>
      </c>
      <c r="R1028" t="str">
        <f t="shared" si="132"/>
        <v>electronic music</v>
      </c>
      <c r="S1028" s="10">
        <f t="shared" si="136"/>
        <v>42426.407592592594</v>
      </c>
      <c r="T1028">
        <f t="shared" si="133"/>
        <v>2016</v>
      </c>
      <c r="U1028" s="10">
        <f t="shared" si="137"/>
        <v>42460.365925925929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34"/>
        <v>103.09292094387415</v>
      </c>
      <c r="P1029" s="6">
        <f t="shared" si="135"/>
        <v>69.666666666666671</v>
      </c>
      <c r="Q1029" t="str">
        <f t="shared" ref="Q1029:Q1092" si="138">LEFT(N1029,SEARCH("/",N1029,1)-1)</f>
        <v>music</v>
      </c>
      <c r="R1029" t="str">
        <f t="shared" ref="R1029:R1092" si="139">RIGHT(N1029,LEN(N1029)-SEARCH("/",N1029,1))</f>
        <v>electronic music</v>
      </c>
      <c r="S1029" s="10">
        <f t="shared" si="136"/>
        <v>41905.034108796295</v>
      </c>
      <c r="T1029">
        <f t="shared" si="133"/>
        <v>2014</v>
      </c>
      <c r="U1029" s="10">
        <f t="shared" si="137"/>
        <v>41935.034108796295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34"/>
        <v>117.27000000000001</v>
      </c>
      <c r="P1030" s="6">
        <f t="shared" si="135"/>
        <v>45.988235294117644</v>
      </c>
      <c r="Q1030" t="str">
        <f t="shared" si="138"/>
        <v>music</v>
      </c>
      <c r="R1030" t="str">
        <f t="shared" si="139"/>
        <v>electronic music</v>
      </c>
      <c r="S1030" s="10">
        <f t="shared" si="136"/>
        <v>42755.627372685187</v>
      </c>
      <c r="T1030">
        <f t="shared" si="133"/>
        <v>2017</v>
      </c>
      <c r="U1030" s="10">
        <f t="shared" si="137"/>
        <v>42800.833333333328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34"/>
        <v>111.75999999999999</v>
      </c>
      <c r="P1031" s="6">
        <f t="shared" si="135"/>
        <v>79.262411347517727</v>
      </c>
      <c r="Q1031" t="str">
        <f t="shared" si="138"/>
        <v>music</v>
      </c>
      <c r="R1031" t="str">
        <f t="shared" si="139"/>
        <v>electronic music</v>
      </c>
      <c r="S1031" s="10">
        <f t="shared" si="136"/>
        <v>42044.711886574078</v>
      </c>
      <c r="T1031">
        <f t="shared" si="133"/>
        <v>2015</v>
      </c>
      <c r="U1031" s="10">
        <f t="shared" si="137"/>
        <v>42098.915972222225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34"/>
        <v>342.09999999999997</v>
      </c>
      <c r="P1032" s="6">
        <f t="shared" si="135"/>
        <v>43.031446540880502</v>
      </c>
      <c r="Q1032" t="str">
        <f t="shared" si="138"/>
        <v>music</v>
      </c>
      <c r="R1032" t="str">
        <f t="shared" si="139"/>
        <v>electronic music</v>
      </c>
      <c r="S1032" s="10">
        <f t="shared" si="136"/>
        <v>42611.483206018514</v>
      </c>
      <c r="T1032">
        <f t="shared" si="133"/>
        <v>2016</v>
      </c>
      <c r="U1032" s="10">
        <f t="shared" si="137"/>
        <v>42625.483206018514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34"/>
        <v>107.4</v>
      </c>
      <c r="P1033" s="6">
        <f t="shared" si="135"/>
        <v>108.48484848484848</v>
      </c>
      <c r="Q1033" t="str">
        <f t="shared" si="138"/>
        <v>music</v>
      </c>
      <c r="R1033" t="str">
        <f t="shared" si="139"/>
        <v>electronic music</v>
      </c>
      <c r="S1033" s="10">
        <f t="shared" si="136"/>
        <v>42324.764004629629</v>
      </c>
      <c r="T1033">
        <f t="shared" si="133"/>
        <v>2015</v>
      </c>
      <c r="U1033" s="10">
        <f t="shared" si="137"/>
        <v>42354.764004629629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34"/>
        <v>108.49703703703703</v>
      </c>
      <c r="P1034" s="6">
        <f t="shared" si="135"/>
        <v>61.029583333333335</v>
      </c>
      <c r="Q1034" t="str">
        <f t="shared" si="138"/>
        <v>music</v>
      </c>
      <c r="R1034" t="str">
        <f t="shared" si="139"/>
        <v>electronic music</v>
      </c>
      <c r="S1034" s="10">
        <f t="shared" si="136"/>
        <v>42514.666956018518</v>
      </c>
      <c r="T1034">
        <f t="shared" si="133"/>
        <v>2016</v>
      </c>
      <c r="U1034" s="10">
        <f t="shared" si="137"/>
        <v>42544.666956018518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34"/>
        <v>102.86144578313252</v>
      </c>
      <c r="P1035" s="6">
        <f t="shared" si="135"/>
        <v>50.592592592592595</v>
      </c>
      <c r="Q1035" t="str">
        <f t="shared" si="138"/>
        <v>music</v>
      </c>
      <c r="R1035" t="str">
        <f t="shared" si="139"/>
        <v>electronic music</v>
      </c>
      <c r="S1035" s="10">
        <f t="shared" si="136"/>
        <v>42688.732407407413</v>
      </c>
      <c r="T1035">
        <f t="shared" si="133"/>
        <v>2016</v>
      </c>
      <c r="U1035" s="10">
        <f t="shared" si="137"/>
        <v>42716.732407407413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34"/>
        <v>130.0018</v>
      </c>
      <c r="P1036" s="6">
        <f t="shared" si="135"/>
        <v>39.157168674698795</v>
      </c>
      <c r="Q1036" t="str">
        <f t="shared" si="138"/>
        <v>music</v>
      </c>
      <c r="R1036" t="str">
        <f t="shared" si="139"/>
        <v>electronic music</v>
      </c>
      <c r="S1036" s="10">
        <f t="shared" si="136"/>
        <v>42555.166712962964</v>
      </c>
      <c r="T1036">
        <f t="shared" si="133"/>
        <v>2016</v>
      </c>
      <c r="U1036" s="10">
        <f t="shared" si="137"/>
        <v>42587.165972222225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34"/>
        <v>107.65217391304347</v>
      </c>
      <c r="P1037" s="6">
        <f t="shared" si="135"/>
        <v>65.15789473684211</v>
      </c>
      <c r="Q1037" t="str">
        <f t="shared" si="138"/>
        <v>music</v>
      </c>
      <c r="R1037" t="str">
        <f t="shared" si="139"/>
        <v>electronic music</v>
      </c>
      <c r="S1037" s="10">
        <f t="shared" si="136"/>
        <v>42016.641435185185</v>
      </c>
      <c r="T1037">
        <f t="shared" si="133"/>
        <v>2015</v>
      </c>
      <c r="U1037" s="10">
        <f t="shared" si="137"/>
        <v>42046.641435185185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34"/>
        <v>112.36044444444444</v>
      </c>
      <c r="P1038" s="6">
        <f t="shared" si="135"/>
        <v>23.963127962085309</v>
      </c>
      <c r="Q1038" t="str">
        <f t="shared" si="138"/>
        <v>music</v>
      </c>
      <c r="R1038" t="str">
        <f t="shared" si="139"/>
        <v>electronic music</v>
      </c>
      <c r="S1038" s="10">
        <f t="shared" si="136"/>
        <v>41249.448958333334</v>
      </c>
      <c r="T1038">
        <f t="shared" si="133"/>
        <v>2012</v>
      </c>
      <c r="U1038" s="10">
        <f t="shared" si="137"/>
        <v>41281.333333333336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34"/>
        <v>102.1</v>
      </c>
      <c r="P1039" s="6">
        <f t="shared" si="135"/>
        <v>48.61904761904762</v>
      </c>
      <c r="Q1039" t="str">
        <f t="shared" si="138"/>
        <v>music</v>
      </c>
      <c r="R1039" t="str">
        <f t="shared" si="139"/>
        <v>electronic music</v>
      </c>
      <c r="S1039" s="10">
        <f t="shared" si="136"/>
        <v>42119.822476851856</v>
      </c>
      <c r="T1039">
        <f t="shared" si="133"/>
        <v>2015</v>
      </c>
      <c r="U1039" s="10">
        <f t="shared" si="137"/>
        <v>42142.208333333328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34"/>
        <v>145.33333333333334</v>
      </c>
      <c r="P1040" s="6">
        <f t="shared" si="135"/>
        <v>35.73770491803279</v>
      </c>
      <c r="Q1040" t="str">
        <f t="shared" si="138"/>
        <v>music</v>
      </c>
      <c r="R1040" t="str">
        <f t="shared" si="139"/>
        <v>electronic music</v>
      </c>
      <c r="S1040" s="10">
        <f t="shared" si="136"/>
        <v>42418.231747685189</v>
      </c>
      <c r="T1040">
        <f t="shared" si="133"/>
        <v>2016</v>
      </c>
      <c r="U1040" s="10">
        <f t="shared" si="137"/>
        <v>42448.190081018518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34"/>
        <v>128.19999999999999</v>
      </c>
      <c r="P1041" s="6">
        <f t="shared" si="135"/>
        <v>21.366666666666667</v>
      </c>
      <c r="Q1041" t="str">
        <f t="shared" si="138"/>
        <v>music</v>
      </c>
      <c r="R1041" t="str">
        <f t="shared" si="139"/>
        <v>electronic music</v>
      </c>
      <c r="S1041" s="10">
        <f t="shared" si="136"/>
        <v>42692.109328703707</v>
      </c>
      <c r="T1041">
        <f t="shared" si="133"/>
        <v>2016</v>
      </c>
      <c r="U1041" s="10">
        <f t="shared" si="137"/>
        <v>42717.332638888889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34"/>
        <v>0.29411764705882354</v>
      </c>
      <c r="P1042" s="6">
        <f t="shared" si="135"/>
        <v>250</v>
      </c>
      <c r="Q1042" t="str">
        <f t="shared" si="138"/>
        <v>journalism</v>
      </c>
      <c r="R1042" t="str">
        <f t="shared" si="139"/>
        <v>audio</v>
      </c>
      <c r="S1042" s="10">
        <f t="shared" si="136"/>
        <v>42579.708437499998</v>
      </c>
      <c r="T1042">
        <f t="shared" si="133"/>
        <v>2016</v>
      </c>
      <c r="U1042" s="10">
        <f t="shared" si="137"/>
        <v>42609.708437499998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34"/>
        <v>0</v>
      </c>
      <c r="P1043" s="6">
        <f>IF(L1043 &gt; 0,E1043/L1043,0)</f>
        <v>0</v>
      </c>
      <c r="Q1043" t="str">
        <f t="shared" si="138"/>
        <v>journalism</v>
      </c>
      <c r="R1043" t="str">
        <f t="shared" si="139"/>
        <v>audio</v>
      </c>
      <c r="S1043" s="10">
        <f t="shared" si="136"/>
        <v>41831.060092592597</v>
      </c>
      <c r="T1043">
        <f t="shared" si="133"/>
        <v>2014</v>
      </c>
      <c r="U1043" s="10">
        <f t="shared" si="137"/>
        <v>41851.060092592597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34"/>
        <v>1.5384615384615385</v>
      </c>
      <c r="P1044" s="6">
        <f t="shared" si="135"/>
        <v>10</v>
      </c>
      <c r="Q1044" t="str">
        <f t="shared" si="138"/>
        <v>journalism</v>
      </c>
      <c r="R1044" t="str">
        <f t="shared" si="139"/>
        <v>audio</v>
      </c>
      <c r="S1044" s="10">
        <f t="shared" si="136"/>
        <v>41851.696157407408</v>
      </c>
      <c r="T1044">
        <f t="shared" si="133"/>
        <v>2014</v>
      </c>
      <c r="U1044" s="10">
        <f t="shared" si="137"/>
        <v>41894.416666666664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34"/>
        <v>8.5370000000000008</v>
      </c>
      <c r="P1045" s="6">
        <f t="shared" si="135"/>
        <v>29.236301369863014</v>
      </c>
      <c r="Q1045" t="str">
        <f t="shared" si="138"/>
        <v>journalism</v>
      </c>
      <c r="R1045" t="str">
        <f t="shared" si="139"/>
        <v>audio</v>
      </c>
      <c r="S1045" s="10">
        <f t="shared" si="136"/>
        <v>42114.252951388888</v>
      </c>
      <c r="T1045">
        <f t="shared" si="133"/>
        <v>2015</v>
      </c>
      <c r="U1045" s="10">
        <f t="shared" si="137"/>
        <v>42144.252951388888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34"/>
        <v>8.5714285714285715E-2</v>
      </c>
      <c r="P1046" s="6">
        <f t="shared" si="135"/>
        <v>3</v>
      </c>
      <c r="Q1046" t="str">
        <f t="shared" si="138"/>
        <v>journalism</v>
      </c>
      <c r="R1046" t="str">
        <f t="shared" si="139"/>
        <v>audio</v>
      </c>
      <c r="S1046" s="10">
        <f t="shared" si="136"/>
        <v>42011.925937499997</v>
      </c>
      <c r="T1046">
        <f t="shared" si="133"/>
        <v>2015</v>
      </c>
      <c r="U1046" s="10">
        <f t="shared" si="137"/>
        <v>42068.852083333331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34"/>
        <v>2.6599999999999997</v>
      </c>
      <c r="P1047" s="6">
        <f t="shared" si="135"/>
        <v>33.25</v>
      </c>
      <c r="Q1047" t="str">
        <f t="shared" si="138"/>
        <v>journalism</v>
      </c>
      <c r="R1047" t="str">
        <f t="shared" si="139"/>
        <v>audio</v>
      </c>
      <c r="S1047" s="10">
        <f t="shared" si="136"/>
        <v>41844.874421296299</v>
      </c>
      <c r="T1047">
        <f t="shared" si="133"/>
        <v>2014</v>
      </c>
      <c r="U1047" s="10">
        <f t="shared" si="137"/>
        <v>41874.874421296299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34"/>
        <v>0</v>
      </c>
      <c r="P1048" s="6">
        <f>IF(L1048 &gt; 0,E1048/L1048,0)</f>
        <v>0</v>
      </c>
      <c r="Q1048" t="str">
        <f t="shared" si="138"/>
        <v>journalism</v>
      </c>
      <c r="R1048" t="str">
        <f t="shared" si="139"/>
        <v>audio</v>
      </c>
      <c r="S1048" s="10">
        <f t="shared" si="136"/>
        <v>42319.851388888885</v>
      </c>
      <c r="T1048">
        <f t="shared" si="133"/>
        <v>2015</v>
      </c>
      <c r="U1048" s="10">
        <f t="shared" si="137"/>
        <v>42364.851388888885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34"/>
        <v>0.05</v>
      </c>
      <c r="P1049" s="6">
        <f t="shared" si="135"/>
        <v>1</v>
      </c>
      <c r="Q1049" t="str">
        <f t="shared" si="138"/>
        <v>journalism</v>
      </c>
      <c r="R1049" t="str">
        <f t="shared" si="139"/>
        <v>audio</v>
      </c>
      <c r="S1049" s="10">
        <f t="shared" si="136"/>
        <v>41918.818460648145</v>
      </c>
      <c r="T1049">
        <f t="shared" si="133"/>
        <v>2014</v>
      </c>
      <c r="U1049" s="10">
        <f t="shared" si="137"/>
        <v>41948.860127314816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34"/>
        <v>1.4133333333333333</v>
      </c>
      <c r="P1050" s="6">
        <f t="shared" si="135"/>
        <v>53</v>
      </c>
      <c r="Q1050" t="str">
        <f t="shared" si="138"/>
        <v>journalism</v>
      </c>
      <c r="R1050" t="str">
        <f t="shared" si="139"/>
        <v>audio</v>
      </c>
      <c r="S1050" s="10">
        <f t="shared" si="136"/>
        <v>42598.053113425922</v>
      </c>
      <c r="T1050">
        <f t="shared" si="133"/>
        <v>2016</v>
      </c>
      <c r="U1050" s="10">
        <f t="shared" si="137"/>
        <v>42638.053113425922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34"/>
        <v>0</v>
      </c>
      <c r="P1051" s="6">
        <f t="shared" ref="P1051:P1054" si="140">IF(L1051 &gt; 0,E1051/L1051,0)</f>
        <v>0</v>
      </c>
      <c r="Q1051" t="str">
        <f t="shared" si="138"/>
        <v>journalism</v>
      </c>
      <c r="R1051" t="str">
        <f t="shared" si="139"/>
        <v>audio</v>
      </c>
      <c r="S1051" s="10">
        <f t="shared" si="136"/>
        <v>42382.431076388893</v>
      </c>
      <c r="T1051">
        <f t="shared" si="133"/>
        <v>2016</v>
      </c>
      <c r="U1051" s="10">
        <f t="shared" si="137"/>
        <v>42412.431076388893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34"/>
        <v>0</v>
      </c>
      <c r="P1052" s="6">
        <f t="shared" si="140"/>
        <v>0</v>
      </c>
      <c r="Q1052" t="str">
        <f t="shared" si="138"/>
        <v>journalism</v>
      </c>
      <c r="R1052" t="str">
        <f t="shared" si="139"/>
        <v>audio</v>
      </c>
      <c r="S1052" s="10">
        <f t="shared" si="136"/>
        <v>42231.7971875</v>
      </c>
      <c r="T1052">
        <f t="shared" si="133"/>
        <v>2015</v>
      </c>
      <c r="U1052" s="10">
        <f t="shared" si="137"/>
        <v>42261.7971875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34"/>
        <v>0</v>
      </c>
      <c r="P1053" s="6">
        <f t="shared" si="140"/>
        <v>0</v>
      </c>
      <c r="Q1053" t="str">
        <f t="shared" si="138"/>
        <v>journalism</v>
      </c>
      <c r="R1053" t="str">
        <f t="shared" si="139"/>
        <v>audio</v>
      </c>
      <c r="S1053" s="10">
        <f t="shared" si="136"/>
        <v>41850.014178240745</v>
      </c>
      <c r="T1053">
        <f t="shared" si="133"/>
        <v>2014</v>
      </c>
      <c r="U1053" s="10">
        <f t="shared" si="137"/>
        <v>41878.014178240745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34"/>
        <v>0</v>
      </c>
      <c r="P1054" s="6">
        <f t="shared" si="140"/>
        <v>0</v>
      </c>
      <c r="Q1054" t="str">
        <f t="shared" si="138"/>
        <v>journalism</v>
      </c>
      <c r="R1054" t="str">
        <f t="shared" si="139"/>
        <v>audio</v>
      </c>
      <c r="S1054" s="10">
        <f t="shared" si="136"/>
        <v>42483.797395833331</v>
      </c>
      <c r="T1054">
        <f t="shared" si="133"/>
        <v>2016</v>
      </c>
      <c r="U1054" s="10">
        <f t="shared" si="137"/>
        <v>42527.839583333334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34"/>
        <v>1</v>
      </c>
      <c r="P1055" s="6">
        <f t="shared" si="135"/>
        <v>15</v>
      </c>
      <c r="Q1055" t="str">
        <f t="shared" si="138"/>
        <v>journalism</v>
      </c>
      <c r="R1055" t="str">
        <f t="shared" si="139"/>
        <v>audio</v>
      </c>
      <c r="S1055" s="10">
        <f t="shared" si="136"/>
        <v>42775.172824074078</v>
      </c>
      <c r="T1055">
        <f t="shared" si="133"/>
        <v>2017</v>
      </c>
      <c r="U1055" s="10">
        <f t="shared" si="137"/>
        <v>42800.172824074078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34"/>
        <v>0</v>
      </c>
      <c r="P1056" s="6">
        <f t="shared" ref="P1056:P1061" si="141">IF(L1056 &gt; 0,E1056/L1056,0)</f>
        <v>0</v>
      </c>
      <c r="Q1056" t="str">
        <f t="shared" si="138"/>
        <v>journalism</v>
      </c>
      <c r="R1056" t="str">
        <f t="shared" si="139"/>
        <v>audio</v>
      </c>
      <c r="S1056" s="10">
        <f t="shared" si="136"/>
        <v>41831.851840277777</v>
      </c>
      <c r="T1056">
        <f t="shared" si="133"/>
        <v>2014</v>
      </c>
      <c r="U1056" s="10">
        <f t="shared" si="137"/>
        <v>41861.916666666664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34"/>
        <v>0</v>
      </c>
      <c r="P1057" s="6">
        <f t="shared" si="141"/>
        <v>0</v>
      </c>
      <c r="Q1057" t="str">
        <f t="shared" si="138"/>
        <v>journalism</v>
      </c>
      <c r="R1057" t="str">
        <f t="shared" si="139"/>
        <v>audio</v>
      </c>
      <c r="S1057" s="10">
        <f t="shared" si="136"/>
        <v>42406.992418981477</v>
      </c>
      <c r="T1057">
        <f t="shared" si="133"/>
        <v>2016</v>
      </c>
      <c r="U1057" s="10">
        <f t="shared" si="137"/>
        <v>42436.992418981477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34"/>
        <v>0</v>
      </c>
      <c r="P1058" s="6">
        <f t="shared" si="141"/>
        <v>0</v>
      </c>
      <c r="Q1058" t="str">
        <f t="shared" si="138"/>
        <v>journalism</v>
      </c>
      <c r="R1058" t="str">
        <f t="shared" si="139"/>
        <v>audio</v>
      </c>
      <c r="S1058" s="10">
        <f t="shared" si="136"/>
        <v>42058.719641203701</v>
      </c>
      <c r="T1058">
        <f t="shared" si="133"/>
        <v>2015</v>
      </c>
      <c r="U1058" s="10">
        <f t="shared" si="137"/>
        <v>42118.677974537044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34"/>
        <v>0</v>
      </c>
      <c r="P1059" s="6">
        <f t="shared" si="141"/>
        <v>0</v>
      </c>
      <c r="Q1059" t="str">
        <f t="shared" si="138"/>
        <v>journalism</v>
      </c>
      <c r="R1059" t="str">
        <f t="shared" si="139"/>
        <v>audio</v>
      </c>
      <c r="S1059" s="10">
        <f t="shared" si="136"/>
        <v>42678.871331018512</v>
      </c>
      <c r="T1059">
        <f t="shared" si="133"/>
        <v>2016</v>
      </c>
      <c r="U1059" s="10">
        <f t="shared" si="137"/>
        <v>42708.912997685184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34"/>
        <v>0</v>
      </c>
      <c r="P1060" s="6">
        <f t="shared" si="141"/>
        <v>0</v>
      </c>
      <c r="Q1060" t="str">
        <f t="shared" si="138"/>
        <v>journalism</v>
      </c>
      <c r="R1060" t="str">
        <f t="shared" si="139"/>
        <v>audio</v>
      </c>
      <c r="S1060" s="10">
        <f t="shared" si="136"/>
        <v>42047.900960648149</v>
      </c>
      <c r="T1060">
        <f t="shared" si="133"/>
        <v>2015</v>
      </c>
      <c r="U1060" s="10">
        <f t="shared" si="137"/>
        <v>42089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34"/>
        <v>0</v>
      </c>
      <c r="P1061" s="6">
        <f t="shared" si="141"/>
        <v>0</v>
      </c>
      <c r="Q1061" t="str">
        <f t="shared" si="138"/>
        <v>journalism</v>
      </c>
      <c r="R1061" t="str">
        <f t="shared" si="139"/>
        <v>audio</v>
      </c>
      <c r="S1061" s="10">
        <f t="shared" si="136"/>
        <v>42046.79</v>
      </c>
      <c r="T1061">
        <f t="shared" si="133"/>
        <v>2015</v>
      </c>
      <c r="U1061" s="10">
        <f t="shared" si="137"/>
        <v>42076.748333333337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34"/>
        <v>1</v>
      </c>
      <c r="P1062" s="6">
        <f t="shared" si="135"/>
        <v>50</v>
      </c>
      <c r="Q1062" t="str">
        <f t="shared" si="138"/>
        <v>journalism</v>
      </c>
      <c r="R1062" t="str">
        <f t="shared" si="139"/>
        <v>audio</v>
      </c>
      <c r="S1062" s="10">
        <f t="shared" si="136"/>
        <v>42079.913113425922</v>
      </c>
      <c r="T1062">
        <f t="shared" si="133"/>
        <v>2015</v>
      </c>
      <c r="U1062" s="10">
        <f t="shared" si="137"/>
        <v>42109.913113425922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34"/>
        <v>0</v>
      </c>
      <c r="P1063" s="6">
        <f>IF(L1063 &gt; 0,E1063/L1063,0)</f>
        <v>0</v>
      </c>
      <c r="Q1063" t="str">
        <f t="shared" si="138"/>
        <v>journalism</v>
      </c>
      <c r="R1063" t="str">
        <f t="shared" si="139"/>
        <v>audio</v>
      </c>
      <c r="S1063" s="10">
        <f t="shared" si="136"/>
        <v>42432.276712962965</v>
      </c>
      <c r="T1063">
        <f t="shared" si="133"/>
        <v>2016</v>
      </c>
      <c r="U1063" s="10">
        <f t="shared" si="137"/>
        <v>42492.041666666672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34"/>
        <v>95.477386934673376</v>
      </c>
      <c r="P1064" s="6">
        <f t="shared" si="135"/>
        <v>47.5</v>
      </c>
      <c r="Q1064" t="str">
        <f t="shared" si="138"/>
        <v>journalism</v>
      </c>
      <c r="R1064" t="str">
        <f t="shared" si="139"/>
        <v>audio</v>
      </c>
      <c r="S1064" s="10">
        <f t="shared" si="136"/>
        <v>42556.807187500002</v>
      </c>
      <c r="T1064">
        <f t="shared" si="133"/>
        <v>2016</v>
      </c>
      <c r="U1064" s="10">
        <f t="shared" si="137"/>
        <v>42563.807187500002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34"/>
        <v>0</v>
      </c>
      <c r="P1065" s="6">
        <f>IF(L1065 &gt; 0,E1065/L1065,0)</f>
        <v>0</v>
      </c>
      <c r="Q1065" t="str">
        <f t="shared" si="138"/>
        <v>journalism</v>
      </c>
      <c r="R1065" t="str">
        <f t="shared" si="139"/>
        <v>audio</v>
      </c>
      <c r="S1065" s="10">
        <f t="shared" si="136"/>
        <v>42583.030810185184</v>
      </c>
      <c r="T1065">
        <f t="shared" si="133"/>
        <v>2016</v>
      </c>
      <c r="U1065" s="10">
        <f t="shared" si="137"/>
        <v>42613.030810185184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34"/>
        <v>8.974444444444444</v>
      </c>
      <c r="P1066" s="6">
        <f t="shared" si="135"/>
        <v>65.666666666666671</v>
      </c>
      <c r="Q1066" t="str">
        <f t="shared" si="138"/>
        <v>games</v>
      </c>
      <c r="R1066" t="str">
        <f t="shared" si="139"/>
        <v>video games</v>
      </c>
      <c r="S1066" s="10">
        <f t="shared" si="136"/>
        <v>41417.228043981479</v>
      </c>
      <c r="T1066">
        <f t="shared" si="133"/>
        <v>2013</v>
      </c>
      <c r="U1066" s="10">
        <f t="shared" si="137"/>
        <v>41462.228043981479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34"/>
        <v>2.7</v>
      </c>
      <c r="P1067" s="6">
        <f t="shared" si="135"/>
        <v>16.2</v>
      </c>
      <c r="Q1067" t="str">
        <f t="shared" si="138"/>
        <v>games</v>
      </c>
      <c r="R1067" t="str">
        <f t="shared" si="139"/>
        <v>video games</v>
      </c>
      <c r="S1067" s="10">
        <f t="shared" si="136"/>
        <v>41661.381041666667</v>
      </c>
      <c r="T1067">
        <f t="shared" si="133"/>
        <v>2014</v>
      </c>
      <c r="U1067" s="10">
        <f t="shared" si="137"/>
        <v>41689.381041666667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34"/>
        <v>3.3673333333333333</v>
      </c>
      <c r="P1068" s="6">
        <f t="shared" si="135"/>
        <v>34.128378378378379</v>
      </c>
      <c r="Q1068" t="str">
        <f t="shared" si="138"/>
        <v>games</v>
      </c>
      <c r="R1068" t="str">
        <f t="shared" si="139"/>
        <v>video games</v>
      </c>
      <c r="S1068" s="10">
        <f t="shared" si="136"/>
        <v>41445.962754629632</v>
      </c>
      <c r="T1068">
        <f t="shared" si="133"/>
        <v>2013</v>
      </c>
      <c r="U1068" s="10">
        <f t="shared" si="137"/>
        <v>41490.962754629632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34"/>
        <v>26</v>
      </c>
      <c r="P1069" s="6">
        <f t="shared" si="135"/>
        <v>13</v>
      </c>
      <c r="Q1069" t="str">
        <f t="shared" si="138"/>
        <v>games</v>
      </c>
      <c r="R1069" t="str">
        <f t="shared" si="139"/>
        <v>video games</v>
      </c>
      <c r="S1069" s="10">
        <f t="shared" si="136"/>
        <v>41599.855682870373</v>
      </c>
      <c r="T1069">
        <f t="shared" si="133"/>
        <v>2013</v>
      </c>
      <c r="U1069" s="10">
        <f t="shared" si="137"/>
        <v>41629.855682870373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34"/>
        <v>0.15</v>
      </c>
      <c r="P1070" s="6">
        <f t="shared" si="135"/>
        <v>11.25</v>
      </c>
      <c r="Q1070" t="str">
        <f t="shared" si="138"/>
        <v>games</v>
      </c>
      <c r="R1070" t="str">
        <f t="shared" si="139"/>
        <v>video games</v>
      </c>
      <c r="S1070" s="10">
        <f t="shared" si="136"/>
        <v>42440.371111111104</v>
      </c>
      <c r="T1070">
        <f t="shared" si="133"/>
        <v>2016</v>
      </c>
      <c r="U1070" s="10">
        <f t="shared" si="137"/>
        <v>42470.329444444447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34"/>
        <v>38.636363636363633</v>
      </c>
      <c r="P1071" s="6">
        <f t="shared" si="135"/>
        <v>40.476190476190474</v>
      </c>
      <c r="Q1071" t="str">
        <f t="shared" si="138"/>
        <v>games</v>
      </c>
      <c r="R1071" t="str">
        <f t="shared" si="139"/>
        <v>video games</v>
      </c>
      <c r="S1071" s="10">
        <f t="shared" si="136"/>
        <v>41572.229849537034</v>
      </c>
      <c r="T1071">
        <f t="shared" si="133"/>
        <v>2013</v>
      </c>
      <c r="U1071" s="10">
        <f t="shared" si="137"/>
        <v>41604.271516203706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34"/>
        <v>0.70000000000000007</v>
      </c>
      <c r="P1072" s="6">
        <f t="shared" si="135"/>
        <v>35</v>
      </c>
      <c r="Q1072" t="str">
        <f t="shared" si="138"/>
        <v>games</v>
      </c>
      <c r="R1072" t="str">
        <f t="shared" si="139"/>
        <v>video games</v>
      </c>
      <c r="S1072" s="10">
        <f t="shared" si="136"/>
        <v>41163.011828703704</v>
      </c>
      <c r="T1072">
        <f t="shared" si="133"/>
        <v>2012</v>
      </c>
      <c r="U1072" s="10">
        <f t="shared" si="137"/>
        <v>41183.011828703704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34"/>
        <v>0</v>
      </c>
      <c r="P1073" s="6">
        <f>IF(L1073 &gt; 0,E1073/L1073,0)</f>
        <v>0</v>
      </c>
      <c r="Q1073" t="str">
        <f t="shared" si="138"/>
        <v>games</v>
      </c>
      <c r="R1073" t="str">
        <f t="shared" si="139"/>
        <v>video games</v>
      </c>
      <c r="S1073" s="10">
        <f t="shared" si="136"/>
        <v>42295.753391203703</v>
      </c>
      <c r="T1073">
        <f t="shared" si="133"/>
        <v>2015</v>
      </c>
      <c r="U1073" s="10">
        <f t="shared" si="137"/>
        <v>42325.795057870375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34"/>
        <v>6.8000000000000005E-2</v>
      </c>
      <c r="P1074" s="6">
        <f t="shared" si="135"/>
        <v>12.75</v>
      </c>
      <c r="Q1074" t="str">
        <f t="shared" si="138"/>
        <v>games</v>
      </c>
      <c r="R1074" t="str">
        <f t="shared" si="139"/>
        <v>video games</v>
      </c>
      <c r="S1074" s="10">
        <f t="shared" si="136"/>
        <v>41645.832141203704</v>
      </c>
      <c r="T1074">
        <f t="shared" si="133"/>
        <v>2014</v>
      </c>
      <c r="U1074" s="10">
        <f t="shared" si="137"/>
        <v>41675.832141203704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34"/>
        <v>1.3333333333333335</v>
      </c>
      <c r="P1075" s="6">
        <f t="shared" si="135"/>
        <v>10</v>
      </c>
      <c r="Q1075" t="str">
        <f t="shared" si="138"/>
        <v>games</v>
      </c>
      <c r="R1075" t="str">
        <f t="shared" si="139"/>
        <v>video games</v>
      </c>
      <c r="S1075" s="10">
        <f t="shared" si="136"/>
        <v>40802.964594907404</v>
      </c>
      <c r="T1075">
        <f t="shared" si="133"/>
        <v>2011</v>
      </c>
      <c r="U1075" s="10">
        <f t="shared" si="137"/>
        <v>40832.964594907404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34"/>
        <v>6.3092592592592585</v>
      </c>
      <c r="P1076" s="6">
        <f t="shared" si="135"/>
        <v>113.56666666666666</v>
      </c>
      <c r="Q1076" t="str">
        <f t="shared" si="138"/>
        <v>games</v>
      </c>
      <c r="R1076" t="str">
        <f t="shared" si="139"/>
        <v>video games</v>
      </c>
      <c r="S1076" s="10">
        <f t="shared" si="136"/>
        <v>41613.172974537039</v>
      </c>
      <c r="T1076">
        <f t="shared" si="133"/>
        <v>2013</v>
      </c>
      <c r="U1076" s="10">
        <f t="shared" si="137"/>
        <v>41643.172974537039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34"/>
        <v>4.5</v>
      </c>
      <c r="P1077" s="6">
        <f t="shared" si="135"/>
        <v>15</v>
      </c>
      <c r="Q1077" t="str">
        <f t="shared" si="138"/>
        <v>games</v>
      </c>
      <c r="R1077" t="str">
        <f t="shared" si="139"/>
        <v>video games</v>
      </c>
      <c r="S1077" s="10">
        <f t="shared" si="136"/>
        <v>41005.904120370367</v>
      </c>
      <c r="T1077">
        <f t="shared" si="133"/>
        <v>2012</v>
      </c>
      <c r="U1077" s="10">
        <f t="shared" si="137"/>
        <v>41035.904120370367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34"/>
        <v>62.765333333333331</v>
      </c>
      <c r="P1078" s="6">
        <f t="shared" si="135"/>
        <v>48.281025641025643</v>
      </c>
      <c r="Q1078" t="str">
        <f t="shared" si="138"/>
        <v>games</v>
      </c>
      <c r="R1078" t="str">
        <f t="shared" si="139"/>
        <v>video games</v>
      </c>
      <c r="S1078" s="10">
        <f t="shared" si="136"/>
        <v>41838.377893518518</v>
      </c>
      <c r="T1078">
        <f t="shared" si="133"/>
        <v>2014</v>
      </c>
      <c r="U1078" s="10">
        <f t="shared" si="137"/>
        <v>41893.377893518518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34"/>
        <v>29.376000000000001</v>
      </c>
      <c r="P1079" s="6">
        <f t="shared" si="135"/>
        <v>43.976047904191617</v>
      </c>
      <c r="Q1079" t="str">
        <f t="shared" si="138"/>
        <v>games</v>
      </c>
      <c r="R1079" t="str">
        <f t="shared" si="139"/>
        <v>video games</v>
      </c>
      <c r="S1079" s="10">
        <f t="shared" si="136"/>
        <v>42353.16679398148</v>
      </c>
      <c r="T1079">
        <f t="shared" si="133"/>
        <v>2015</v>
      </c>
      <c r="U1079" s="10">
        <f t="shared" si="137"/>
        <v>42383.16679398148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34"/>
        <v>7.5</v>
      </c>
      <c r="P1080" s="6">
        <f t="shared" si="135"/>
        <v>9</v>
      </c>
      <c r="Q1080" t="str">
        <f t="shared" si="138"/>
        <v>games</v>
      </c>
      <c r="R1080" t="str">
        <f t="shared" si="139"/>
        <v>video games</v>
      </c>
      <c r="S1080" s="10">
        <f t="shared" si="136"/>
        <v>40701.195844907408</v>
      </c>
      <c r="T1080">
        <f t="shared" si="133"/>
        <v>2011</v>
      </c>
      <c r="U1080" s="10">
        <f t="shared" si="137"/>
        <v>40746.195844907408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34"/>
        <v>2.6076923076923078</v>
      </c>
      <c r="P1081" s="6">
        <f t="shared" si="135"/>
        <v>37.666666666666664</v>
      </c>
      <c r="Q1081" t="str">
        <f t="shared" si="138"/>
        <v>games</v>
      </c>
      <c r="R1081" t="str">
        <f t="shared" si="139"/>
        <v>video games</v>
      </c>
      <c r="S1081" s="10">
        <f t="shared" si="136"/>
        <v>42479.566388888896</v>
      </c>
      <c r="T1081">
        <f t="shared" si="133"/>
        <v>2016</v>
      </c>
      <c r="U1081" s="10">
        <f t="shared" si="137"/>
        <v>42504.566388888896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34"/>
        <v>9.1050000000000004</v>
      </c>
      <c r="P1082" s="6">
        <f t="shared" si="135"/>
        <v>18.581632653061224</v>
      </c>
      <c r="Q1082" t="str">
        <f t="shared" si="138"/>
        <v>games</v>
      </c>
      <c r="R1082" t="str">
        <f t="shared" si="139"/>
        <v>video games</v>
      </c>
      <c r="S1082" s="10">
        <f t="shared" si="136"/>
        <v>41740.138113425928</v>
      </c>
      <c r="T1082">
        <f t="shared" si="133"/>
        <v>2014</v>
      </c>
      <c r="U1082" s="10">
        <f t="shared" si="137"/>
        <v>41770.138113425928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34"/>
        <v>1.7647058823529412E-2</v>
      </c>
      <c r="P1083" s="6">
        <f t="shared" si="135"/>
        <v>3</v>
      </c>
      <c r="Q1083" t="str">
        <f t="shared" si="138"/>
        <v>games</v>
      </c>
      <c r="R1083" t="str">
        <f t="shared" si="139"/>
        <v>video games</v>
      </c>
      <c r="S1083" s="10">
        <f t="shared" si="136"/>
        <v>42002.926990740743</v>
      </c>
      <c r="T1083">
        <f t="shared" si="133"/>
        <v>2014</v>
      </c>
      <c r="U1083" s="10">
        <f t="shared" si="137"/>
        <v>42032.926990740743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34"/>
        <v>0.55999999999999994</v>
      </c>
      <c r="P1084" s="6">
        <f t="shared" si="135"/>
        <v>18.666666666666668</v>
      </c>
      <c r="Q1084" t="str">
        <f t="shared" si="138"/>
        <v>games</v>
      </c>
      <c r="R1084" t="str">
        <f t="shared" si="139"/>
        <v>video games</v>
      </c>
      <c r="S1084" s="10">
        <f t="shared" si="136"/>
        <v>41101.906111111115</v>
      </c>
      <c r="T1084">
        <f t="shared" si="133"/>
        <v>2012</v>
      </c>
      <c r="U1084" s="10">
        <f t="shared" si="137"/>
        <v>41131.906111111115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34"/>
        <v>0.82000000000000006</v>
      </c>
      <c r="P1085" s="6">
        <f t="shared" si="135"/>
        <v>410</v>
      </c>
      <c r="Q1085" t="str">
        <f t="shared" si="138"/>
        <v>games</v>
      </c>
      <c r="R1085" t="str">
        <f t="shared" si="139"/>
        <v>video games</v>
      </c>
      <c r="S1085" s="10">
        <f t="shared" si="136"/>
        <v>41793.659525462965</v>
      </c>
      <c r="T1085">
        <f t="shared" si="133"/>
        <v>2014</v>
      </c>
      <c r="U1085" s="10">
        <f t="shared" si="137"/>
        <v>41853.659525462965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34"/>
        <v>0</v>
      </c>
      <c r="P1086" s="6">
        <f>IF(L1086 &gt; 0,E1086/L1086,0)</f>
        <v>0</v>
      </c>
      <c r="Q1086" t="str">
        <f t="shared" si="138"/>
        <v>games</v>
      </c>
      <c r="R1086" t="str">
        <f t="shared" si="139"/>
        <v>video games</v>
      </c>
      <c r="S1086" s="10">
        <f t="shared" si="136"/>
        <v>41829.912083333329</v>
      </c>
      <c r="T1086">
        <f t="shared" si="133"/>
        <v>2014</v>
      </c>
      <c r="U1086" s="10">
        <f t="shared" si="137"/>
        <v>41859.912083333329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34"/>
        <v>3.42</v>
      </c>
      <c r="P1087" s="6">
        <f t="shared" si="135"/>
        <v>114</v>
      </c>
      <c r="Q1087" t="str">
        <f t="shared" si="138"/>
        <v>games</v>
      </c>
      <c r="R1087" t="str">
        <f t="shared" si="139"/>
        <v>video games</v>
      </c>
      <c r="S1087" s="10">
        <f t="shared" si="136"/>
        <v>42413.671006944445</v>
      </c>
      <c r="T1087">
        <f t="shared" si="133"/>
        <v>2016</v>
      </c>
      <c r="U1087" s="10">
        <f t="shared" si="137"/>
        <v>42443.629340277781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34"/>
        <v>8.3333333333333343E-2</v>
      </c>
      <c r="P1088" s="6">
        <f t="shared" si="135"/>
        <v>7.5</v>
      </c>
      <c r="Q1088" t="str">
        <f t="shared" si="138"/>
        <v>games</v>
      </c>
      <c r="R1088" t="str">
        <f t="shared" si="139"/>
        <v>video games</v>
      </c>
      <c r="S1088" s="10">
        <f t="shared" si="136"/>
        <v>41845.866793981484</v>
      </c>
      <c r="T1088">
        <f t="shared" si="133"/>
        <v>2014</v>
      </c>
      <c r="U1088" s="10">
        <f t="shared" si="137"/>
        <v>41875.866793981484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34"/>
        <v>0</v>
      </c>
      <c r="P1089" s="6">
        <f>IF(L1089 &gt; 0,E1089/L1089,0)</f>
        <v>0</v>
      </c>
      <c r="Q1089" t="str">
        <f t="shared" si="138"/>
        <v>games</v>
      </c>
      <c r="R1089" t="str">
        <f t="shared" si="139"/>
        <v>video games</v>
      </c>
      <c r="S1089" s="10">
        <f t="shared" si="136"/>
        <v>41775.713969907411</v>
      </c>
      <c r="T1089">
        <f t="shared" si="133"/>
        <v>2014</v>
      </c>
      <c r="U1089" s="10">
        <f t="shared" si="137"/>
        <v>41805.713969907411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34"/>
        <v>14.182977777777777</v>
      </c>
      <c r="P1090" s="6">
        <f t="shared" si="135"/>
        <v>43.41727891156463</v>
      </c>
      <c r="Q1090" t="str">
        <f t="shared" si="138"/>
        <v>games</v>
      </c>
      <c r="R1090" t="str">
        <f t="shared" si="139"/>
        <v>video games</v>
      </c>
      <c r="S1090" s="10">
        <f t="shared" si="136"/>
        <v>41723.799386574072</v>
      </c>
      <c r="T1090">
        <f t="shared" ref="T1090:T1153" si="142">YEAR(S1090)</f>
        <v>2014</v>
      </c>
      <c r="U1090" s="10">
        <f t="shared" si="137"/>
        <v>41753.799386574072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43">E1091/D1091 * 100</f>
        <v>7.8266666666666662</v>
      </c>
      <c r="P1091" s="6">
        <f t="shared" ref="P1091:P1154" si="144">E1091/L1091</f>
        <v>23.959183673469386</v>
      </c>
      <c r="Q1091" t="str">
        <f t="shared" si="138"/>
        <v>games</v>
      </c>
      <c r="R1091" t="str">
        <f t="shared" si="139"/>
        <v>video games</v>
      </c>
      <c r="S1091" s="10">
        <f t="shared" ref="S1091:S1154" si="145">(((J1091/60)/60)/24)+DATE(1970,1,1)</f>
        <v>42151.189525462964</v>
      </c>
      <c r="T1091">
        <f t="shared" si="142"/>
        <v>2015</v>
      </c>
      <c r="U1091" s="10">
        <f t="shared" ref="U1091:U1154" si="146">(((I1091/60)/60)/24)+DATE(1970,1,1)</f>
        <v>42181.189525462964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43"/>
        <v>3.8464497269020695E-2</v>
      </c>
      <c r="P1092" s="6">
        <f t="shared" si="144"/>
        <v>5</v>
      </c>
      <c r="Q1092" t="str">
        <f t="shared" si="138"/>
        <v>games</v>
      </c>
      <c r="R1092" t="str">
        <f t="shared" si="139"/>
        <v>video games</v>
      </c>
      <c r="S1092" s="10">
        <f t="shared" si="145"/>
        <v>42123.185798611114</v>
      </c>
      <c r="T1092">
        <f t="shared" si="142"/>
        <v>2015</v>
      </c>
      <c r="U1092" s="10">
        <f t="shared" si="146"/>
        <v>42153.185798611114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43"/>
        <v>12.5</v>
      </c>
      <c r="P1093" s="6">
        <f t="shared" si="144"/>
        <v>12.5</v>
      </c>
      <c r="Q1093" t="str">
        <f t="shared" ref="Q1093:Q1156" si="147">LEFT(N1093,SEARCH("/",N1093,1)-1)</f>
        <v>games</v>
      </c>
      <c r="R1093" t="str">
        <f t="shared" ref="R1093:R1156" si="148">RIGHT(N1093,LEN(N1093)-SEARCH("/",N1093,1))</f>
        <v>video games</v>
      </c>
      <c r="S1093" s="10">
        <f t="shared" si="145"/>
        <v>42440.820277777777</v>
      </c>
      <c r="T1093">
        <f t="shared" si="142"/>
        <v>2016</v>
      </c>
      <c r="U1093" s="10">
        <f t="shared" si="146"/>
        <v>42470.778611111105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43"/>
        <v>1.05</v>
      </c>
      <c r="P1094" s="6">
        <f t="shared" si="144"/>
        <v>3</v>
      </c>
      <c r="Q1094" t="str">
        <f t="shared" si="147"/>
        <v>games</v>
      </c>
      <c r="R1094" t="str">
        <f t="shared" si="148"/>
        <v>video games</v>
      </c>
      <c r="S1094" s="10">
        <f t="shared" si="145"/>
        <v>41250.025902777779</v>
      </c>
      <c r="T1094">
        <f t="shared" si="142"/>
        <v>2012</v>
      </c>
      <c r="U1094" s="10">
        <f t="shared" si="146"/>
        <v>41280.025902777779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43"/>
        <v>14.083333333333334</v>
      </c>
      <c r="P1095" s="6">
        <f t="shared" si="144"/>
        <v>10.5625</v>
      </c>
      <c r="Q1095" t="str">
        <f t="shared" si="147"/>
        <v>games</v>
      </c>
      <c r="R1095" t="str">
        <f t="shared" si="148"/>
        <v>video games</v>
      </c>
      <c r="S1095" s="10">
        <f t="shared" si="145"/>
        <v>42396.973807870367</v>
      </c>
      <c r="T1095">
        <f t="shared" si="142"/>
        <v>2016</v>
      </c>
      <c r="U1095" s="10">
        <f t="shared" si="146"/>
        <v>42411.973807870367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43"/>
        <v>18.300055555555556</v>
      </c>
      <c r="P1096" s="6">
        <f t="shared" si="144"/>
        <v>122.00037037037038</v>
      </c>
      <c r="Q1096" t="str">
        <f t="shared" si="147"/>
        <v>games</v>
      </c>
      <c r="R1096" t="str">
        <f t="shared" si="148"/>
        <v>video games</v>
      </c>
      <c r="S1096" s="10">
        <f t="shared" si="145"/>
        <v>40795.713344907403</v>
      </c>
      <c r="T1096">
        <f t="shared" si="142"/>
        <v>2011</v>
      </c>
      <c r="U1096" s="10">
        <f t="shared" si="146"/>
        <v>40825.713344907403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43"/>
        <v>5.0347999999999997</v>
      </c>
      <c r="P1097" s="6">
        <f t="shared" si="144"/>
        <v>267.80851063829789</v>
      </c>
      <c r="Q1097" t="str">
        <f t="shared" si="147"/>
        <v>games</v>
      </c>
      <c r="R1097" t="str">
        <f t="shared" si="148"/>
        <v>video games</v>
      </c>
      <c r="S1097" s="10">
        <f t="shared" si="145"/>
        <v>41486.537268518521</v>
      </c>
      <c r="T1097">
        <f t="shared" si="142"/>
        <v>2013</v>
      </c>
      <c r="U1097" s="10">
        <f t="shared" si="146"/>
        <v>41516.537268518521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43"/>
        <v>17.933333333333334</v>
      </c>
      <c r="P1098" s="6">
        <f t="shared" si="144"/>
        <v>74.206896551724142</v>
      </c>
      <c r="Q1098" t="str">
        <f t="shared" si="147"/>
        <v>games</v>
      </c>
      <c r="R1098" t="str">
        <f t="shared" si="148"/>
        <v>video games</v>
      </c>
      <c r="S1098" s="10">
        <f t="shared" si="145"/>
        <v>41885.51798611111</v>
      </c>
      <c r="T1098">
        <f t="shared" si="142"/>
        <v>2014</v>
      </c>
      <c r="U1098" s="10">
        <f t="shared" si="146"/>
        <v>41916.145833333336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43"/>
        <v>4.7E-2</v>
      </c>
      <c r="P1099" s="6">
        <f t="shared" si="144"/>
        <v>6.7142857142857144</v>
      </c>
      <c r="Q1099" t="str">
        <f t="shared" si="147"/>
        <v>games</v>
      </c>
      <c r="R1099" t="str">
        <f t="shared" si="148"/>
        <v>video games</v>
      </c>
      <c r="S1099" s="10">
        <f t="shared" si="145"/>
        <v>41660.792557870373</v>
      </c>
      <c r="T1099">
        <f t="shared" si="142"/>
        <v>2014</v>
      </c>
      <c r="U1099" s="10">
        <f t="shared" si="146"/>
        <v>41700.792557870373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43"/>
        <v>7.2120000000000006</v>
      </c>
      <c r="P1100" s="6">
        <f t="shared" si="144"/>
        <v>81.954545454545453</v>
      </c>
      <c r="Q1100" t="str">
        <f t="shared" si="147"/>
        <v>games</v>
      </c>
      <c r="R1100" t="str">
        <f t="shared" si="148"/>
        <v>video games</v>
      </c>
      <c r="S1100" s="10">
        <f t="shared" si="145"/>
        <v>41712.762673611112</v>
      </c>
      <c r="T1100">
        <f t="shared" si="142"/>
        <v>2014</v>
      </c>
      <c r="U1100" s="10">
        <f t="shared" si="146"/>
        <v>41742.762673611112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43"/>
        <v>0.5</v>
      </c>
      <c r="P1101" s="6">
        <f t="shared" si="144"/>
        <v>25</v>
      </c>
      <c r="Q1101" t="str">
        <f t="shared" si="147"/>
        <v>games</v>
      </c>
      <c r="R1101" t="str">
        <f t="shared" si="148"/>
        <v>video games</v>
      </c>
      <c r="S1101" s="10">
        <f t="shared" si="145"/>
        <v>42107.836435185185</v>
      </c>
      <c r="T1101">
        <f t="shared" si="142"/>
        <v>2015</v>
      </c>
      <c r="U1101" s="10">
        <f t="shared" si="146"/>
        <v>42137.836435185185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43"/>
        <v>2.5</v>
      </c>
      <c r="P1102" s="6">
        <f t="shared" si="144"/>
        <v>10</v>
      </c>
      <c r="Q1102" t="str">
        <f t="shared" si="147"/>
        <v>games</v>
      </c>
      <c r="R1102" t="str">
        <f t="shared" si="148"/>
        <v>video games</v>
      </c>
      <c r="S1102" s="10">
        <f t="shared" si="145"/>
        <v>42384.110775462963</v>
      </c>
      <c r="T1102">
        <f t="shared" si="142"/>
        <v>2016</v>
      </c>
      <c r="U1102" s="10">
        <f t="shared" si="146"/>
        <v>42414.110775462963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43"/>
        <v>4.1000000000000002E-2</v>
      </c>
      <c r="P1103" s="6">
        <f t="shared" si="144"/>
        <v>6.833333333333333</v>
      </c>
      <c r="Q1103" t="str">
        <f t="shared" si="147"/>
        <v>games</v>
      </c>
      <c r="R1103" t="str">
        <f t="shared" si="148"/>
        <v>video games</v>
      </c>
      <c r="S1103" s="10">
        <f t="shared" si="145"/>
        <v>42538.77243055556</v>
      </c>
      <c r="T1103">
        <f t="shared" si="142"/>
        <v>2016</v>
      </c>
      <c r="U1103" s="10">
        <f t="shared" si="146"/>
        <v>42565.758333333331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43"/>
        <v>5.3125</v>
      </c>
      <c r="P1104" s="6">
        <f t="shared" si="144"/>
        <v>17.708333333333332</v>
      </c>
      <c r="Q1104" t="str">
        <f t="shared" si="147"/>
        <v>games</v>
      </c>
      <c r="R1104" t="str">
        <f t="shared" si="148"/>
        <v>video games</v>
      </c>
      <c r="S1104" s="10">
        <f t="shared" si="145"/>
        <v>41577.045428240745</v>
      </c>
      <c r="T1104">
        <f t="shared" si="142"/>
        <v>2013</v>
      </c>
      <c r="U1104" s="10">
        <f t="shared" si="146"/>
        <v>41617.249305555553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43"/>
        <v>1.6199999999999999</v>
      </c>
      <c r="P1105" s="6">
        <f t="shared" si="144"/>
        <v>16.2</v>
      </c>
      <c r="Q1105" t="str">
        <f t="shared" si="147"/>
        <v>games</v>
      </c>
      <c r="R1105" t="str">
        <f t="shared" si="148"/>
        <v>video games</v>
      </c>
      <c r="S1105" s="10">
        <f t="shared" si="145"/>
        <v>42479.22210648148</v>
      </c>
      <c r="T1105">
        <f t="shared" si="142"/>
        <v>2016</v>
      </c>
      <c r="U1105" s="10">
        <f t="shared" si="146"/>
        <v>42539.22210648148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43"/>
        <v>4.9516666666666671</v>
      </c>
      <c r="P1106" s="6">
        <f t="shared" si="144"/>
        <v>80.297297297297291</v>
      </c>
      <c r="Q1106" t="str">
        <f t="shared" si="147"/>
        <v>games</v>
      </c>
      <c r="R1106" t="str">
        <f t="shared" si="148"/>
        <v>video games</v>
      </c>
      <c r="S1106" s="10">
        <f t="shared" si="145"/>
        <v>41771.40996527778</v>
      </c>
      <c r="T1106">
        <f t="shared" si="142"/>
        <v>2014</v>
      </c>
      <c r="U1106" s="10">
        <f t="shared" si="146"/>
        <v>41801.40996527778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43"/>
        <v>0.159</v>
      </c>
      <c r="P1107" s="6">
        <f t="shared" si="144"/>
        <v>71.55</v>
      </c>
      <c r="Q1107" t="str">
        <f t="shared" si="147"/>
        <v>games</v>
      </c>
      <c r="R1107" t="str">
        <f t="shared" si="148"/>
        <v>video games</v>
      </c>
      <c r="S1107" s="10">
        <f t="shared" si="145"/>
        <v>41692.135729166665</v>
      </c>
      <c r="T1107">
        <f t="shared" si="142"/>
        <v>2014</v>
      </c>
      <c r="U1107" s="10">
        <f t="shared" si="146"/>
        <v>41722.0940625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43"/>
        <v>41.25</v>
      </c>
      <c r="P1108" s="6">
        <f t="shared" si="144"/>
        <v>23.571428571428573</v>
      </c>
      <c r="Q1108" t="str">
        <f t="shared" si="147"/>
        <v>games</v>
      </c>
      <c r="R1108" t="str">
        <f t="shared" si="148"/>
        <v>video games</v>
      </c>
      <c r="S1108" s="10">
        <f t="shared" si="145"/>
        <v>40973.740451388891</v>
      </c>
      <c r="T1108">
        <f t="shared" si="142"/>
        <v>2012</v>
      </c>
      <c r="U1108" s="10">
        <f t="shared" si="146"/>
        <v>41003.698784722219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43"/>
        <v>0</v>
      </c>
      <c r="P1109" s="6">
        <f>IF(L1109 &gt; 0,E1109/L1109,0)</f>
        <v>0</v>
      </c>
      <c r="Q1109" t="str">
        <f t="shared" si="147"/>
        <v>games</v>
      </c>
      <c r="R1109" t="str">
        <f t="shared" si="148"/>
        <v>video games</v>
      </c>
      <c r="S1109" s="10">
        <f t="shared" si="145"/>
        <v>41813.861388888887</v>
      </c>
      <c r="T1109">
        <f t="shared" si="142"/>
        <v>2014</v>
      </c>
      <c r="U1109" s="10">
        <f t="shared" si="146"/>
        <v>41843.861388888887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43"/>
        <v>2.93</v>
      </c>
      <c r="P1110" s="6">
        <f t="shared" si="144"/>
        <v>34.88095238095238</v>
      </c>
      <c r="Q1110" t="str">
        <f t="shared" si="147"/>
        <v>games</v>
      </c>
      <c r="R1110" t="str">
        <f t="shared" si="148"/>
        <v>video games</v>
      </c>
      <c r="S1110" s="10">
        <f t="shared" si="145"/>
        <v>40952.636979166666</v>
      </c>
      <c r="T1110">
        <f t="shared" si="142"/>
        <v>2012</v>
      </c>
      <c r="U1110" s="10">
        <f t="shared" si="146"/>
        <v>41012.595312500001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43"/>
        <v>0.44999999999999996</v>
      </c>
      <c r="P1111" s="6">
        <f t="shared" si="144"/>
        <v>15</v>
      </c>
      <c r="Q1111" t="str">
        <f t="shared" si="147"/>
        <v>games</v>
      </c>
      <c r="R1111" t="str">
        <f t="shared" si="148"/>
        <v>video games</v>
      </c>
      <c r="S1111" s="10">
        <f t="shared" si="145"/>
        <v>42662.752199074079</v>
      </c>
      <c r="T1111">
        <f t="shared" si="142"/>
        <v>2016</v>
      </c>
      <c r="U1111" s="10">
        <f t="shared" si="146"/>
        <v>42692.793865740736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43"/>
        <v>0.51</v>
      </c>
      <c r="P1112" s="6">
        <f t="shared" si="144"/>
        <v>23.181818181818183</v>
      </c>
      <c r="Q1112" t="str">
        <f t="shared" si="147"/>
        <v>games</v>
      </c>
      <c r="R1112" t="str">
        <f t="shared" si="148"/>
        <v>video games</v>
      </c>
      <c r="S1112" s="10">
        <f t="shared" si="145"/>
        <v>41220.933124999996</v>
      </c>
      <c r="T1112">
        <f t="shared" si="142"/>
        <v>2012</v>
      </c>
      <c r="U1112" s="10">
        <f t="shared" si="146"/>
        <v>41250.933124999996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43"/>
        <v>0.04</v>
      </c>
      <c r="P1113" s="6">
        <f t="shared" si="144"/>
        <v>1</v>
      </c>
      <c r="Q1113" t="str">
        <f t="shared" si="147"/>
        <v>games</v>
      </c>
      <c r="R1113" t="str">
        <f t="shared" si="148"/>
        <v>video games</v>
      </c>
      <c r="S1113" s="10">
        <f t="shared" si="145"/>
        <v>42347.203587962969</v>
      </c>
      <c r="T1113">
        <f t="shared" si="142"/>
        <v>2015</v>
      </c>
      <c r="U1113" s="10">
        <f t="shared" si="146"/>
        <v>42377.203587962969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43"/>
        <v>35.537409090909087</v>
      </c>
      <c r="P1114" s="6">
        <f t="shared" si="144"/>
        <v>100.23371794871794</v>
      </c>
      <c r="Q1114" t="str">
        <f t="shared" si="147"/>
        <v>games</v>
      </c>
      <c r="R1114" t="str">
        <f t="shared" si="148"/>
        <v>video games</v>
      </c>
      <c r="S1114" s="10">
        <f t="shared" si="145"/>
        <v>41963.759386574078</v>
      </c>
      <c r="T1114">
        <f t="shared" si="142"/>
        <v>2014</v>
      </c>
      <c r="U1114" s="10">
        <f t="shared" si="146"/>
        <v>42023.354166666672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43"/>
        <v>0.5</v>
      </c>
      <c r="P1115" s="6">
        <f t="shared" si="144"/>
        <v>5</v>
      </c>
      <c r="Q1115" t="str">
        <f t="shared" si="147"/>
        <v>games</v>
      </c>
      <c r="R1115" t="str">
        <f t="shared" si="148"/>
        <v>video games</v>
      </c>
      <c r="S1115" s="10">
        <f t="shared" si="145"/>
        <v>41835.977083333331</v>
      </c>
      <c r="T1115">
        <f t="shared" si="142"/>
        <v>2014</v>
      </c>
      <c r="U1115" s="10">
        <f t="shared" si="146"/>
        <v>41865.977083333331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43"/>
        <v>0.16666666666666669</v>
      </c>
      <c r="P1116" s="6">
        <f t="shared" si="144"/>
        <v>3.3333333333333335</v>
      </c>
      <c r="Q1116" t="str">
        <f t="shared" si="147"/>
        <v>games</v>
      </c>
      <c r="R1116" t="str">
        <f t="shared" si="148"/>
        <v>video games</v>
      </c>
      <c r="S1116" s="10">
        <f t="shared" si="145"/>
        <v>41526.345914351856</v>
      </c>
      <c r="T1116">
        <f t="shared" si="142"/>
        <v>2013</v>
      </c>
      <c r="U1116" s="10">
        <f t="shared" si="146"/>
        <v>41556.345914351856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43"/>
        <v>0.13250000000000001</v>
      </c>
      <c r="P1117" s="6">
        <f t="shared" si="144"/>
        <v>13.25</v>
      </c>
      <c r="Q1117" t="str">
        <f t="shared" si="147"/>
        <v>games</v>
      </c>
      <c r="R1117" t="str">
        <f t="shared" si="148"/>
        <v>video games</v>
      </c>
      <c r="S1117" s="10">
        <f t="shared" si="145"/>
        <v>42429.695543981477</v>
      </c>
      <c r="T1117">
        <f t="shared" si="142"/>
        <v>2016</v>
      </c>
      <c r="U1117" s="10">
        <f t="shared" si="146"/>
        <v>42459.653877314813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43"/>
        <v>3.5704000000000007E-2</v>
      </c>
      <c r="P1118" s="6">
        <f t="shared" si="144"/>
        <v>17.852</v>
      </c>
      <c r="Q1118" t="str">
        <f t="shared" si="147"/>
        <v>games</v>
      </c>
      <c r="R1118" t="str">
        <f t="shared" si="148"/>
        <v>video games</v>
      </c>
      <c r="S1118" s="10">
        <f t="shared" si="145"/>
        <v>41009.847314814811</v>
      </c>
      <c r="T1118">
        <f t="shared" si="142"/>
        <v>2012</v>
      </c>
      <c r="U1118" s="10">
        <f t="shared" si="146"/>
        <v>41069.847314814811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43"/>
        <v>8.3000000000000007</v>
      </c>
      <c r="P1119" s="6">
        <f t="shared" si="144"/>
        <v>10.375</v>
      </c>
      <c r="Q1119" t="str">
        <f t="shared" si="147"/>
        <v>games</v>
      </c>
      <c r="R1119" t="str">
        <f t="shared" si="148"/>
        <v>video games</v>
      </c>
      <c r="S1119" s="10">
        <f t="shared" si="145"/>
        <v>42333.598530092597</v>
      </c>
      <c r="T1119">
        <f t="shared" si="142"/>
        <v>2015</v>
      </c>
      <c r="U1119" s="10">
        <f t="shared" si="146"/>
        <v>42363.598530092597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43"/>
        <v>2.4222222222222221</v>
      </c>
      <c r="P1120" s="6">
        <f t="shared" si="144"/>
        <v>36.333333333333336</v>
      </c>
      <c r="Q1120" t="str">
        <f t="shared" si="147"/>
        <v>games</v>
      </c>
      <c r="R1120" t="str">
        <f t="shared" si="148"/>
        <v>video games</v>
      </c>
      <c r="S1120" s="10">
        <f t="shared" si="145"/>
        <v>41704.16642361111</v>
      </c>
      <c r="T1120">
        <f t="shared" si="142"/>
        <v>2014</v>
      </c>
      <c r="U1120" s="10">
        <f t="shared" si="146"/>
        <v>41734.124756944446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43"/>
        <v>0.23809523809523811</v>
      </c>
      <c r="P1121" s="6">
        <f t="shared" si="144"/>
        <v>5</v>
      </c>
      <c r="Q1121" t="str">
        <f t="shared" si="147"/>
        <v>games</v>
      </c>
      <c r="R1121" t="str">
        <f t="shared" si="148"/>
        <v>video games</v>
      </c>
      <c r="S1121" s="10">
        <f t="shared" si="145"/>
        <v>41722.792407407411</v>
      </c>
      <c r="T1121">
        <f t="shared" si="142"/>
        <v>2014</v>
      </c>
      <c r="U1121" s="10">
        <f t="shared" si="146"/>
        <v>41735.792407407411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43"/>
        <v>0</v>
      </c>
      <c r="P1122" s="6">
        <f>IF(L1122 &gt; 0,E1122/L1122,0)</f>
        <v>0</v>
      </c>
      <c r="Q1122" t="str">
        <f t="shared" si="147"/>
        <v>games</v>
      </c>
      <c r="R1122" t="str">
        <f t="shared" si="148"/>
        <v>video games</v>
      </c>
      <c r="S1122" s="10">
        <f t="shared" si="145"/>
        <v>40799.872685185182</v>
      </c>
      <c r="T1122">
        <f t="shared" si="142"/>
        <v>2011</v>
      </c>
      <c r="U1122" s="10">
        <f t="shared" si="146"/>
        <v>40844.872685185182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43"/>
        <v>1.1599999999999999E-2</v>
      </c>
      <c r="P1123" s="6">
        <f t="shared" si="144"/>
        <v>5.8</v>
      </c>
      <c r="Q1123" t="str">
        <f t="shared" si="147"/>
        <v>games</v>
      </c>
      <c r="R1123" t="str">
        <f t="shared" si="148"/>
        <v>video games</v>
      </c>
      <c r="S1123" s="10">
        <f t="shared" si="145"/>
        <v>42412.934212962966</v>
      </c>
      <c r="T1123">
        <f t="shared" si="142"/>
        <v>2016</v>
      </c>
      <c r="U1123" s="10">
        <f t="shared" si="146"/>
        <v>42442.892546296294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43"/>
        <v>0</v>
      </c>
      <c r="P1124" s="6">
        <f>IF(L1124 &gt; 0,E1124/L1124,0)</f>
        <v>0</v>
      </c>
      <c r="Q1124" t="str">
        <f t="shared" si="147"/>
        <v>games</v>
      </c>
      <c r="R1124" t="str">
        <f t="shared" si="148"/>
        <v>video games</v>
      </c>
      <c r="S1124" s="10">
        <f t="shared" si="145"/>
        <v>41410.703993055555</v>
      </c>
      <c r="T1124">
        <f t="shared" si="142"/>
        <v>2013</v>
      </c>
      <c r="U1124" s="10">
        <f t="shared" si="146"/>
        <v>41424.703993055555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43"/>
        <v>0.22</v>
      </c>
      <c r="P1125" s="6">
        <f t="shared" si="144"/>
        <v>3.6666666666666665</v>
      </c>
      <c r="Q1125" t="str">
        <f t="shared" si="147"/>
        <v>games</v>
      </c>
      <c r="R1125" t="str">
        <f t="shared" si="148"/>
        <v>video games</v>
      </c>
      <c r="S1125" s="10">
        <f t="shared" si="145"/>
        <v>41718.5237037037</v>
      </c>
      <c r="T1125">
        <f t="shared" si="142"/>
        <v>2014</v>
      </c>
      <c r="U1125" s="10">
        <f t="shared" si="146"/>
        <v>41748.5237037037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43"/>
        <v>0.47222222222222221</v>
      </c>
      <c r="P1126" s="6">
        <f t="shared" si="144"/>
        <v>60.714285714285715</v>
      </c>
      <c r="Q1126" t="str">
        <f t="shared" si="147"/>
        <v>games</v>
      </c>
      <c r="R1126" t="str">
        <f t="shared" si="148"/>
        <v>mobile games</v>
      </c>
      <c r="S1126" s="10">
        <f t="shared" si="145"/>
        <v>42094.667256944449</v>
      </c>
      <c r="T1126">
        <f t="shared" si="142"/>
        <v>2015</v>
      </c>
      <c r="U1126" s="10">
        <f t="shared" si="146"/>
        <v>42124.667256944449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43"/>
        <v>0</v>
      </c>
      <c r="P1127" s="6">
        <f>IF(L1127 &gt; 0,E1127/L1127,0)</f>
        <v>0</v>
      </c>
      <c r="Q1127" t="str">
        <f t="shared" si="147"/>
        <v>games</v>
      </c>
      <c r="R1127" t="str">
        <f t="shared" si="148"/>
        <v>mobile games</v>
      </c>
      <c r="S1127" s="10">
        <f t="shared" si="145"/>
        <v>42212.624189814815</v>
      </c>
      <c r="T1127">
        <f t="shared" si="142"/>
        <v>2015</v>
      </c>
      <c r="U1127" s="10">
        <f t="shared" si="146"/>
        <v>42272.624189814815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43"/>
        <v>0.5</v>
      </c>
      <c r="P1128" s="6">
        <f t="shared" si="144"/>
        <v>5</v>
      </c>
      <c r="Q1128" t="str">
        <f t="shared" si="147"/>
        <v>games</v>
      </c>
      <c r="R1128" t="str">
        <f t="shared" si="148"/>
        <v>mobile games</v>
      </c>
      <c r="S1128" s="10">
        <f t="shared" si="145"/>
        <v>42535.327476851846</v>
      </c>
      <c r="T1128">
        <f t="shared" si="142"/>
        <v>2016</v>
      </c>
      <c r="U1128" s="10">
        <f t="shared" si="146"/>
        <v>42565.327476851846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43"/>
        <v>1.6714285714285713</v>
      </c>
      <c r="P1129" s="6">
        <f t="shared" si="144"/>
        <v>25.434782608695652</v>
      </c>
      <c r="Q1129" t="str">
        <f t="shared" si="147"/>
        <v>games</v>
      </c>
      <c r="R1129" t="str">
        <f t="shared" si="148"/>
        <v>mobile games</v>
      </c>
      <c r="S1129" s="10">
        <f t="shared" si="145"/>
        <v>41926.854166666664</v>
      </c>
      <c r="T1129">
        <f t="shared" si="142"/>
        <v>2014</v>
      </c>
      <c r="U1129" s="10">
        <f t="shared" si="146"/>
        <v>41957.895833333328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43"/>
        <v>0.1</v>
      </c>
      <c r="P1130" s="6">
        <f t="shared" si="144"/>
        <v>1</v>
      </c>
      <c r="Q1130" t="str">
        <f t="shared" si="147"/>
        <v>games</v>
      </c>
      <c r="R1130" t="str">
        <f t="shared" si="148"/>
        <v>mobile games</v>
      </c>
      <c r="S1130" s="10">
        <f t="shared" si="145"/>
        <v>41828.649502314816</v>
      </c>
      <c r="T1130">
        <f t="shared" si="142"/>
        <v>2014</v>
      </c>
      <c r="U1130" s="10">
        <f t="shared" si="146"/>
        <v>41858.649502314816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43"/>
        <v>0.105</v>
      </c>
      <c r="P1131" s="6">
        <f t="shared" si="144"/>
        <v>10.5</v>
      </c>
      <c r="Q1131" t="str">
        <f t="shared" si="147"/>
        <v>games</v>
      </c>
      <c r="R1131" t="str">
        <f t="shared" si="148"/>
        <v>mobile games</v>
      </c>
      <c r="S1131" s="10">
        <f t="shared" si="145"/>
        <v>42496.264965277776</v>
      </c>
      <c r="T1131">
        <f t="shared" si="142"/>
        <v>2016</v>
      </c>
      <c r="U1131" s="10">
        <f t="shared" si="146"/>
        <v>42526.264965277776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43"/>
        <v>0.22</v>
      </c>
      <c r="P1132" s="6">
        <f t="shared" si="144"/>
        <v>3.6666666666666665</v>
      </c>
      <c r="Q1132" t="str">
        <f t="shared" si="147"/>
        <v>games</v>
      </c>
      <c r="R1132" t="str">
        <f t="shared" si="148"/>
        <v>mobile games</v>
      </c>
      <c r="S1132" s="10">
        <f t="shared" si="145"/>
        <v>41908.996527777781</v>
      </c>
      <c r="T1132">
        <f t="shared" si="142"/>
        <v>2014</v>
      </c>
      <c r="U1132" s="10">
        <f t="shared" si="146"/>
        <v>41969.038194444445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43"/>
        <v>0</v>
      </c>
      <c r="P1133" s="6">
        <f>IF(L1133 &gt; 0,E1133/L1133,0)</f>
        <v>0</v>
      </c>
      <c r="Q1133" t="str">
        <f t="shared" si="147"/>
        <v>games</v>
      </c>
      <c r="R1133" t="str">
        <f t="shared" si="148"/>
        <v>mobile games</v>
      </c>
      <c r="S1133" s="10">
        <f t="shared" si="145"/>
        <v>42332.908194444448</v>
      </c>
      <c r="T1133">
        <f t="shared" si="142"/>
        <v>2015</v>
      </c>
      <c r="U1133" s="10">
        <f t="shared" si="146"/>
        <v>42362.908194444448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43"/>
        <v>14.38</v>
      </c>
      <c r="P1134" s="6">
        <f t="shared" si="144"/>
        <v>110.61538461538461</v>
      </c>
      <c r="Q1134" t="str">
        <f t="shared" si="147"/>
        <v>games</v>
      </c>
      <c r="R1134" t="str">
        <f t="shared" si="148"/>
        <v>mobile games</v>
      </c>
      <c r="S1134" s="10">
        <f t="shared" si="145"/>
        <v>42706.115405092598</v>
      </c>
      <c r="T1134">
        <f t="shared" si="142"/>
        <v>2016</v>
      </c>
      <c r="U1134" s="10">
        <f t="shared" si="146"/>
        <v>42736.115405092598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43"/>
        <v>0.66666666666666674</v>
      </c>
      <c r="P1135" s="6">
        <f t="shared" si="144"/>
        <v>20</v>
      </c>
      <c r="Q1135" t="str">
        <f t="shared" si="147"/>
        <v>games</v>
      </c>
      <c r="R1135" t="str">
        <f t="shared" si="148"/>
        <v>mobile games</v>
      </c>
      <c r="S1135" s="10">
        <f t="shared" si="145"/>
        <v>41821.407187500001</v>
      </c>
      <c r="T1135">
        <f t="shared" si="142"/>
        <v>2014</v>
      </c>
      <c r="U1135" s="10">
        <f t="shared" si="146"/>
        <v>41851.407187500001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43"/>
        <v>4.0000000000000001E-3</v>
      </c>
      <c r="P1136" s="6">
        <f t="shared" si="144"/>
        <v>1</v>
      </c>
      <c r="Q1136" t="str">
        <f t="shared" si="147"/>
        <v>games</v>
      </c>
      <c r="R1136" t="str">
        <f t="shared" si="148"/>
        <v>mobile games</v>
      </c>
      <c r="S1136" s="10">
        <f t="shared" si="145"/>
        <v>41958.285046296296</v>
      </c>
      <c r="T1136">
        <f t="shared" si="142"/>
        <v>2014</v>
      </c>
      <c r="U1136" s="10">
        <f t="shared" si="146"/>
        <v>41972.189583333333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43"/>
        <v>5</v>
      </c>
      <c r="P1137" s="6">
        <f t="shared" si="144"/>
        <v>50</v>
      </c>
      <c r="Q1137" t="str">
        <f t="shared" si="147"/>
        <v>games</v>
      </c>
      <c r="R1137" t="str">
        <f t="shared" si="148"/>
        <v>mobile games</v>
      </c>
      <c r="S1137" s="10">
        <f t="shared" si="145"/>
        <v>42558.989513888882</v>
      </c>
      <c r="T1137">
        <f t="shared" si="142"/>
        <v>2016</v>
      </c>
      <c r="U1137" s="10">
        <f t="shared" si="146"/>
        <v>42588.989513888882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43"/>
        <v>6.4439140811455857</v>
      </c>
      <c r="P1138" s="6">
        <f t="shared" si="144"/>
        <v>45</v>
      </c>
      <c r="Q1138" t="str">
        <f t="shared" si="147"/>
        <v>games</v>
      </c>
      <c r="R1138" t="str">
        <f t="shared" si="148"/>
        <v>mobile games</v>
      </c>
      <c r="S1138" s="10">
        <f t="shared" si="145"/>
        <v>42327.671631944439</v>
      </c>
      <c r="T1138">
        <f t="shared" si="142"/>
        <v>2015</v>
      </c>
      <c r="U1138" s="10">
        <f t="shared" si="146"/>
        <v>42357.671631944439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43"/>
        <v>39.5</v>
      </c>
      <c r="P1139" s="6">
        <f t="shared" si="144"/>
        <v>253.2051282051282</v>
      </c>
      <c r="Q1139" t="str">
        <f t="shared" si="147"/>
        <v>games</v>
      </c>
      <c r="R1139" t="str">
        <f t="shared" si="148"/>
        <v>mobile games</v>
      </c>
      <c r="S1139" s="10">
        <f t="shared" si="145"/>
        <v>42453.819687499999</v>
      </c>
      <c r="T1139">
        <f t="shared" si="142"/>
        <v>2016</v>
      </c>
      <c r="U1139" s="10">
        <f t="shared" si="146"/>
        <v>42483.819687499999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43"/>
        <v>0.35714285714285715</v>
      </c>
      <c r="P1140" s="6">
        <f t="shared" si="144"/>
        <v>31.25</v>
      </c>
      <c r="Q1140" t="str">
        <f t="shared" si="147"/>
        <v>games</v>
      </c>
      <c r="R1140" t="str">
        <f t="shared" si="148"/>
        <v>mobile games</v>
      </c>
      <c r="S1140" s="10">
        <f t="shared" si="145"/>
        <v>42736.9066087963</v>
      </c>
      <c r="T1140">
        <f t="shared" si="142"/>
        <v>2017</v>
      </c>
      <c r="U1140" s="10">
        <f t="shared" si="146"/>
        <v>42756.9066087963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43"/>
        <v>6.25E-2</v>
      </c>
      <c r="P1141" s="6">
        <f t="shared" si="144"/>
        <v>5</v>
      </c>
      <c r="Q1141" t="str">
        <f t="shared" si="147"/>
        <v>games</v>
      </c>
      <c r="R1141" t="str">
        <f t="shared" si="148"/>
        <v>mobile games</v>
      </c>
      <c r="S1141" s="10">
        <f t="shared" si="145"/>
        <v>41975.347523148142</v>
      </c>
      <c r="T1141">
        <f t="shared" si="142"/>
        <v>2014</v>
      </c>
      <c r="U1141" s="10">
        <f t="shared" si="146"/>
        <v>42005.347523148142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43"/>
        <v>0</v>
      </c>
      <c r="P1142" s="6">
        <f t="shared" ref="P1142:P1144" si="149">IF(L1142 &gt; 0,E1142/L1142,0)</f>
        <v>0</v>
      </c>
      <c r="Q1142" t="str">
        <f t="shared" si="147"/>
        <v>games</v>
      </c>
      <c r="R1142" t="str">
        <f t="shared" si="148"/>
        <v>mobile games</v>
      </c>
      <c r="S1142" s="10">
        <f t="shared" si="145"/>
        <v>42192.462048611109</v>
      </c>
      <c r="T1142">
        <f t="shared" si="142"/>
        <v>2015</v>
      </c>
      <c r="U1142" s="10">
        <f t="shared" si="146"/>
        <v>42222.462048611109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43"/>
        <v>0</v>
      </c>
      <c r="P1143" s="6">
        <f t="shared" si="149"/>
        <v>0</v>
      </c>
      <c r="Q1143" t="str">
        <f t="shared" si="147"/>
        <v>games</v>
      </c>
      <c r="R1143" t="str">
        <f t="shared" si="148"/>
        <v>mobile games</v>
      </c>
      <c r="S1143" s="10">
        <f t="shared" si="145"/>
        <v>42164.699652777781</v>
      </c>
      <c r="T1143">
        <f t="shared" si="142"/>
        <v>2015</v>
      </c>
      <c r="U1143" s="10">
        <f t="shared" si="146"/>
        <v>42194.699652777781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43"/>
        <v>0</v>
      </c>
      <c r="P1144" s="6">
        <f t="shared" si="149"/>
        <v>0</v>
      </c>
      <c r="Q1144" t="str">
        <f t="shared" si="147"/>
        <v>games</v>
      </c>
      <c r="R1144" t="str">
        <f t="shared" si="148"/>
        <v>mobile games</v>
      </c>
      <c r="S1144" s="10">
        <f t="shared" si="145"/>
        <v>42022.006099537044</v>
      </c>
      <c r="T1144">
        <f t="shared" si="142"/>
        <v>2015</v>
      </c>
      <c r="U1144" s="10">
        <f t="shared" si="146"/>
        <v>42052.006099537044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43"/>
        <v>0.41333333333333333</v>
      </c>
      <c r="P1145" s="6">
        <f t="shared" si="144"/>
        <v>23.25</v>
      </c>
      <c r="Q1145" t="str">
        <f t="shared" si="147"/>
        <v>games</v>
      </c>
      <c r="R1145" t="str">
        <f t="shared" si="148"/>
        <v>mobile games</v>
      </c>
      <c r="S1145" s="10">
        <f t="shared" si="145"/>
        <v>42325.19358796296</v>
      </c>
      <c r="T1145">
        <f t="shared" si="142"/>
        <v>2015</v>
      </c>
      <c r="U1145" s="10">
        <f t="shared" si="146"/>
        <v>42355.19358796296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43"/>
        <v>0</v>
      </c>
      <c r="P1146" s="6">
        <f>IF(L1146 &gt; 0,E1146/L1146,0)</f>
        <v>0</v>
      </c>
      <c r="Q1146" t="str">
        <f t="shared" si="147"/>
        <v>food</v>
      </c>
      <c r="R1146" t="str">
        <f t="shared" si="148"/>
        <v>food trucks</v>
      </c>
      <c r="S1146" s="10">
        <f t="shared" si="145"/>
        <v>42093.181944444441</v>
      </c>
      <c r="T1146">
        <f t="shared" si="142"/>
        <v>2015</v>
      </c>
      <c r="U1146" s="10">
        <f t="shared" si="146"/>
        <v>42123.181944444441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43"/>
        <v>0.125</v>
      </c>
      <c r="P1147" s="6">
        <f t="shared" si="144"/>
        <v>100</v>
      </c>
      <c r="Q1147" t="str">
        <f t="shared" si="147"/>
        <v>food</v>
      </c>
      <c r="R1147" t="str">
        <f t="shared" si="148"/>
        <v>food trucks</v>
      </c>
      <c r="S1147" s="10">
        <f t="shared" si="145"/>
        <v>41854.747592592597</v>
      </c>
      <c r="T1147">
        <f t="shared" si="142"/>
        <v>2014</v>
      </c>
      <c r="U1147" s="10">
        <f t="shared" si="146"/>
        <v>41914.747592592597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43"/>
        <v>8.8333333333333339</v>
      </c>
      <c r="P1148" s="6">
        <f t="shared" si="144"/>
        <v>44.166666666666664</v>
      </c>
      <c r="Q1148" t="str">
        <f t="shared" si="147"/>
        <v>food</v>
      </c>
      <c r="R1148" t="str">
        <f t="shared" si="148"/>
        <v>food trucks</v>
      </c>
      <c r="S1148" s="10">
        <f t="shared" si="145"/>
        <v>41723.9533912037</v>
      </c>
      <c r="T1148">
        <f t="shared" si="142"/>
        <v>2014</v>
      </c>
      <c r="U1148" s="10">
        <f t="shared" si="146"/>
        <v>41761.9533912037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43"/>
        <v>0</v>
      </c>
      <c r="P1149" s="6">
        <f>IF(L1149 &gt; 0,E1149/L1149,0)</f>
        <v>0</v>
      </c>
      <c r="Q1149" t="str">
        <f t="shared" si="147"/>
        <v>food</v>
      </c>
      <c r="R1149" t="str">
        <f t="shared" si="148"/>
        <v>food trucks</v>
      </c>
      <c r="S1149" s="10">
        <f t="shared" si="145"/>
        <v>41871.972025462965</v>
      </c>
      <c r="T1149">
        <f t="shared" si="142"/>
        <v>2014</v>
      </c>
      <c r="U1149" s="10">
        <f t="shared" si="146"/>
        <v>41931.972025462965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43"/>
        <v>0.48666666666666669</v>
      </c>
      <c r="P1150" s="6">
        <f t="shared" si="144"/>
        <v>24.333333333333332</v>
      </c>
      <c r="Q1150" t="str">
        <f t="shared" si="147"/>
        <v>food</v>
      </c>
      <c r="R1150" t="str">
        <f t="shared" si="148"/>
        <v>food trucks</v>
      </c>
      <c r="S1150" s="10">
        <f t="shared" si="145"/>
        <v>42675.171076388884</v>
      </c>
      <c r="T1150">
        <f t="shared" si="142"/>
        <v>2016</v>
      </c>
      <c r="U1150" s="10">
        <f t="shared" si="146"/>
        <v>42705.212743055556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43"/>
        <v>0.15</v>
      </c>
      <c r="P1151" s="6">
        <f t="shared" si="144"/>
        <v>37.5</v>
      </c>
      <c r="Q1151" t="str">
        <f t="shared" si="147"/>
        <v>food</v>
      </c>
      <c r="R1151" t="str">
        <f t="shared" si="148"/>
        <v>food trucks</v>
      </c>
      <c r="S1151" s="10">
        <f t="shared" si="145"/>
        <v>42507.71025462963</v>
      </c>
      <c r="T1151">
        <f t="shared" si="142"/>
        <v>2016</v>
      </c>
      <c r="U1151" s="10">
        <f t="shared" si="146"/>
        <v>42537.71025462963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43"/>
        <v>10.08</v>
      </c>
      <c r="P1152" s="6">
        <f t="shared" si="144"/>
        <v>42</v>
      </c>
      <c r="Q1152" t="str">
        <f t="shared" si="147"/>
        <v>food</v>
      </c>
      <c r="R1152" t="str">
        <f t="shared" si="148"/>
        <v>food trucks</v>
      </c>
      <c r="S1152" s="10">
        <f t="shared" si="145"/>
        <v>42317.954571759255</v>
      </c>
      <c r="T1152">
        <f t="shared" si="142"/>
        <v>2015</v>
      </c>
      <c r="U1152" s="10">
        <f t="shared" si="146"/>
        <v>42377.954571759255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43"/>
        <v>0</v>
      </c>
      <c r="P1153" s="6">
        <f>IF(L1153 &gt; 0,E1153/L1153,0)</f>
        <v>0</v>
      </c>
      <c r="Q1153" t="str">
        <f t="shared" si="147"/>
        <v>food</v>
      </c>
      <c r="R1153" t="str">
        <f t="shared" si="148"/>
        <v>food trucks</v>
      </c>
      <c r="S1153" s="10">
        <f t="shared" si="145"/>
        <v>42224.102581018517</v>
      </c>
      <c r="T1153">
        <f t="shared" si="142"/>
        <v>2015</v>
      </c>
      <c r="U1153" s="10">
        <f t="shared" si="146"/>
        <v>42254.102581018517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43"/>
        <v>5.6937500000000005</v>
      </c>
      <c r="P1154" s="6">
        <f t="shared" si="144"/>
        <v>60.733333333333334</v>
      </c>
      <c r="Q1154" t="str">
        <f t="shared" si="147"/>
        <v>food</v>
      </c>
      <c r="R1154" t="str">
        <f t="shared" si="148"/>
        <v>food trucks</v>
      </c>
      <c r="S1154" s="10">
        <f t="shared" si="145"/>
        <v>42109.709629629629</v>
      </c>
      <c r="T1154">
        <f t="shared" ref="T1154:T1217" si="150">YEAR(S1154)</f>
        <v>2015</v>
      </c>
      <c r="U1154" s="10">
        <f t="shared" si="146"/>
        <v>42139.709629629629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51">E1155/D1155 * 100</f>
        <v>0.625</v>
      </c>
      <c r="P1155" s="6">
        <f t="shared" ref="P1155:P1218" si="152">E1155/L1155</f>
        <v>50</v>
      </c>
      <c r="Q1155" t="str">
        <f t="shared" si="147"/>
        <v>food</v>
      </c>
      <c r="R1155" t="str">
        <f t="shared" si="148"/>
        <v>food trucks</v>
      </c>
      <c r="S1155" s="10">
        <f t="shared" ref="S1155:S1218" si="153">(((J1155/60)/60)/24)+DATE(1970,1,1)</f>
        <v>42143.714178240742</v>
      </c>
      <c r="T1155">
        <f t="shared" si="150"/>
        <v>2015</v>
      </c>
      <c r="U1155" s="10">
        <f t="shared" ref="U1155:U1218" si="154">(((I1155/60)/60)/24)+DATE(1970,1,1)</f>
        <v>42173.714178240742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51"/>
        <v>6.5</v>
      </c>
      <c r="P1156" s="6">
        <f t="shared" si="152"/>
        <v>108.33333333333333</v>
      </c>
      <c r="Q1156" t="str">
        <f t="shared" si="147"/>
        <v>food</v>
      </c>
      <c r="R1156" t="str">
        <f t="shared" si="148"/>
        <v>food trucks</v>
      </c>
      <c r="S1156" s="10">
        <f t="shared" si="153"/>
        <v>42223.108865740738</v>
      </c>
      <c r="T1156">
        <f t="shared" si="150"/>
        <v>2015</v>
      </c>
      <c r="U1156" s="10">
        <f t="shared" si="154"/>
        <v>42253.108865740738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51"/>
        <v>0.752</v>
      </c>
      <c r="P1157" s="6">
        <f t="shared" si="152"/>
        <v>23.5</v>
      </c>
      <c r="Q1157" t="str">
        <f t="shared" ref="Q1157:Q1220" si="155">LEFT(N1157,SEARCH("/",N1157,1)-1)</f>
        <v>food</v>
      </c>
      <c r="R1157" t="str">
        <f t="shared" ref="R1157:R1220" si="156">RIGHT(N1157,LEN(N1157)-SEARCH("/",N1157,1))</f>
        <v>food trucks</v>
      </c>
      <c r="S1157" s="10">
        <f t="shared" si="153"/>
        <v>41835.763981481483</v>
      </c>
      <c r="T1157">
        <f t="shared" si="150"/>
        <v>2014</v>
      </c>
      <c r="U1157" s="10">
        <f t="shared" si="154"/>
        <v>41865.763981481483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51"/>
        <v>0</v>
      </c>
      <c r="P1158" s="6">
        <f>IF(L1158 &gt; 0,E1158/L1158,0)</f>
        <v>0</v>
      </c>
      <c r="Q1158" t="str">
        <f t="shared" si="155"/>
        <v>food</v>
      </c>
      <c r="R1158" t="str">
        <f t="shared" si="156"/>
        <v>food trucks</v>
      </c>
      <c r="S1158" s="10">
        <f t="shared" si="153"/>
        <v>42029.07131944444</v>
      </c>
      <c r="T1158">
        <f t="shared" si="150"/>
        <v>2015</v>
      </c>
      <c r="U1158" s="10">
        <f t="shared" si="154"/>
        <v>42059.07131944444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51"/>
        <v>1.51</v>
      </c>
      <c r="P1159" s="6">
        <f t="shared" si="152"/>
        <v>50.333333333333336</v>
      </c>
      <c r="Q1159" t="str">
        <f t="shared" si="155"/>
        <v>food</v>
      </c>
      <c r="R1159" t="str">
        <f t="shared" si="156"/>
        <v>food trucks</v>
      </c>
      <c r="S1159" s="10">
        <f t="shared" si="153"/>
        <v>41918.628240740742</v>
      </c>
      <c r="T1159">
        <f t="shared" si="150"/>
        <v>2014</v>
      </c>
      <c r="U1159" s="10">
        <f t="shared" si="154"/>
        <v>41978.669907407413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51"/>
        <v>0.46666666666666673</v>
      </c>
      <c r="P1160" s="6">
        <f t="shared" si="152"/>
        <v>11.666666666666666</v>
      </c>
      <c r="Q1160" t="str">
        <f t="shared" si="155"/>
        <v>food</v>
      </c>
      <c r="R1160" t="str">
        <f t="shared" si="156"/>
        <v>food trucks</v>
      </c>
      <c r="S1160" s="10">
        <f t="shared" si="153"/>
        <v>41952.09175925926</v>
      </c>
      <c r="T1160">
        <f t="shared" si="150"/>
        <v>2014</v>
      </c>
      <c r="U1160" s="10">
        <f t="shared" si="154"/>
        <v>41982.09175925926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51"/>
        <v>0</v>
      </c>
      <c r="P1161" s="6">
        <f>IF(L1161 &gt; 0,E1161/L1161,0)</f>
        <v>0</v>
      </c>
      <c r="Q1161" t="str">
        <f t="shared" si="155"/>
        <v>food</v>
      </c>
      <c r="R1161" t="str">
        <f t="shared" si="156"/>
        <v>food trucks</v>
      </c>
      <c r="S1161" s="10">
        <f t="shared" si="153"/>
        <v>42154.726446759261</v>
      </c>
      <c r="T1161">
        <f t="shared" si="150"/>
        <v>2015</v>
      </c>
      <c r="U1161" s="10">
        <f t="shared" si="154"/>
        <v>42185.65625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51"/>
        <v>3.85</v>
      </c>
      <c r="P1162" s="6">
        <f t="shared" si="152"/>
        <v>60.789473684210527</v>
      </c>
      <c r="Q1162" t="str">
        <f t="shared" si="155"/>
        <v>food</v>
      </c>
      <c r="R1162" t="str">
        <f t="shared" si="156"/>
        <v>food trucks</v>
      </c>
      <c r="S1162" s="10">
        <f t="shared" si="153"/>
        <v>42061.154930555553</v>
      </c>
      <c r="T1162">
        <f t="shared" si="150"/>
        <v>2015</v>
      </c>
      <c r="U1162" s="10">
        <f t="shared" si="154"/>
        <v>42091.113263888896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51"/>
        <v>0</v>
      </c>
      <c r="P1163" s="6">
        <f>IF(L1163 &gt; 0,E1163/L1163,0)</f>
        <v>0</v>
      </c>
      <c r="Q1163" t="str">
        <f t="shared" si="155"/>
        <v>food</v>
      </c>
      <c r="R1163" t="str">
        <f t="shared" si="156"/>
        <v>food trucks</v>
      </c>
      <c r="S1163" s="10">
        <f t="shared" si="153"/>
        <v>42122.629502314812</v>
      </c>
      <c r="T1163">
        <f t="shared" si="150"/>
        <v>2015</v>
      </c>
      <c r="U1163" s="10">
        <f t="shared" si="154"/>
        <v>42143.629502314812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51"/>
        <v>5.8333333333333341E-2</v>
      </c>
      <c r="P1164" s="6">
        <f t="shared" si="152"/>
        <v>17.5</v>
      </c>
      <c r="Q1164" t="str">
        <f t="shared" si="155"/>
        <v>food</v>
      </c>
      <c r="R1164" t="str">
        <f t="shared" si="156"/>
        <v>food trucks</v>
      </c>
      <c r="S1164" s="10">
        <f t="shared" si="153"/>
        <v>41876.683611111112</v>
      </c>
      <c r="T1164">
        <f t="shared" si="150"/>
        <v>2014</v>
      </c>
      <c r="U1164" s="10">
        <f t="shared" si="154"/>
        <v>41907.683611111112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51"/>
        <v>0</v>
      </c>
      <c r="P1165" s="6">
        <f t="shared" ref="P1165:P1166" si="157">IF(L1165 &gt; 0,E1165/L1165,0)</f>
        <v>0</v>
      </c>
      <c r="Q1165" t="str">
        <f t="shared" si="155"/>
        <v>food</v>
      </c>
      <c r="R1165" t="str">
        <f t="shared" si="156"/>
        <v>food trucks</v>
      </c>
      <c r="S1165" s="10">
        <f t="shared" si="153"/>
        <v>41830.723611111112</v>
      </c>
      <c r="T1165">
        <f t="shared" si="150"/>
        <v>2014</v>
      </c>
      <c r="U1165" s="10">
        <f t="shared" si="154"/>
        <v>41860.723611111112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51"/>
        <v>0</v>
      </c>
      <c r="P1166" s="6">
        <f t="shared" si="157"/>
        <v>0</v>
      </c>
      <c r="Q1166" t="str">
        <f t="shared" si="155"/>
        <v>food</v>
      </c>
      <c r="R1166" t="str">
        <f t="shared" si="156"/>
        <v>food trucks</v>
      </c>
      <c r="S1166" s="10">
        <f t="shared" si="153"/>
        <v>42509.724328703705</v>
      </c>
      <c r="T1166">
        <f t="shared" si="150"/>
        <v>2016</v>
      </c>
      <c r="U1166" s="10">
        <f t="shared" si="154"/>
        <v>42539.724328703705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51"/>
        <v>20.705000000000002</v>
      </c>
      <c r="P1167" s="6">
        <f t="shared" si="152"/>
        <v>82.82</v>
      </c>
      <c r="Q1167" t="str">
        <f t="shared" si="155"/>
        <v>food</v>
      </c>
      <c r="R1167" t="str">
        <f t="shared" si="156"/>
        <v>food trucks</v>
      </c>
      <c r="S1167" s="10">
        <f t="shared" si="153"/>
        <v>41792.214467592588</v>
      </c>
      <c r="T1167">
        <f t="shared" si="150"/>
        <v>2014</v>
      </c>
      <c r="U1167" s="10">
        <f t="shared" si="154"/>
        <v>41826.214467592588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51"/>
        <v>19.139999999999997</v>
      </c>
      <c r="P1168" s="6">
        <f t="shared" si="152"/>
        <v>358.875</v>
      </c>
      <c r="Q1168" t="str">
        <f t="shared" si="155"/>
        <v>food</v>
      </c>
      <c r="R1168" t="str">
        <f t="shared" si="156"/>
        <v>food trucks</v>
      </c>
      <c r="S1168" s="10">
        <f t="shared" si="153"/>
        <v>42150.485439814816</v>
      </c>
      <c r="T1168">
        <f t="shared" si="150"/>
        <v>2015</v>
      </c>
      <c r="U1168" s="10">
        <f t="shared" si="154"/>
        <v>42181.166666666672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51"/>
        <v>1.6316666666666666</v>
      </c>
      <c r="P1169" s="6">
        <f t="shared" si="152"/>
        <v>61.1875</v>
      </c>
      <c r="Q1169" t="str">
        <f t="shared" si="155"/>
        <v>food</v>
      </c>
      <c r="R1169" t="str">
        <f t="shared" si="156"/>
        <v>food trucks</v>
      </c>
      <c r="S1169" s="10">
        <f t="shared" si="153"/>
        <v>41863.734895833331</v>
      </c>
      <c r="T1169">
        <f t="shared" si="150"/>
        <v>2014</v>
      </c>
      <c r="U1169" s="10">
        <f t="shared" si="154"/>
        <v>41894.734895833331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51"/>
        <v>5.6666666666666661</v>
      </c>
      <c r="P1170" s="6">
        <f t="shared" si="152"/>
        <v>340</v>
      </c>
      <c r="Q1170" t="str">
        <f t="shared" si="155"/>
        <v>food</v>
      </c>
      <c r="R1170" t="str">
        <f t="shared" si="156"/>
        <v>food trucks</v>
      </c>
      <c r="S1170" s="10">
        <f t="shared" si="153"/>
        <v>42605.053993055553</v>
      </c>
      <c r="T1170">
        <f t="shared" si="150"/>
        <v>2016</v>
      </c>
      <c r="U1170" s="10">
        <f t="shared" si="154"/>
        <v>42635.053993055553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51"/>
        <v>0.16999999999999998</v>
      </c>
      <c r="P1171" s="6">
        <f t="shared" si="152"/>
        <v>5.666666666666667</v>
      </c>
      <c r="Q1171" t="str">
        <f t="shared" si="155"/>
        <v>food</v>
      </c>
      <c r="R1171" t="str">
        <f t="shared" si="156"/>
        <v>food trucks</v>
      </c>
      <c r="S1171" s="10">
        <f t="shared" si="153"/>
        <v>42027.353738425925</v>
      </c>
      <c r="T1171">
        <f t="shared" si="150"/>
        <v>2015</v>
      </c>
      <c r="U1171" s="10">
        <f t="shared" si="154"/>
        <v>42057.353738425925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51"/>
        <v>0.4</v>
      </c>
      <c r="P1172" s="6">
        <f t="shared" si="152"/>
        <v>50</v>
      </c>
      <c r="Q1172" t="str">
        <f t="shared" si="155"/>
        <v>food</v>
      </c>
      <c r="R1172" t="str">
        <f t="shared" si="156"/>
        <v>food trucks</v>
      </c>
      <c r="S1172" s="10">
        <f t="shared" si="153"/>
        <v>42124.893182870372</v>
      </c>
      <c r="T1172">
        <f t="shared" si="150"/>
        <v>2015</v>
      </c>
      <c r="U1172" s="10">
        <f t="shared" si="154"/>
        <v>42154.893182870372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51"/>
        <v>0.1</v>
      </c>
      <c r="P1173" s="6">
        <f t="shared" si="152"/>
        <v>25</v>
      </c>
      <c r="Q1173" t="str">
        <f t="shared" si="155"/>
        <v>food</v>
      </c>
      <c r="R1173" t="str">
        <f t="shared" si="156"/>
        <v>food trucks</v>
      </c>
      <c r="S1173" s="10">
        <f t="shared" si="153"/>
        <v>41938.804710648146</v>
      </c>
      <c r="T1173">
        <f t="shared" si="150"/>
        <v>2014</v>
      </c>
      <c r="U1173" s="10">
        <f t="shared" si="154"/>
        <v>41956.846377314811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51"/>
        <v>0</v>
      </c>
      <c r="P1174" s="6">
        <f>IF(L1174 &gt; 0,E1174/L1174,0)</f>
        <v>0</v>
      </c>
      <c r="Q1174" t="str">
        <f t="shared" si="155"/>
        <v>food</v>
      </c>
      <c r="R1174" t="str">
        <f t="shared" si="156"/>
        <v>food trucks</v>
      </c>
      <c r="S1174" s="10">
        <f t="shared" si="153"/>
        <v>41841.682314814818</v>
      </c>
      <c r="T1174">
        <f t="shared" si="150"/>
        <v>2014</v>
      </c>
      <c r="U1174" s="10">
        <f t="shared" si="154"/>
        <v>41871.682314814818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51"/>
        <v>2.4E-2</v>
      </c>
      <c r="P1175" s="6">
        <f t="shared" si="152"/>
        <v>30</v>
      </c>
      <c r="Q1175" t="str">
        <f t="shared" si="155"/>
        <v>food</v>
      </c>
      <c r="R1175" t="str">
        <f t="shared" si="156"/>
        <v>food trucks</v>
      </c>
      <c r="S1175" s="10">
        <f t="shared" si="153"/>
        <v>42184.185844907406</v>
      </c>
      <c r="T1175">
        <f t="shared" si="150"/>
        <v>2015</v>
      </c>
      <c r="U1175" s="10">
        <f t="shared" si="154"/>
        <v>42219.185844907406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51"/>
        <v>5.9066666666666672</v>
      </c>
      <c r="P1176" s="6">
        <f t="shared" si="152"/>
        <v>46.631578947368418</v>
      </c>
      <c r="Q1176" t="str">
        <f t="shared" si="155"/>
        <v>food</v>
      </c>
      <c r="R1176" t="str">
        <f t="shared" si="156"/>
        <v>food trucks</v>
      </c>
      <c r="S1176" s="10">
        <f t="shared" si="153"/>
        <v>42468.84174768519</v>
      </c>
      <c r="T1176">
        <f t="shared" si="150"/>
        <v>2016</v>
      </c>
      <c r="U1176" s="10">
        <f t="shared" si="154"/>
        <v>42498.84174768519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51"/>
        <v>2.9250000000000003</v>
      </c>
      <c r="P1177" s="6">
        <f t="shared" si="152"/>
        <v>65</v>
      </c>
      <c r="Q1177" t="str">
        <f t="shared" si="155"/>
        <v>food</v>
      </c>
      <c r="R1177" t="str">
        <f t="shared" si="156"/>
        <v>food trucks</v>
      </c>
      <c r="S1177" s="10">
        <f t="shared" si="153"/>
        <v>42170.728460648148</v>
      </c>
      <c r="T1177">
        <f t="shared" si="150"/>
        <v>2015</v>
      </c>
      <c r="U1177" s="10">
        <f t="shared" si="154"/>
        <v>42200.728460648148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51"/>
        <v>5.7142857142857143E-3</v>
      </c>
      <c r="P1178" s="6">
        <f t="shared" si="152"/>
        <v>10</v>
      </c>
      <c r="Q1178" t="str">
        <f t="shared" si="155"/>
        <v>food</v>
      </c>
      <c r="R1178" t="str">
        <f t="shared" si="156"/>
        <v>food trucks</v>
      </c>
      <c r="S1178" s="10">
        <f t="shared" si="153"/>
        <v>42746.019652777773</v>
      </c>
      <c r="T1178">
        <f t="shared" si="150"/>
        <v>2017</v>
      </c>
      <c r="U1178" s="10">
        <f t="shared" si="154"/>
        <v>42800.541666666672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51"/>
        <v>0</v>
      </c>
      <c r="P1179" s="6">
        <f>IF(L1179 &gt; 0,E1179/L1179,0)</f>
        <v>0</v>
      </c>
      <c r="Q1179" t="str">
        <f t="shared" si="155"/>
        <v>food</v>
      </c>
      <c r="R1179" t="str">
        <f t="shared" si="156"/>
        <v>food trucks</v>
      </c>
      <c r="S1179" s="10">
        <f t="shared" si="153"/>
        <v>41897.660833333335</v>
      </c>
      <c r="T1179">
        <f t="shared" si="150"/>
        <v>2014</v>
      </c>
      <c r="U1179" s="10">
        <f t="shared" si="154"/>
        <v>41927.660833333335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51"/>
        <v>6.6666666666666671E-3</v>
      </c>
      <c r="P1180" s="6">
        <f t="shared" si="152"/>
        <v>5</v>
      </c>
      <c r="Q1180" t="str">
        <f t="shared" si="155"/>
        <v>food</v>
      </c>
      <c r="R1180" t="str">
        <f t="shared" si="156"/>
        <v>food trucks</v>
      </c>
      <c r="S1180" s="10">
        <f t="shared" si="153"/>
        <v>41837.905694444446</v>
      </c>
      <c r="T1180">
        <f t="shared" si="150"/>
        <v>2014</v>
      </c>
      <c r="U1180" s="10">
        <f t="shared" si="154"/>
        <v>41867.905694444446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51"/>
        <v>5.3333333333333339</v>
      </c>
      <c r="P1181" s="6">
        <f t="shared" si="152"/>
        <v>640</v>
      </c>
      <c r="Q1181" t="str">
        <f t="shared" si="155"/>
        <v>food</v>
      </c>
      <c r="R1181" t="str">
        <f t="shared" si="156"/>
        <v>food trucks</v>
      </c>
      <c r="S1181" s="10">
        <f t="shared" si="153"/>
        <v>42275.720219907409</v>
      </c>
      <c r="T1181">
        <f t="shared" si="150"/>
        <v>2015</v>
      </c>
      <c r="U1181" s="10">
        <f t="shared" si="154"/>
        <v>42305.720219907409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51"/>
        <v>11.75</v>
      </c>
      <c r="P1182" s="6">
        <f t="shared" si="152"/>
        <v>69.117647058823536</v>
      </c>
      <c r="Q1182" t="str">
        <f t="shared" si="155"/>
        <v>food</v>
      </c>
      <c r="R1182" t="str">
        <f t="shared" si="156"/>
        <v>food trucks</v>
      </c>
      <c r="S1182" s="10">
        <f t="shared" si="153"/>
        <v>41781.806875000002</v>
      </c>
      <c r="T1182">
        <f t="shared" si="150"/>
        <v>2014</v>
      </c>
      <c r="U1182" s="10">
        <f t="shared" si="154"/>
        <v>41818.806875000002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51"/>
        <v>8.0000000000000002E-3</v>
      </c>
      <c r="P1183" s="6">
        <f t="shared" si="152"/>
        <v>1.3333333333333333</v>
      </c>
      <c r="Q1183" t="str">
        <f t="shared" si="155"/>
        <v>food</v>
      </c>
      <c r="R1183" t="str">
        <f t="shared" si="156"/>
        <v>food trucks</v>
      </c>
      <c r="S1183" s="10">
        <f t="shared" si="153"/>
        <v>42034.339363425926</v>
      </c>
      <c r="T1183">
        <f t="shared" si="150"/>
        <v>2015</v>
      </c>
      <c r="U1183" s="10">
        <f t="shared" si="154"/>
        <v>42064.339363425926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51"/>
        <v>4.2</v>
      </c>
      <c r="P1184" s="6">
        <f t="shared" si="152"/>
        <v>10.5</v>
      </c>
      <c r="Q1184" t="str">
        <f t="shared" si="155"/>
        <v>food</v>
      </c>
      <c r="R1184" t="str">
        <f t="shared" si="156"/>
        <v>food trucks</v>
      </c>
      <c r="S1184" s="10">
        <f t="shared" si="153"/>
        <v>42728.827407407407</v>
      </c>
      <c r="T1184">
        <f t="shared" si="150"/>
        <v>2016</v>
      </c>
      <c r="U1184" s="10">
        <f t="shared" si="154"/>
        <v>42747.695833333331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51"/>
        <v>4</v>
      </c>
      <c r="P1185" s="6">
        <f t="shared" si="152"/>
        <v>33.333333333333336</v>
      </c>
      <c r="Q1185" t="str">
        <f t="shared" si="155"/>
        <v>food</v>
      </c>
      <c r="R1185" t="str">
        <f t="shared" si="156"/>
        <v>food trucks</v>
      </c>
      <c r="S1185" s="10">
        <f t="shared" si="153"/>
        <v>42656.86137731481</v>
      </c>
      <c r="T1185">
        <f t="shared" si="150"/>
        <v>2016</v>
      </c>
      <c r="U1185" s="10">
        <f t="shared" si="154"/>
        <v>42676.165972222225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51"/>
        <v>104.93636363636362</v>
      </c>
      <c r="P1186" s="6">
        <f t="shared" si="152"/>
        <v>61.562666666666665</v>
      </c>
      <c r="Q1186" t="str">
        <f t="shared" si="155"/>
        <v>photography</v>
      </c>
      <c r="R1186" t="str">
        <f t="shared" si="156"/>
        <v>photobooks</v>
      </c>
      <c r="S1186" s="10">
        <f t="shared" si="153"/>
        <v>42741.599664351852</v>
      </c>
      <c r="T1186">
        <f t="shared" si="150"/>
        <v>2017</v>
      </c>
      <c r="U1186" s="10">
        <f t="shared" si="154"/>
        <v>42772.599664351852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51"/>
        <v>105.44</v>
      </c>
      <c r="P1187" s="6">
        <f t="shared" si="152"/>
        <v>118.73873873873873</v>
      </c>
      <c r="Q1187" t="str">
        <f t="shared" si="155"/>
        <v>photography</v>
      </c>
      <c r="R1187" t="str">
        <f t="shared" si="156"/>
        <v>photobooks</v>
      </c>
      <c r="S1187" s="10">
        <f t="shared" si="153"/>
        <v>42130.865150462967</v>
      </c>
      <c r="T1187">
        <f t="shared" si="150"/>
        <v>2015</v>
      </c>
      <c r="U1187" s="10">
        <f t="shared" si="154"/>
        <v>42163.166666666672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51"/>
        <v>106.73333333333332</v>
      </c>
      <c r="P1188" s="6">
        <f t="shared" si="152"/>
        <v>65.081300813008127</v>
      </c>
      <c r="Q1188" t="str">
        <f t="shared" si="155"/>
        <v>photography</v>
      </c>
      <c r="R1188" t="str">
        <f t="shared" si="156"/>
        <v>photobooks</v>
      </c>
      <c r="S1188" s="10">
        <f t="shared" si="153"/>
        <v>42123.86336805555</v>
      </c>
      <c r="T1188">
        <f t="shared" si="150"/>
        <v>2015</v>
      </c>
      <c r="U1188" s="10">
        <f t="shared" si="154"/>
        <v>42156.945833333331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51"/>
        <v>104.12571428571428</v>
      </c>
      <c r="P1189" s="6">
        <f t="shared" si="152"/>
        <v>130.15714285714284</v>
      </c>
      <c r="Q1189" t="str">
        <f t="shared" si="155"/>
        <v>photography</v>
      </c>
      <c r="R1189" t="str">
        <f t="shared" si="156"/>
        <v>photobooks</v>
      </c>
      <c r="S1189" s="10">
        <f t="shared" si="153"/>
        <v>42109.894942129627</v>
      </c>
      <c r="T1189">
        <f t="shared" si="150"/>
        <v>2015</v>
      </c>
      <c r="U1189" s="10">
        <f t="shared" si="154"/>
        <v>42141.75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51"/>
        <v>160.54999999999998</v>
      </c>
      <c r="P1190" s="6">
        <f t="shared" si="152"/>
        <v>37.776470588235291</v>
      </c>
      <c r="Q1190" t="str">
        <f t="shared" si="155"/>
        <v>photography</v>
      </c>
      <c r="R1190" t="str">
        <f t="shared" si="156"/>
        <v>photobooks</v>
      </c>
      <c r="S1190" s="10">
        <f t="shared" si="153"/>
        <v>42711.700694444444</v>
      </c>
      <c r="T1190">
        <f t="shared" si="150"/>
        <v>2016</v>
      </c>
      <c r="U1190" s="10">
        <f t="shared" si="154"/>
        <v>42732.700694444444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51"/>
        <v>107.77777777777777</v>
      </c>
      <c r="P1191" s="6">
        <f t="shared" si="152"/>
        <v>112.79069767441861</v>
      </c>
      <c r="Q1191" t="str">
        <f t="shared" si="155"/>
        <v>photography</v>
      </c>
      <c r="R1191" t="str">
        <f t="shared" si="156"/>
        <v>photobooks</v>
      </c>
      <c r="S1191" s="10">
        <f t="shared" si="153"/>
        <v>42529.979108796295</v>
      </c>
      <c r="T1191">
        <f t="shared" si="150"/>
        <v>2016</v>
      </c>
      <c r="U1191" s="10">
        <f t="shared" si="154"/>
        <v>42550.979108796295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51"/>
        <v>135</v>
      </c>
      <c r="P1192" s="6">
        <f t="shared" si="152"/>
        <v>51.92307692307692</v>
      </c>
      <c r="Q1192" t="str">
        <f t="shared" si="155"/>
        <v>photography</v>
      </c>
      <c r="R1192" t="str">
        <f t="shared" si="156"/>
        <v>photobooks</v>
      </c>
      <c r="S1192" s="10">
        <f t="shared" si="153"/>
        <v>41852.665798611109</v>
      </c>
      <c r="T1192">
        <f t="shared" si="150"/>
        <v>2014</v>
      </c>
      <c r="U1192" s="10">
        <f t="shared" si="154"/>
        <v>41882.665798611109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51"/>
        <v>109.07407407407408</v>
      </c>
      <c r="P1193" s="6">
        <f t="shared" si="152"/>
        <v>89.242424242424249</v>
      </c>
      <c r="Q1193" t="str">
        <f t="shared" si="155"/>
        <v>photography</v>
      </c>
      <c r="R1193" t="str">
        <f t="shared" si="156"/>
        <v>photobooks</v>
      </c>
      <c r="S1193" s="10">
        <f t="shared" si="153"/>
        <v>42419.603703703702</v>
      </c>
      <c r="T1193">
        <f t="shared" si="150"/>
        <v>2016</v>
      </c>
      <c r="U1193" s="10">
        <f t="shared" si="154"/>
        <v>42449.562037037031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51"/>
        <v>290</v>
      </c>
      <c r="P1194" s="6">
        <f t="shared" si="152"/>
        <v>19.333333333333332</v>
      </c>
      <c r="Q1194" t="str">
        <f t="shared" si="155"/>
        <v>photography</v>
      </c>
      <c r="R1194" t="str">
        <f t="shared" si="156"/>
        <v>photobooks</v>
      </c>
      <c r="S1194" s="10">
        <f t="shared" si="153"/>
        <v>42747.506689814814</v>
      </c>
      <c r="T1194">
        <f t="shared" si="150"/>
        <v>2017</v>
      </c>
      <c r="U1194" s="10">
        <f t="shared" si="154"/>
        <v>42777.506689814814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51"/>
        <v>103.95714285714286</v>
      </c>
      <c r="P1195" s="6">
        <f t="shared" si="152"/>
        <v>79.967032967032964</v>
      </c>
      <c r="Q1195" t="str">
        <f t="shared" si="155"/>
        <v>photography</v>
      </c>
      <c r="R1195" t="str">
        <f t="shared" si="156"/>
        <v>photobooks</v>
      </c>
      <c r="S1195" s="10">
        <f t="shared" si="153"/>
        <v>42409.776076388895</v>
      </c>
      <c r="T1195">
        <f t="shared" si="150"/>
        <v>2016</v>
      </c>
      <c r="U1195" s="10">
        <f t="shared" si="154"/>
        <v>42469.734409722223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51"/>
        <v>322.24</v>
      </c>
      <c r="P1196" s="6">
        <f t="shared" si="152"/>
        <v>56.414565826330531</v>
      </c>
      <c r="Q1196" t="str">
        <f t="shared" si="155"/>
        <v>photography</v>
      </c>
      <c r="R1196" t="str">
        <f t="shared" si="156"/>
        <v>photobooks</v>
      </c>
      <c r="S1196" s="10">
        <f t="shared" si="153"/>
        <v>42072.488182870366</v>
      </c>
      <c r="T1196">
        <f t="shared" si="150"/>
        <v>2015</v>
      </c>
      <c r="U1196" s="10">
        <f t="shared" si="154"/>
        <v>42102.488182870366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51"/>
        <v>135</v>
      </c>
      <c r="P1197" s="6">
        <f t="shared" si="152"/>
        <v>79.411764705882348</v>
      </c>
      <c r="Q1197" t="str">
        <f t="shared" si="155"/>
        <v>photography</v>
      </c>
      <c r="R1197" t="str">
        <f t="shared" si="156"/>
        <v>photobooks</v>
      </c>
      <c r="S1197" s="10">
        <f t="shared" si="153"/>
        <v>42298.34783564815</v>
      </c>
      <c r="T1197">
        <f t="shared" si="150"/>
        <v>2015</v>
      </c>
      <c r="U1197" s="10">
        <f t="shared" si="154"/>
        <v>42358.375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51"/>
        <v>269.91034482758624</v>
      </c>
      <c r="P1198" s="6">
        <f t="shared" si="152"/>
        <v>76.439453125</v>
      </c>
      <c r="Q1198" t="str">
        <f t="shared" si="155"/>
        <v>photography</v>
      </c>
      <c r="R1198" t="str">
        <f t="shared" si="156"/>
        <v>photobooks</v>
      </c>
      <c r="S1198" s="10">
        <f t="shared" si="153"/>
        <v>42326.818738425922</v>
      </c>
      <c r="T1198">
        <f t="shared" si="150"/>
        <v>2015</v>
      </c>
      <c r="U1198" s="10">
        <f t="shared" si="154"/>
        <v>42356.818738425922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51"/>
        <v>253.29333333333332</v>
      </c>
      <c r="P1199" s="6">
        <f t="shared" si="152"/>
        <v>121</v>
      </c>
      <c r="Q1199" t="str">
        <f t="shared" si="155"/>
        <v>photography</v>
      </c>
      <c r="R1199" t="str">
        <f t="shared" si="156"/>
        <v>photobooks</v>
      </c>
      <c r="S1199" s="10">
        <f t="shared" si="153"/>
        <v>42503.66474537037</v>
      </c>
      <c r="T1199">
        <f t="shared" si="150"/>
        <v>2016</v>
      </c>
      <c r="U1199" s="10">
        <f t="shared" si="154"/>
        <v>42534.249305555553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51"/>
        <v>260.59999999999997</v>
      </c>
      <c r="P1200" s="6">
        <f t="shared" si="152"/>
        <v>54.616766467065865</v>
      </c>
      <c r="Q1200" t="str">
        <f t="shared" si="155"/>
        <v>photography</v>
      </c>
      <c r="R1200" t="str">
        <f t="shared" si="156"/>
        <v>photobooks</v>
      </c>
      <c r="S1200" s="10">
        <f t="shared" si="153"/>
        <v>42333.619050925925</v>
      </c>
      <c r="T1200">
        <f t="shared" si="150"/>
        <v>2015</v>
      </c>
      <c r="U1200" s="10">
        <f t="shared" si="154"/>
        <v>42369.125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51"/>
        <v>101.31677953348381</v>
      </c>
      <c r="P1201" s="6">
        <f t="shared" si="152"/>
        <v>299.22222222222223</v>
      </c>
      <c r="Q1201" t="str">
        <f t="shared" si="155"/>
        <v>photography</v>
      </c>
      <c r="R1201" t="str">
        <f t="shared" si="156"/>
        <v>photobooks</v>
      </c>
      <c r="S1201" s="10">
        <f t="shared" si="153"/>
        <v>42161.770833333328</v>
      </c>
      <c r="T1201">
        <f t="shared" si="150"/>
        <v>2015</v>
      </c>
      <c r="U1201" s="10">
        <f t="shared" si="154"/>
        <v>42193.770833333328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51"/>
        <v>125.60416666666667</v>
      </c>
      <c r="P1202" s="6">
        <f t="shared" si="152"/>
        <v>58.533980582524272</v>
      </c>
      <c r="Q1202" t="str">
        <f t="shared" si="155"/>
        <v>photography</v>
      </c>
      <c r="R1202" t="str">
        <f t="shared" si="156"/>
        <v>photobooks</v>
      </c>
      <c r="S1202" s="10">
        <f t="shared" si="153"/>
        <v>42089.477500000001</v>
      </c>
      <c r="T1202">
        <f t="shared" si="150"/>
        <v>2015</v>
      </c>
      <c r="U1202" s="10">
        <f t="shared" si="154"/>
        <v>42110.477500000001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51"/>
        <v>102.43783333333334</v>
      </c>
      <c r="P1203" s="6">
        <f t="shared" si="152"/>
        <v>55.371801801801809</v>
      </c>
      <c r="Q1203" t="str">
        <f t="shared" si="155"/>
        <v>photography</v>
      </c>
      <c r="R1203" t="str">
        <f t="shared" si="156"/>
        <v>photobooks</v>
      </c>
      <c r="S1203" s="10">
        <f t="shared" si="153"/>
        <v>42536.60701388889</v>
      </c>
      <c r="T1203">
        <f t="shared" si="150"/>
        <v>2016</v>
      </c>
      <c r="U1203" s="10">
        <f t="shared" si="154"/>
        <v>42566.60701388889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51"/>
        <v>199.244</v>
      </c>
      <c r="P1204" s="6">
        <f t="shared" si="152"/>
        <v>183.80442804428046</v>
      </c>
      <c r="Q1204" t="str">
        <f t="shared" si="155"/>
        <v>photography</v>
      </c>
      <c r="R1204" t="str">
        <f t="shared" si="156"/>
        <v>photobooks</v>
      </c>
      <c r="S1204" s="10">
        <f t="shared" si="153"/>
        <v>42152.288819444439</v>
      </c>
      <c r="T1204">
        <f t="shared" si="150"/>
        <v>2015</v>
      </c>
      <c r="U1204" s="10">
        <f t="shared" si="154"/>
        <v>42182.288819444439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51"/>
        <v>102.45398773006136</v>
      </c>
      <c r="P1205" s="6">
        <f t="shared" si="152"/>
        <v>165.34653465346534</v>
      </c>
      <c r="Q1205" t="str">
        <f t="shared" si="155"/>
        <v>photography</v>
      </c>
      <c r="R1205" t="str">
        <f t="shared" si="156"/>
        <v>photobooks</v>
      </c>
      <c r="S1205" s="10">
        <f t="shared" si="153"/>
        <v>42125.614895833336</v>
      </c>
      <c r="T1205">
        <f t="shared" si="150"/>
        <v>2015</v>
      </c>
      <c r="U1205" s="10">
        <f t="shared" si="154"/>
        <v>42155.614895833336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51"/>
        <v>102.94615384615385</v>
      </c>
      <c r="P1206" s="6">
        <f t="shared" si="152"/>
        <v>234.78947368421052</v>
      </c>
      <c r="Q1206" t="str">
        <f t="shared" si="155"/>
        <v>photography</v>
      </c>
      <c r="R1206" t="str">
        <f t="shared" si="156"/>
        <v>photobooks</v>
      </c>
      <c r="S1206" s="10">
        <f t="shared" si="153"/>
        <v>42297.748067129629</v>
      </c>
      <c r="T1206">
        <f t="shared" si="150"/>
        <v>2015</v>
      </c>
      <c r="U1206" s="10">
        <f t="shared" si="154"/>
        <v>42342.208333333328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51"/>
        <v>100.86153846153847</v>
      </c>
      <c r="P1207" s="6">
        <f t="shared" si="152"/>
        <v>211.48387096774192</v>
      </c>
      <c r="Q1207" t="str">
        <f t="shared" si="155"/>
        <v>photography</v>
      </c>
      <c r="R1207" t="str">
        <f t="shared" si="156"/>
        <v>photobooks</v>
      </c>
      <c r="S1207" s="10">
        <f t="shared" si="153"/>
        <v>42138.506377314814</v>
      </c>
      <c r="T1207">
        <f t="shared" si="150"/>
        <v>2015</v>
      </c>
      <c r="U1207" s="10">
        <f t="shared" si="154"/>
        <v>42168.506377314814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51"/>
        <v>114.99999999999999</v>
      </c>
      <c r="P1208" s="6">
        <f t="shared" si="152"/>
        <v>32.34375</v>
      </c>
      <c r="Q1208" t="str">
        <f t="shared" si="155"/>
        <v>photography</v>
      </c>
      <c r="R1208" t="str">
        <f t="shared" si="156"/>
        <v>photobooks</v>
      </c>
      <c r="S1208" s="10">
        <f t="shared" si="153"/>
        <v>42772.776076388895</v>
      </c>
      <c r="T1208">
        <f t="shared" si="150"/>
        <v>2017</v>
      </c>
      <c r="U1208" s="10">
        <f t="shared" si="154"/>
        <v>42805.561805555553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51"/>
        <v>104.16766467065868</v>
      </c>
      <c r="P1209" s="6">
        <f t="shared" si="152"/>
        <v>123.37588652482269</v>
      </c>
      <c r="Q1209" t="str">
        <f t="shared" si="155"/>
        <v>photography</v>
      </c>
      <c r="R1209" t="str">
        <f t="shared" si="156"/>
        <v>photobooks</v>
      </c>
      <c r="S1209" s="10">
        <f t="shared" si="153"/>
        <v>42430.430243055554</v>
      </c>
      <c r="T1209">
        <f t="shared" si="150"/>
        <v>2016</v>
      </c>
      <c r="U1209" s="10">
        <f t="shared" si="154"/>
        <v>42460.416666666672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51"/>
        <v>155.29999999999998</v>
      </c>
      <c r="P1210" s="6">
        <f t="shared" si="152"/>
        <v>207.06666666666666</v>
      </c>
      <c r="Q1210" t="str">
        <f t="shared" si="155"/>
        <v>photography</v>
      </c>
      <c r="R1210" t="str">
        <f t="shared" si="156"/>
        <v>photobooks</v>
      </c>
      <c r="S1210" s="10">
        <f t="shared" si="153"/>
        <v>42423.709074074075</v>
      </c>
      <c r="T1210">
        <f t="shared" si="150"/>
        <v>2016</v>
      </c>
      <c r="U1210" s="10">
        <f t="shared" si="154"/>
        <v>42453.667407407411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51"/>
        <v>106</v>
      </c>
      <c r="P1211" s="6">
        <f t="shared" si="152"/>
        <v>138.2608695652174</v>
      </c>
      <c r="Q1211" t="str">
        <f t="shared" si="155"/>
        <v>photography</v>
      </c>
      <c r="R1211" t="str">
        <f t="shared" si="156"/>
        <v>photobooks</v>
      </c>
      <c r="S1211" s="10">
        <f t="shared" si="153"/>
        <v>42761.846122685187</v>
      </c>
      <c r="T1211">
        <f t="shared" si="150"/>
        <v>2017</v>
      </c>
      <c r="U1211" s="10">
        <f t="shared" si="154"/>
        <v>42791.846122685187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51"/>
        <v>254.31499999999997</v>
      </c>
      <c r="P1212" s="6">
        <f t="shared" si="152"/>
        <v>493.81553398058253</v>
      </c>
      <c r="Q1212" t="str">
        <f t="shared" si="155"/>
        <v>photography</v>
      </c>
      <c r="R1212" t="str">
        <f t="shared" si="156"/>
        <v>photobooks</v>
      </c>
      <c r="S1212" s="10">
        <f t="shared" si="153"/>
        <v>42132.941805555558</v>
      </c>
      <c r="T1212">
        <f t="shared" si="150"/>
        <v>2015</v>
      </c>
      <c r="U1212" s="10">
        <f t="shared" si="154"/>
        <v>42155.875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51"/>
        <v>101.1</v>
      </c>
      <c r="P1213" s="6">
        <f t="shared" si="152"/>
        <v>168.5</v>
      </c>
      <c r="Q1213" t="str">
        <f t="shared" si="155"/>
        <v>photography</v>
      </c>
      <c r="R1213" t="str">
        <f t="shared" si="156"/>
        <v>photobooks</v>
      </c>
      <c r="S1213" s="10">
        <f t="shared" si="153"/>
        <v>42515.866446759261</v>
      </c>
      <c r="T1213">
        <f t="shared" si="150"/>
        <v>2016</v>
      </c>
      <c r="U1213" s="10">
        <f t="shared" si="154"/>
        <v>42530.866446759261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51"/>
        <v>129.04</v>
      </c>
      <c r="P1214" s="6">
        <f t="shared" si="152"/>
        <v>38.867469879518069</v>
      </c>
      <c r="Q1214" t="str">
        <f t="shared" si="155"/>
        <v>photography</v>
      </c>
      <c r="R1214" t="str">
        <f t="shared" si="156"/>
        <v>photobooks</v>
      </c>
      <c r="S1214" s="10">
        <f t="shared" si="153"/>
        <v>42318.950173611112</v>
      </c>
      <c r="T1214">
        <f t="shared" si="150"/>
        <v>2015</v>
      </c>
      <c r="U1214" s="10">
        <f t="shared" si="154"/>
        <v>42335.041666666672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51"/>
        <v>102.23076923076924</v>
      </c>
      <c r="P1215" s="6">
        <f t="shared" si="152"/>
        <v>61.527777777777779</v>
      </c>
      <c r="Q1215" t="str">
        <f t="shared" si="155"/>
        <v>photography</v>
      </c>
      <c r="R1215" t="str">
        <f t="shared" si="156"/>
        <v>photobooks</v>
      </c>
      <c r="S1215" s="10">
        <f t="shared" si="153"/>
        <v>42731.755787037036</v>
      </c>
      <c r="T1215">
        <f t="shared" si="150"/>
        <v>2016</v>
      </c>
      <c r="U1215" s="10">
        <f t="shared" si="154"/>
        <v>42766.755787037036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51"/>
        <v>131.80000000000001</v>
      </c>
      <c r="P1216" s="6">
        <f t="shared" si="152"/>
        <v>105.44</v>
      </c>
      <c r="Q1216" t="str">
        <f t="shared" si="155"/>
        <v>photography</v>
      </c>
      <c r="R1216" t="str">
        <f t="shared" si="156"/>
        <v>photobooks</v>
      </c>
      <c r="S1216" s="10">
        <f t="shared" si="153"/>
        <v>42104.840335648143</v>
      </c>
      <c r="T1216">
        <f t="shared" si="150"/>
        <v>2015</v>
      </c>
      <c r="U1216" s="10">
        <f t="shared" si="154"/>
        <v>42164.840335648143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51"/>
        <v>786.0802000000001</v>
      </c>
      <c r="P1217" s="6">
        <f t="shared" si="152"/>
        <v>71.592003642987251</v>
      </c>
      <c r="Q1217" t="str">
        <f t="shared" si="155"/>
        <v>photography</v>
      </c>
      <c r="R1217" t="str">
        <f t="shared" si="156"/>
        <v>photobooks</v>
      </c>
      <c r="S1217" s="10">
        <f t="shared" si="153"/>
        <v>41759.923101851848</v>
      </c>
      <c r="T1217">
        <f t="shared" si="150"/>
        <v>2014</v>
      </c>
      <c r="U1217" s="10">
        <f t="shared" si="154"/>
        <v>41789.923101851848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51"/>
        <v>145.70000000000002</v>
      </c>
      <c r="P1218" s="6">
        <f t="shared" si="152"/>
        <v>91.882882882882882</v>
      </c>
      <c r="Q1218" t="str">
        <f t="shared" si="155"/>
        <v>photography</v>
      </c>
      <c r="R1218" t="str">
        <f t="shared" si="156"/>
        <v>photobooks</v>
      </c>
      <c r="S1218" s="10">
        <f t="shared" si="153"/>
        <v>42247.616400462968</v>
      </c>
      <c r="T1218">
        <f t="shared" ref="T1218:T1281" si="158">YEAR(S1218)</f>
        <v>2015</v>
      </c>
      <c r="U1218" s="10">
        <f t="shared" si="154"/>
        <v>42279.960416666669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9">E1219/D1219 * 100</f>
        <v>102.60000000000001</v>
      </c>
      <c r="P1219" s="6">
        <f t="shared" ref="P1219:P1282" si="160">E1219/L1219</f>
        <v>148.57377049180329</v>
      </c>
      <c r="Q1219" t="str">
        <f t="shared" si="155"/>
        <v>photography</v>
      </c>
      <c r="R1219" t="str">
        <f t="shared" si="156"/>
        <v>photobooks</v>
      </c>
      <c r="S1219" s="10">
        <f t="shared" ref="S1219:S1282" si="161">(((J1219/60)/60)/24)+DATE(1970,1,1)</f>
        <v>42535.809490740736</v>
      </c>
      <c r="T1219">
        <f t="shared" si="158"/>
        <v>2016</v>
      </c>
      <c r="U1219" s="10">
        <f t="shared" ref="U1219:U1282" si="162">(((I1219/60)/60)/24)+DATE(1970,1,1)</f>
        <v>42565.809490740736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9"/>
        <v>172.27777777777777</v>
      </c>
      <c r="P1220" s="6">
        <f t="shared" si="160"/>
        <v>174.2134831460674</v>
      </c>
      <c r="Q1220" t="str">
        <f t="shared" si="155"/>
        <v>photography</v>
      </c>
      <c r="R1220" t="str">
        <f t="shared" si="156"/>
        <v>photobooks</v>
      </c>
      <c r="S1220" s="10">
        <f t="shared" si="161"/>
        <v>42278.662037037036</v>
      </c>
      <c r="T1220">
        <f t="shared" si="158"/>
        <v>2015</v>
      </c>
      <c r="U1220" s="10">
        <f t="shared" si="162"/>
        <v>42309.125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9"/>
        <v>159.16819571865443</v>
      </c>
      <c r="P1221" s="6">
        <f t="shared" si="160"/>
        <v>102.86166007905139</v>
      </c>
      <c r="Q1221" t="str">
        <f t="shared" ref="Q1221:Q1284" si="163">LEFT(N1221,SEARCH("/",N1221,1)-1)</f>
        <v>photography</v>
      </c>
      <c r="R1221" t="str">
        <f t="shared" ref="R1221:R1284" si="164">RIGHT(N1221,LEN(N1221)-SEARCH("/",N1221,1))</f>
        <v>photobooks</v>
      </c>
      <c r="S1221" s="10">
        <f t="shared" si="161"/>
        <v>42633.461956018517</v>
      </c>
      <c r="T1221">
        <f t="shared" si="158"/>
        <v>2016</v>
      </c>
      <c r="U1221" s="10">
        <f t="shared" si="162"/>
        <v>42663.461956018517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9"/>
        <v>103.76666666666668</v>
      </c>
      <c r="P1222" s="6">
        <f t="shared" si="160"/>
        <v>111.17857142857143</v>
      </c>
      <c r="Q1222" t="str">
        <f t="shared" si="163"/>
        <v>photography</v>
      </c>
      <c r="R1222" t="str">
        <f t="shared" si="164"/>
        <v>photobooks</v>
      </c>
      <c r="S1222" s="10">
        <f t="shared" si="161"/>
        <v>42211.628611111111</v>
      </c>
      <c r="T1222">
        <f t="shared" si="158"/>
        <v>2015</v>
      </c>
      <c r="U1222" s="10">
        <f t="shared" si="162"/>
        <v>42241.628611111111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9"/>
        <v>111.40954545454547</v>
      </c>
      <c r="P1223" s="6">
        <f t="shared" si="160"/>
        <v>23.796213592233013</v>
      </c>
      <c r="Q1223" t="str">
        <f t="shared" si="163"/>
        <v>photography</v>
      </c>
      <c r="R1223" t="str">
        <f t="shared" si="164"/>
        <v>photobooks</v>
      </c>
      <c r="S1223" s="10">
        <f t="shared" si="161"/>
        <v>42680.47555555556</v>
      </c>
      <c r="T1223">
        <f t="shared" si="158"/>
        <v>2016</v>
      </c>
      <c r="U1223" s="10">
        <f t="shared" si="162"/>
        <v>42708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9"/>
        <v>280.375</v>
      </c>
      <c r="P1224" s="6">
        <f t="shared" si="160"/>
        <v>81.268115942028984</v>
      </c>
      <c r="Q1224" t="str">
        <f t="shared" si="163"/>
        <v>photography</v>
      </c>
      <c r="R1224" t="str">
        <f t="shared" si="164"/>
        <v>photobooks</v>
      </c>
      <c r="S1224" s="10">
        <f t="shared" si="161"/>
        <v>42430.720451388886</v>
      </c>
      <c r="T1224">
        <f t="shared" si="158"/>
        <v>2016</v>
      </c>
      <c r="U1224" s="10">
        <f t="shared" si="162"/>
        <v>42461.166666666672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9"/>
        <v>112.10606060606061</v>
      </c>
      <c r="P1225" s="6">
        <f t="shared" si="160"/>
        <v>116.21465968586388</v>
      </c>
      <c r="Q1225" t="str">
        <f t="shared" si="163"/>
        <v>photography</v>
      </c>
      <c r="R1225" t="str">
        <f t="shared" si="164"/>
        <v>photobooks</v>
      </c>
      <c r="S1225" s="10">
        <f t="shared" si="161"/>
        <v>42654.177187499998</v>
      </c>
      <c r="T1225">
        <f t="shared" si="158"/>
        <v>2016</v>
      </c>
      <c r="U1225" s="10">
        <f t="shared" si="162"/>
        <v>42684.218854166669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9"/>
        <v>7.0666666666666673</v>
      </c>
      <c r="P1226" s="6">
        <f t="shared" si="160"/>
        <v>58.888888888888886</v>
      </c>
      <c r="Q1226" t="str">
        <f t="shared" si="163"/>
        <v>music</v>
      </c>
      <c r="R1226" t="str">
        <f t="shared" si="164"/>
        <v>world music</v>
      </c>
      <c r="S1226" s="10">
        <f t="shared" si="161"/>
        <v>41736.549791666665</v>
      </c>
      <c r="T1226">
        <f t="shared" si="158"/>
        <v>2014</v>
      </c>
      <c r="U1226" s="10">
        <f t="shared" si="162"/>
        <v>41796.549791666665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9"/>
        <v>4.3999999999999995</v>
      </c>
      <c r="P1227" s="6">
        <f t="shared" si="160"/>
        <v>44</v>
      </c>
      <c r="Q1227" t="str">
        <f t="shared" si="163"/>
        <v>music</v>
      </c>
      <c r="R1227" t="str">
        <f t="shared" si="164"/>
        <v>world music</v>
      </c>
      <c r="S1227" s="10">
        <f t="shared" si="161"/>
        <v>41509.905995370369</v>
      </c>
      <c r="T1227">
        <f t="shared" si="158"/>
        <v>2013</v>
      </c>
      <c r="U1227" s="10">
        <f t="shared" si="162"/>
        <v>41569.905995370369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9"/>
        <v>3.8739999999999997</v>
      </c>
      <c r="P1228" s="6">
        <f t="shared" si="160"/>
        <v>48.424999999999997</v>
      </c>
      <c r="Q1228" t="str">
        <f t="shared" si="163"/>
        <v>music</v>
      </c>
      <c r="R1228" t="str">
        <f t="shared" si="164"/>
        <v>world music</v>
      </c>
      <c r="S1228" s="10">
        <f t="shared" si="161"/>
        <v>41715.874780092592</v>
      </c>
      <c r="T1228">
        <f t="shared" si="158"/>
        <v>2014</v>
      </c>
      <c r="U1228" s="10">
        <f t="shared" si="162"/>
        <v>41750.041666666664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9"/>
        <v>0</v>
      </c>
      <c r="P1229" s="6">
        <f>IF(L1229 &gt; 0,E1229/L1229,0)</f>
        <v>0</v>
      </c>
      <c r="Q1229" t="str">
        <f t="shared" si="163"/>
        <v>music</v>
      </c>
      <c r="R1229" t="str">
        <f t="shared" si="164"/>
        <v>world music</v>
      </c>
      <c r="S1229" s="10">
        <f t="shared" si="161"/>
        <v>41827.919166666667</v>
      </c>
      <c r="T1229">
        <f t="shared" si="158"/>
        <v>2014</v>
      </c>
      <c r="U1229" s="10">
        <f t="shared" si="162"/>
        <v>41858.291666666664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9"/>
        <v>29.299999999999997</v>
      </c>
      <c r="P1230" s="6">
        <f t="shared" si="160"/>
        <v>61.041666666666664</v>
      </c>
      <c r="Q1230" t="str">
        <f t="shared" si="163"/>
        <v>music</v>
      </c>
      <c r="R1230" t="str">
        <f t="shared" si="164"/>
        <v>world music</v>
      </c>
      <c r="S1230" s="10">
        <f t="shared" si="161"/>
        <v>40754.729259259257</v>
      </c>
      <c r="T1230">
        <f t="shared" si="158"/>
        <v>2011</v>
      </c>
      <c r="U1230" s="10">
        <f t="shared" si="162"/>
        <v>40814.729259259257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9"/>
        <v>0.90909090909090906</v>
      </c>
      <c r="P1231" s="6">
        <f t="shared" si="160"/>
        <v>25</v>
      </c>
      <c r="Q1231" t="str">
        <f t="shared" si="163"/>
        <v>music</v>
      </c>
      <c r="R1231" t="str">
        <f t="shared" si="164"/>
        <v>world music</v>
      </c>
      <c r="S1231" s="10">
        <f t="shared" si="161"/>
        <v>40985.459803240738</v>
      </c>
      <c r="T1231">
        <f t="shared" si="158"/>
        <v>2012</v>
      </c>
      <c r="U1231" s="10">
        <f t="shared" si="162"/>
        <v>41015.666666666664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9"/>
        <v>0</v>
      </c>
      <c r="P1232" s="6">
        <f t="shared" ref="P1232:P1233" si="165">IF(L1232 &gt; 0,E1232/L1232,0)</f>
        <v>0</v>
      </c>
      <c r="Q1232" t="str">
        <f t="shared" si="163"/>
        <v>music</v>
      </c>
      <c r="R1232" t="str">
        <f t="shared" si="164"/>
        <v>world music</v>
      </c>
      <c r="S1232" s="10">
        <f t="shared" si="161"/>
        <v>40568.972569444442</v>
      </c>
      <c r="T1232">
        <f t="shared" si="158"/>
        <v>2011</v>
      </c>
      <c r="U1232" s="10">
        <f t="shared" si="162"/>
        <v>40598.972569444442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9"/>
        <v>0</v>
      </c>
      <c r="P1233" s="6">
        <f t="shared" si="165"/>
        <v>0</v>
      </c>
      <c r="Q1233" t="str">
        <f t="shared" si="163"/>
        <v>music</v>
      </c>
      <c r="R1233" t="str">
        <f t="shared" si="164"/>
        <v>world music</v>
      </c>
      <c r="S1233" s="10">
        <f t="shared" si="161"/>
        <v>42193.941759259258</v>
      </c>
      <c r="T1233">
        <f t="shared" si="158"/>
        <v>2015</v>
      </c>
      <c r="U1233" s="10">
        <f t="shared" si="162"/>
        <v>42244.041666666672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9"/>
        <v>0.8</v>
      </c>
      <c r="P1234" s="6">
        <f t="shared" si="160"/>
        <v>40</v>
      </c>
      <c r="Q1234" t="str">
        <f t="shared" si="163"/>
        <v>music</v>
      </c>
      <c r="R1234" t="str">
        <f t="shared" si="164"/>
        <v>world music</v>
      </c>
      <c r="S1234" s="10">
        <f t="shared" si="161"/>
        <v>41506.848032407412</v>
      </c>
      <c r="T1234">
        <f t="shared" si="158"/>
        <v>2013</v>
      </c>
      <c r="U1234" s="10">
        <f t="shared" si="162"/>
        <v>41553.848032407412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9"/>
        <v>11.600000000000001</v>
      </c>
      <c r="P1235" s="6">
        <f t="shared" si="160"/>
        <v>19.333333333333332</v>
      </c>
      <c r="Q1235" t="str">
        <f t="shared" si="163"/>
        <v>music</v>
      </c>
      <c r="R1235" t="str">
        <f t="shared" si="164"/>
        <v>world music</v>
      </c>
      <c r="S1235" s="10">
        <f t="shared" si="161"/>
        <v>40939.948773148149</v>
      </c>
      <c r="T1235">
        <f t="shared" si="158"/>
        <v>2012</v>
      </c>
      <c r="U1235" s="10">
        <f t="shared" si="162"/>
        <v>40960.948773148149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9"/>
        <v>0</v>
      </c>
      <c r="P1236" s="6">
        <f>IF(L1236 &gt; 0,E1236/L1236,0)</f>
        <v>0</v>
      </c>
      <c r="Q1236" t="str">
        <f t="shared" si="163"/>
        <v>music</v>
      </c>
      <c r="R1236" t="str">
        <f t="shared" si="164"/>
        <v>world music</v>
      </c>
      <c r="S1236" s="10">
        <f t="shared" si="161"/>
        <v>42007.788680555561</v>
      </c>
      <c r="T1236">
        <f t="shared" si="158"/>
        <v>2015</v>
      </c>
      <c r="U1236" s="10">
        <f t="shared" si="162"/>
        <v>42037.788680555561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9"/>
        <v>2.7873639500929119</v>
      </c>
      <c r="P1237" s="6">
        <f t="shared" si="160"/>
        <v>35</v>
      </c>
      <c r="Q1237" t="str">
        <f t="shared" si="163"/>
        <v>music</v>
      </c>
      <c r="R1237" t="str">
        <f t="shared" si="164"/>
        <v>world music</v>
      </c>
      <c r="S1237" s="10">
        <f t="shared" si="161"/>
        <v>41583.135405092595</v>
      </c>
      <c r="T1237">
        <f t="shared" si="158"/>
        <v>2013</v>
      </c>
      <c r="U1237" s="10">
        <f t="shared" si="162"/>
        <v>41623.135405092595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9"/>
        <v>0</v>
      </c>
      <c r="P1238" s="6">
        <f t="shared" ref="P1238:P1239" si="166">IF(L1238 &gt; 0,E1238/L1238,0)</f>
        <v>0</v>
      </c>
      <c r="Q1238" t="str">
        <f t="shared" si="163"/>
        <v>music</v>
      </c>
      <c r="R1238" t="str">
        <f t="shared" si="164"/>
        <v>world music</v>
      </c>
      <c r="S1238" s="10">
        <f t="shared" si="161"/>
        <v>41110.680138888885</v>
      </c>
      <c r="T1238">
        <f t="shared" si="158"/>
        <v>2012</v>
      </c>
      <c r="U1238" s="10">
        <f t="shared" si="162"/>
        <v>41118.666666666664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9"/>
        <v>0</v>
      </c>
      <c r="P1239" s="6">
        <f t="shared" si="166"/>
        <v>0</v>
      </c>
      <c r="Q1239" t="str">
        <f t="shared" si="163"/>
        <v>music</v>
      </c>
      <c r="R1239" t="str">
        <f t="shared" si="164"/>
        <v>world music</v>
      </c>
      <c r="S1239" s="10">
        <f t="shared" si="161"/>
        <v>41125.283159722225</v>
      </c>
      <c r="T1239">
        <f t="shared" si="158"/>
        <v>2012</v>
      </c>
      <c r="U1239" s="10">
        <f t="shared" si="162"/>
        <v>41145.283159722225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9"/>
        <v>17.8</v>
      </c>
      <c r="P1240" s="6">
        <f t="shared" si="160"/>
        <v>59.333333333333336</v>
      </c>
      <c r="Q1240" t="str">
        <f t="shared" si="163"/>
        <v>music</v>
      </c>
      <c r="R1240" t="str">
        <f t="shared" si="164"/>
        <v>world music</v>
      </c>
      <c r="S1240" s="10">
        <f t="shared" si="161"/>
        <v>40731.61037037037</v>
      </c>
      <c r="T1240">
        <f t="shared" si="158"/>
        <v>2011</v>
      </c>
      <c r="U1240" s="10">
        <f t="shared" si="162"/>
        <v>40761.61037037037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9"/>
        <v>0</v>
      </c>
      <c r="P1241" s="6">
        <f>IF(L1241 &gt; 0,E1241/L1241,0)</f>
        <v>0</v>
      </c>
      <c r="Q1241" t="str">
        <f t="shared" si="163"/>
        <v>music</v>
      </c>
      <c r="R1241" t="str">
        <f t="shared" si="164"/>
        <v>world music</v>
      </c>
      <c r="S1241" s="10">
        <f t="shared" si="161"/>
        <v>40883.962581018517</v>
      </c>
      <c r="T1241">
        <f t="shared" si="158"/>
        <v>2011</v>
      </c>
      <c r="U1241" s="10">
        <f t="shared" si="162"/>
        <v>40913.962581018517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9"/>
        <v>3.0124999999999997</v>
      </c>
      <c r="P1242" s="6">
        <f t="shared" si="160"/>
        <v>30.125</v>
      </c>
      <c r="Q1242" t="str">
        <f t="shared" si="163"/>
        <v>music</v>
      </c>
      <c r="R1242" t="str">
        <f t="shared" si="164"/>
        <v>world music</v>
      </c>
      <c r="S1242" s="10">
        <f t="shared" si="161"/>
        <v>41409.040011574078</v>
      </c>
      <c r="T1242">
        <f t="shared" si="158"/>
        <v>2013</v>
      </c>
      <c r="U1242" s="10">
        <f t="shared" si="162"/>
        <v>41467.910416666666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9"/>
        <v>50.739999999999995</v>
      </c>
      <c r="P1243" s="6">
        <f t="shared" si="160"/>
        <v>74.617647058823536</v>
      </c>
      <c r="Q1243" t="str">
        <f t="shared" si="163"/>
        <v>music</v>
      </c>
      <c r="R1243" t="str">
        <f t="shared" si="164"/>
        <v>world music</v>
      </c>
      <c r="S1243" s="10">
        <f t="shared" si="161"/>
        <v>41923.837731481479</v>
      </c>
      <c r="T1243">
        <f t="shared" si="158"/>
        <v>2014</v>
      </c>
      <c r="U1243" s="10">
        <f t="shared" si="162"/>
        <v>41946.249305555553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9"/>
        <v>0.54884742041712409</v>
      </c>
      <c r="P1244" s="6">
        <f t="shared" si="160"/>
        <v>5</v>
      </c>
      <c r="Q1244" t="str">
        <f t="shared" si="163"/>
        <v>music</v>
      </c>
      <c r="R1244" t="str">
        <f t="shared" si="164"/>
        <v>world music</v>
      </c>
      <c r="S1244" s="10">
        <f t="shared" si="161"/>
        <v>40782.165532407409</v>
      </c>
      <c r="T1244">
        <f t="shared" si="158"/>
        <v>2011</v>
      </c>
      <c r="U1244" s="10">
        <f t="shared" si="162"/>
        <v>40797.554166666669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9"/>
        <v>14.091666666666667</v>
      </c>
      <c r="P1245" s="6">
        <f t="shared" si="160"/>
        <v>44.5</v>
      </c>
      <c r="Q1245" t="str">
        <f t="shared" si="163"/>
        <v>music</v>
      </c>
      <c r="R1245" t="str">
        <f t="shared" si="164"/>
        <v>world music</v>
      </c>
      <c r="S1245" s="10">
        <f t="shared" si="161"/>
        <v>40671.879293981481</v>
      </c>
      <c r="T1245">
        <f t="shared" si="158"/>
        <v>2011</v>
      </c>
      <c r="U1245" s="10">
        <f t="shared" si="162"/>
        <v>40732.875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9"/>
        <v>103.8</v>
      </c>
      <c r="P1246" s="6">
        <f t="shared" si="160"/>
        <v>46.133333333333333</v>
      </c>
      <c r="Q1246" t="str">
        <f t="shared" si="163"/>
        <v>music</v>
      </c>
      <c r="R1246" t="str">
        <f t="shared" si="164"/>
        <v>rock</v>
      </c>
      <c r="S1246" s="10">
        <f t="shared" si="161"/>
        <v>41355.825497685182</v>
      </c>
      <c r="T1246">
        <f t="shared" si="158"/>
        <v>2013</v>
      </c>
      <c r="U1246" s="10">
        <f t="shared" si="162"/>
        <v>41386.875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9"/>
        <v>120.24999999999999</v>
      </c>
      <c r="P1247" s="6">
        <f t="shared" si="160"/>
        <v>141.47058823529412</v>
      </c>
      <c r="Q1247" t="str">
        <f t="shared" si="163"/>
        <v>music</v>
      </c>
      <c r="R1247" t="str">
        <f t="shared" si="164"/>
        <v>rock</v>
      </c>
      <c r="S1247" s="10">
        <f t="shared" si="161"/>
        <v>41774.599930555552</v>
      </c>
      <c r="T1247">
        <f t="shared" si="158"/>
        <v>2014</v>
      </c>
      <c r="U1247" s="10">
        <f t="shared" si="162"/>
        <v>41804.599930555552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9"/>
        <v>117</v>
      </c>
      <c r="P1248" s="6">
        <f t="shared" si="160"/>
        <v>75.483870967741936</v>
      </c>
      <c r="Q1248" t="str">
        <f t="shared" si="163"/>
        <v>music</v>
      </c>
      <c r="R1248" t="str">
        <f t="shared" si="164"/>
        <v>rock</v>
      </c>
      <c r="S1248" s="10">
        <f t="shared" si="161"/>
        <v>40838.043391203704</v>
      </c>
      <c r="T1248">
        <f t="shared" si="158"/>
        <v>2011</v>
      </c>
      <c r="U1248" s="10">
        <f t="shared" si="162"/>
        <v>40883.085057870368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9"/>
        <v>122.14285714285715</v>
      </c>
      <c r="P1249" s="6">
        <f t="shared" si="160"/>
        <v>85.5</v>
      </c>
      <c r="Q1249" t="str">
        <f t="shared" si="163"/>
        <v>music</v>
      </c>
      <c r="R1249" t="str">
        <f t="shared" si="164"/>
        <v>rock</v>
      </c>
      <c r="S1249" s="10">
        <f t="shared" si="161"/>
        <v>41370.292303240742</v>
      </c>
      <c r="T1249">
        <f t="shared" si="158"/>
        <v>2013</v>
      </c>
      <c r="U1249" s="10">
        <f t="shared" si="162"/>
        <v>41400.292303240742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9"/>
        <v>151.63999999999999</v>
      </c>
      <c r="P1250" s="6">
        <f t="shared" si="160"/>
        <v>64.254237288135599</v>
      </c>
      <c r="Q1250" t="str">
        <f t="shared" si="163"/>
        <v>music</v>
      </c>
      <c r="R1250" t="str">
        <f t="shared" si="164"/>
        <v>rock</v>
      </c>
      <c r="S1250" s="10">
        <f t="shared" si="161"/>
        <v>41767.656863425924</v>
      </c>
      <c r="T1250">
        <f t="shared" si="158"/>
        <v>2014</v>
      </c>
      <c r="U1250" s="10">
        <f t="shared" si="162"/>
        <v>41803.290972222225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9"/>
        <v>104.44</v>
      </c>
      <c r="P1251" s="6">
        <f t="shared" si="160"/>
        <v>64.46913580246914</v>
      </c>
      <c r="Q1251" t="str">
        <f t="shared" si="163"/>
        <v>music</v>
      </c>
      <c r="R1251" t="str">
        <f t="shared" si="164"/>
        <v>rock</v>
      </c>
      <c r="S1251" s="10">
        <f t="shared" si="161"/>
        <v>41067.74086805556</v>
      </c>
      <c r="T1251">
        <f t="shared" si="158"/>
        <v>2012</v>
      </c>
      <c r="U1251" s="10">
        <f t="shared" si="162"/>
        <v>41097.74086805556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9"/>
        <v>200.15333333333331</v>
      </c>
      <c r="P1252" s="6">
        <f t="shared" si="160"/>
        <v>118.2007874015748</v>
      </c>
      <c r="Q1252" t="str">
        <f t="shared" si="163"/>
        <v>music</v>
      </c>
      <c r="R1252" t="str">
        <f t="shared" si="164"/>
        <v>rock</v>
      </c>
      <c r="S1252" s="10">
        <f t="shared" si="161"/>
        <v>41843.64271990741</v>
      </c>
      <c r="T1252">
        <f t="shared" si="158"/>
        <v>2014</v>
      </c>
      <c r="U1252" s="10">
        <f t="shared" si="162"/>
        <v>41888.64271990741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9"/>
        <v>101.8</v>
      </c>
      <c r="P1253" s="6">
        <f t="shared" si="160"/>
        <v>82.540540540540547</v>
      </c>
      <c r="Q1253" t="str">
        <f t="shared" si="163"/>
        <v>music</v>
      </c>
      <c r="R1253" t="str">
        <f t="shared" si="164"/>
        <v>rock</v>
      </c>
      <c r="S1253" s="10">
        <f t="shared" si="161"/>
        <v>40751.814432870371</v>
      </c>
      <c r="T1253">
        <f t="shared" si="158"/>
        <v>2011</v>
      </c>
      <c r="U1253" s="10">
        <f t="shared" si="162"/>
        <v>40811.814432870371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9"/>
        <v>137.65714285714284</v>
      </c>
      <c r="P1254" s="6">
        <f t="shared" si="160"/>
        <v>34.170212765957444</v>
      </c>
      <c r="Q1254" t="str">
        <f t="shared" si="163"/>
        <v>music</v>
      </c>
      <c r="R1254" t="str">
        <f t="shared" si="164"/>
        <v>rock</v>
      </c>
      <c r="S1254" s="10">
        <f t="shared" si="161"/>
        <v>41543.988067129627</v>
      </c>
      <c r="T1254">
        <f t="shared" si="158"/>
        <v>2013</v>
      </c>
      <c r="U1254" s="10">
        <f t="shared" si="162"/>
        <v>41571.988067129627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9"/>
        <v>303833.2</v>
      </c>
      <c r="P1255" s="6">
        <f t="shared" si="160"/>
        <v>42.73322081575246</v>
      </c>
      <c r="Q1255" t="str">
        <f t="shared" si="163"/>
        <v>music</v>
      </c>
      <c r="R1255" t="str">
        <f t="shared" si="164"/>
        <v>rock</v>
      </c>
      <c r="S1255" s="10">
        <f t="shared" si="161"/>
        <v>41855.783645833333</v>
      </c>
      <c r="T1255">
        <f t="shared" si="158"/>
        <v>2014</v>
      </c>
      <c r="U1255" s="10">
        <f t="shared" si="162"/>
        <v>41885.783645833333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9"/>
        <v>198.85074626865671</v>
      </c>
      <c r="P1256" s="6">
        <f t="shared" si="160"/>
        <v>94.489361702127653</v>
      </c>
      <c r="Q1256" t="str">
        <f t="shared" si="163"/>
        <v>music</v>
      </c>
      <c r="R1256" t="str">
        <f t="shared" si="164"/>
        <v>rock</v>
      </c>
      <c r="S1256" s="10">
        <f t="shared" si="161"/>
        <v>40487.621365740742</v>
      </c>
      <c r="T1256">
        <f t="shared" si="158"/>
        <v>2010</v>
      </c>
      <c r="U1256" s="10">
        <f t="shared" si="162"/>
        <v>40544.207638888889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9"/>
        <v>202.36666666666667</v>
      </c>
      <c r="P1257" s="6">
        <f t="shared" si="160"/>
        <v>55.697247706422019</v>
      </c>
      <c r="Q1257" t="str">
        <f t="shared" si="163"/>
        <v>music</v>
      </c>
      <c r="R1257" t="str">
        <f t="shared" si="164"/>
        <v>rock</v>
      </c>
      <c r="S1257" s="10">
        <f t="shared" si="161"/>
        <v>41579.845509259263</v>
      </c>
      <c r="T1257">
        <f t="shared" si="158"/>
        <v>2013</v>
      </c>
      <c r="U1257" s="10">
        <f t="shared" si="162"/>
        <v>41609.887175925927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9"/>
        <v>117.96376666666666</v>
      </c>
      <c r="P1258" s="6">
        <f t="shared" si="160"/>
        <v>98.030831024930734</v>
      </c>
      <c r="Q1258" t="str">
        <f t="shared" si="163"/>
        <v>music</v>
      </c>
      <c r="R1258" t="str">
        <f t="shared" si="164"/>
        <v>rock</v>
      </c>
      <c r="S1258" s="10">
        <f t="shared" si="161"/>
        <v>40921.919340277782</v>
      </c>
      <c r="T1258">
        <f t="shared" si="158"/>
        <v>2012</v>
      </c>
      <c r="U1258" s="10">
        <f t="shared" si="162"/>
        <v>40951.919340277782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9"/>
        <v>294.72727272727275</v>
      </c>
      <c r="P1259" s="6">
        <f t="shared" si="160"/>
        <v>92.102272727272734</v>
      </c>
      <c r="Q1259" t="str">
        <f t="shared" si="163"/>
        <v>music</v>
      </c>
      <c r="R1259" t="str">
        <f t="shared" si="164"/>
        <v>rock</v>
      </c>
      <c r="S1259" s="10">
        <f t="shared" si="161"/>
        <v>40587.085532407407</v>
      </c>
      <c r="T1259">
        <f t="shared" si="158"/>
        <v>2011</v>
      </c>
      <c r="U1259" s="10">
        <f t="shared" si="162"/>
        <v>40636.043865740743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9"/>
        <v>213.14633333333336</v>
      </c>
      <c r="P1260" s="6">
        <f t="shared" si="160"/>
        <v>38.175462686567165</v>
      </c>
      <c r="Q1260" t="str">
        <f t="shared" si="163"/>
        <v>music</v>
      </c>
      <c r="R1260" t="str">
        <f t="shared" si="164"/>
        <v>rock</v>
      </c>
      <c r="S1260" s="10">
        <f t="shared" si="161"/>
        <v>41487.611250000002</v>
      </c>
      <c r="T1260">
        <f t="shared" si="158"/>
        <v>2013</v>
      </c>
      <c r="U1260" s="10">
        <f t="shared" si="162"/>
        <v>41517.611250000002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9"/>
        <v>104.24</v>
      </c>
      <c r="P1261" s="6">
        <f t="shared" si="160"/>
        <v>27.145833333333332</v>
      </c>
      <c r="Q1261" t="str">
        <f t="shared" si="163"/>
        <v>music</v>
      </c>
      <c r="R1261" t="str">
        <f t="shared" si="164"/>
        <v>rock</v>
      </c>
      <c r="S1261" s="10">
        <f t="shared" si="161"/>
        <v>41766.970648148148</v>
      </c>
      <c r="T1261">
        <f t="shared" si="158"/>
        <v>2014</v>
      </c>
      <c r="U1261" s="10">
        <f t="shared" si="162"/>
        <v>41799.165972222225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9"/>
        <v>113.66666666666667</v>
      </c>
      <c r="P1262" s="6">
        <f t="shared" si="160"/>
        <v>50.689189189189186</v>
      </c>
      <c r="Q1262" t="str">
        <f t="shared" si="163"/>
        <v>music</v>
      </c>
      <c r="R1262" t="str">
        <f t="shared" si="164"/>
        <v>rock</v>
      </c>
      <c r="S1262" s="10">
        <f t="shared" si="161"/>
        <v>41666.842824074076</v>
      </c>
      <c r="T1262">
        <f t="shared" si="158"/>
        <v>2014</v>
      </c>
      <c r="U1262" s="10">
        <f t="shared" si="162"/>
        <v>41696.842824074076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9"/>
        <v>101.25</v>
      </c>
      <c r="P1263" s="6">
        <f t="shared" si="160"/>
        <v>38.942307692307693</v>
      </c>
      <c r="Q1263" t="str">
        <f t="shared" si="163"/>
        <v>music</v>
      </c>
      <c r="R1263" t="str">
        <f t="shared" si="164"/>
        <v>rock</v>
      </c>
      <c r="S1263" s="10">
        <f t="shared" si="161"/>
        <v>41638.342905092592</v>
      </c>
      <c r="T1263">
        <f t="shared" si="158"/>
        <v>2013</v>
      </c>
      <c r="U1263" s="10">
        <f t="shared" si="162"/>
        <v>41668.342905092592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9"/>
        <v>125.41538461538462</v>
      </c>
      <c r="P1264" s="6">
        <f t="shared" si="160"/>
        <v>77.638095238095232</v>
      </c>
      <c r="Q1264" t="str">
        <f t="shared" si="163"/>
        <v>music</v>
      </c>
      <c r="R1264" t="str">
        <f t="shared" si="164"/>
        <v>rock</v>
      </c>
      <c r="S1264" s="10">
        <f t="shared" si="161"/>
        <v>41656.762638888889</v>
      </c>
      <c r="T1264">
        <f t="shared" si="158"/>
        <v>2014</v>
      </c>
      <c r="U1264" s="10">
        <f t="shared" si="162"/>
        <v>41686.762638888889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9"/>
        <v>119</v>
      </c>
      <c r="P1265" s="6">
        <f t="shared" si="160"/>
        <v>43.536585365853661</v>
      </c>
      <c r="Q1265" t="str">
        <f t="shared" si="163"/>
        <v>music</v>
      </c>
      <c r="R1265" t="str">
        <f t="shared" si="164"/>
        <v>rock</v>
      </c>
      <c r="S1265" s="10">
        <f t="shared" si="161"/>
        <v>41692.084143518521</v>
      </c>
      <c r="T1265">
        <f t="shared" si="158"/>
        <v>2014</v>
      </c>
      <c r="U1265" s="10">
        <f t="shared" si="162"/>
        <v>41727.041666666664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9"/>
        <v>166.46153846153845</v>
      </c>
      <c r="P1266" s="6">
        <f t="shared" si="160"/>
        <v>31.823529411764707</v>
      </c>
      <c r="Q1266" t="str">
        <f t="shared" si="163"/>
        <v>music</v>
      </c>
      <c r="R1266" t="str">
        <f t="shared" si="164"/>
        <v>rock</v>
      </c>
      <c r="S1266" s="10">
        <f t="shared" si="161"/>
        <v>41547.662997685184</v>
      </c>
      <c r="T1266">
        <f t="shared" si="158"/>
        <v>2013</v>
      </c>
      <c r="U1266" s="10">
        <f t="shared" si="162"/>
        <v>41576.662997685184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9"/>
        <v>119.14771428571429</v>
      </c>
      <c r="P1267" s="6">
        <f t="shared" si="160"/>
        <v>63.184393939393942</v>
      </c>
      <c r="Q1267" t="str">
        <f t="shared" si="163"/>
        <v>music</v>
      </c>
      <c r="R1267" t="str">
        <f t="shared" si="164"/>
        <v>rock</v>
      </c>
      <c r="S1267" s="10">
        <f t="shared" si="161"/>
        <v>40465.655266203699</v>
      </c>
      <c r="T1267">
        <f t="shared" si="158"/>
        <v>2010</v>
      </c>
      <c r="U1267" s="10">
        <f t="shared" si="162"/>
        <v>40512.655266203699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9"/>
        <v>100.47368421052632</v>
      </c>
      <c r="P1268" s="6">
        <f t="shared" si="160"/>
        <v>190.9</v>
      </c>
      <c r="Q1268" t="str">
        <f t="shared" si="163"/>
        <v>music</v>
      </c>
      <c r="R1268" t="str">
        <f t="shared" si="164"/>
        <v>rock</v>
      </c>
      <c r="S1268" s="10">
        <f t="shared" si="161"/>
        <v>41620.87667824074</v>
      </c>
      <c r="T1268">
        <f t="shared" si="158"/>
        <v>2013</v>
      </c>
      <c r="U1268" s="10">
        <f t="shared" si="162"/>
        <v>41650.87667824074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9"/>
        <v>101.8</v>
      </c>
      <c r="P1269" s="6">
        <f t="shared" si="160"/>
        <v>140.85534591194968</v>
      </c>
      <c r="Q1269" t="str">
        <f t="shared" si="163"/>
        <v>music</v>
      </c>
      <c r="R1269" t="str">
        <f t="shared" si="164"/>
        <v>rock</v>
      </c>
      <c r="S1269" s="10">
        <f t="shared" si="161"/>
        <v>41449.585162037038</v>
      </c>
      <c r="T1269">
        <f t="shared" si="158"/>
        <v>2013</v>
      </c>
      <c r="U1269" s="10">
        <f t="shared" si="162"/>
        <v>41479.585162037038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9"/>
        <v>116.66666666666667</v>
      </c>
      <c r="P1270" s="6">
        <f t="shared" si="160"/>
        <v>76.92307692307692</v>
      </c>
      <c r="Q1270" t="str">
        <f t="shared" si="163"/>
        <v>music</v>
      </c>
      <c r="R1270" t="str">
        <f t="shared" si="164"/>
        <v>rock</v>
      </c>
      <c r="S1270" s="10">
        <f t="shared" si="161"/>
        <v>41507.845451388886</v>
      </c>
      <c r="T1270">
        <f t="shared" si="158"/>
        <v>2013</v>
      </c>
      <c r="U1270" s="10">
        <f t="shared" si="162"/>
        <v>41537.845451388886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9"/>
        <v>108.64893617021276</v>
      </c>
      <c r="P1271" s="6">
        <f t="shared" si="160"/>
        <v>99.15533980582525</v>
      </c>
      <c r="Q1271" t="str">
        <f t="shared" si="163"/>
        <v>music</v>
      </c>
      <c r="R1271" t="str">
        <f t="shared" si="164"/>
        <v>rock</v>
      </c>
      <c r="S1271" s="10">
        <f t="shared" si="161"/>
        <v>42445.823055555549</v>
      </c>
      <c r="T1271">
        <f t="shared" si="158"/>
        <v>2016</v>
      </c>
      <c r="U1271" s="10">
        <f t="shared" si="162"/>
        <v>42476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9"/>
        <v>114.72</v>
      </c>
      <c r="P1272" s="6">
        <f t="shared" si="160"/>
        <v>67.881656804733723</v>
      </c>
      <c r="Q1272" t="str">
        <f t="shared" si="163"/>
        <v>music</v>
      </c>
      <c r="R1272" t="str">
        <f t="shared" si="164"/>
        <v>rock</v>
      </c>
      <c r="S1272" s="10">
        <f t="shared" si="161"/>
        <v>40933.856967592597</v>
      </c>
      <c r="T1272">
        <f t="shared" si="158"/>
        <v>2012</v>
      </c>
      <c r="U1272" s="10">
        <f t="shared" si="162"/>
        <v>40993.815300925926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9"/>
        <v>101.8</v>
      </c>
      <c r="P1273" s="6">
        <f t="shared" si="160"/>
        <v>246.29032258064515</v>
      </c>
      <c r="Q1273" t="str">
        <f t="shared" si="163"/>
        <v>music</v>
      </c>
      <c r="R1273" t="str">
        <f t="shared" si="164"/>
        <v>rock</v>
      </c>
      <c r="S1273" s="10">
        <f t="shared" si="161"/>
        <v>41561.683553240742</v>
      </c>
      <c r="T1273">
        <f t="shared" si="158"/>
        <v>2013</v>
      </c>
      <c r="U1273" s="10">
        <f t="shared" si="162"/>
        <v>41591.725219907406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9"/>
        <v>106</v>
      </c>
      <c r="P1274" s="6">
        <f t="shared" si="160"/>
        <v>189.28571428571428</v>
      </c>
      <c r="Q1274" t="str">
        <f t="shared" si="163"/>
        <v>music</v>
      </c>
      <c r="R1274" t="str">
        <f t="shared" si="164"/>
        <v>rock</v>
      </c>
      <c r="S1274" s="10">
        <f t="shared" si="161"/>
        <v>40274.745127314818</v>
      </c>
      <c r="T1274">
        <f t="shared" si="158"/>
        <v>2010</v>
      </c>
      <c r="U1274" s="10">
        <f t="shared" si="162"/>
        <v>40344.166666666664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9"/>
        <v>103.49999999999999</v>
      </c>
      <c r="P1275" s="6">
        <f t="shared" si="160"/>
        <v>76.666666666666671</v>
      </c>
      <c r="Q1275" t="str">
        <f t="shared" si="163"/>
        <v>music</v>
      </c>
      <c r="R1275" t="str">
        <f t="shared" si="164"/>
        <v>rock</v>
      </c>
      <c r="S1275" s="10">
        <f t="shared" si="161"/>
        <v>41852.730219907404</v>
      </c>
      <c r="T1275">
        <f t="shared" si="158"/>
        <v>2014</v>
      </c>
      <c r="U1275" s="10">
        <f t="shared" si="162"/>
        <v>41882.730219907404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9"/>
        <v>154.97535999999999</v>
      </c>
      <c r="P1276" s="6">
        <f t="shared" si="160"/>
        <v>82.963254817987149</v>
      </c>
      <c r="Q1276" t="str">
        <f t="shared" si="163"/>
        <v>music</v>
      </c>
      <c r="R1276" t="str">
        <f t="shared" si="164"/>
        <v>rock</v>
      </c>
      <c r="S1276" s="10">
        <f t="shared" si="161"/>
        <v>41116.690104166664</v>
      </c>
      <c r="T1276">
        <f t="shared" si="158"/>
        <v>2012</v>
      </c>
      <c r="U1276" s="10">
        <f t="shared" si="162"/>
        <v>41151.690104166664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9"/>
        <v>162.14066666666668</v>
      </c>
      <c r="P1277" s="6">
        <f t="shared" si="160"/>
        <v>62.522107969151669</v>
      </c>
      <c r="Q1277" t="str">
        <f t="shared" si="163"/>
        <v>music</v>
      </c>
      <c r="R1277" t="str">
        <f t="shared" si="164"/>
        <v>rock</v>
      </c>
      <c r="S1277" s="10">
        <f t="shared" si="161"/>
        <v>41458.867905092593</v>
      </c>
      <c r="T1277">
        <f t="shared" si="158"/>
        <v>2013</v>
      </c>
      <c r="U1277" s="10">
        <f t="shared" si="162"/>
        <v>41493.867905092593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9"/>
        <v>104.42100000000001</v>
      </c>
      <c r="P1278" s="6">
        <f t="shared" si="160"/>
        <v>46.06808823529412</v>
      </c>
      <c r="Q1278" t="str">
        <f t="shared" si="163"/>
        <v>music</v>
      </c>
      <c r="R1278" t="str">
        <f t="shared" si="164"/>
        <v>rock</v>
      </c>
      <c r="S1278" s="10">
        <f t="shared" si="161"/>
        <v>40007.704247685186</v>
      </c>
      <c r="T1278">
        <f t="shared" si="158"/>
        <v>2009</v>
      </c>
      <c r="U1278" s="10">
        <f t="shared" si="162"/>
        <v>40057.166666666664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9"/>
        <v>106.12433333333333</v>
      </c>
      <c r="P1279" s="6">
        <f t="shared" si="160"/>
        <v>38.543946731234868</v>
      </c>
      <c r="Q1279" t="str">
        <f t="shared" si="163"/>
        <v>music</v>
      </c>
      <c r="R1279" t="str">
        <f t="shared" si="164"/>
        <v>rock</v>
      </c>
      <c r="S1279" s="10">
        <f t="shared" si="161"/>
        <v>41121.561886574076</v>
      </c>
      <c r="T1279">
        <f t="shared" si="158"/>
        <v>2012</v>
      </c>
      <c r="U1279" s="10">
        <f t="shared" si="162"/>
        <v>41156.561886574076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9"/>
        <v>154.93846153846152</v>
      </c>
      <c r="P1280" s="6">
        <f t="shared" si="160"/>
        <v>53.005263157894738</v>
      </c>
      <c r="Q1280" t="str">
        <f t="shared" si="163"/>
        <v>music</v>
      </c>
      <c r="R1280" t="str">
        <f t="shared" si="164"/>
        <v>rock</v>
      </c>
      <c r="S1280" s="10">
        <f t="shared" si="161"/>
        <v>41786.555162037039</v>
      </c>
      <c r="T1280">
        <f t="shared" si="158"/>
        <v>2014</v>
      </c>
      <c r="U1280" s="10">
        <f t="shared" si="162"/>
        <v>41815.083333333336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9"/>
        <v>110.77157238734421</v>
      </c>
      <c r="P1281" s="6">
        <f t="shared" si="160"/>
        <v>73.355396825396824</v>
      </c>
      <c r="Q1281" t="str">
        <f t="shared" si="163"/>
        <v>music</v>
      </c>
      <c r="R1281" t="str">
        <f t="shared" si="164"/>
        <v>rock</v>
      </c>
      <c r="S1281" s="10">
        <f t="shared" si="161"/>
        <v>41682.099189814813</v>
      </c>
      <c r="T1281">
        <f t="shared" si="158"/>
        <v>2014</v>
      </c>
      <c r="U1281" s="10">
        <f t="shared" si="162"/>
        <v>41722.057523148149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9"/>
        <v>110.91186666666665</v>
      </c>
      <c r="P1282" s="6">
        <f t="shared" si="160"/>
        <v>127.97523076923076</v>
      </c>
      <c r="Q1282" t="str">
        <f t="shared" si="163"/>
        <v>music</v>
      </c>
      <c r="R1282" t="str">
        <f t="shared" si="164"/>
        <v>rock</v>
      </c>
      <c r="S1282" s="10">
        <f t="shared" si="161"/>
        <v>40513.757569444446</v>
      </c>
      <c r="T1282">
        <f t="shared" ref="T1282:T1345" si="167">YEAR(S1282)</f>
        <v>2010</v>
      </c>
      <c r="U1282" s="10">
        <f t="shared" si="162"/>
        <v>40603.757569444446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8">E1283/D1283 * 100</f>
        <v>110.71428571428572</v>
      </c>
      <c r="P1283" s="6">
        <f t="shared" ref="P1283:P1346" si="169">E1283/L1283</f>
        <v>104.72972972972973</v>
      </c>
      <c r="Q1283" t="str">
        <f t="shared" si="163"/>
        <v>music</v>
      </c>
      <c r="R1283" t="str">
        <f t="shared" si="164"/>
        <v>rock</v>
      </c>
      <c r="S1283" s="10">
        <f t="shared" ref="S1283:S1346" si="170">(((J1283/60)/60)/24)+DATE(1970,1,1)</f>
        <v>41463.743472222224</v>
      </c>
      <c r="T1283">
        <f t="shared" si="167"/>
        <v>2013</v>
      </c>
      <c r="U1283" s="10">
        <f t="shared" ref="U1283:U1346" si="171">(((I1283/60)/60)/24)+DATE(1970,1,1)</f>
        <v>41483.743472222224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8"/>
        <v>123.61333333333333</v>
      </c>
      <c r="P1284" s="6">
        <f t="shared" si="169"/>
        <v>67.671532846715323</v>
      </c>
      <c r="Q1284" t="str">
        <f t="shared" si="163"/>
        <v>music</v>
      </c>
      <c r="R1284" t="str">
        <f t="shared" si="164"/>
        <v>rock</v>
      </c>
      <c r="S1284" s="10">
        <f t="shared" si="170"/>
        <v>41586.475173611114</v>
      </c>
      <c r="T1284">
        <f t="shared" si="167"/>
        <v>2013</v>
      </c>
      <c r="U1284" s="10">
        <f t="shared" si="171"/>
        <v>41617.207638888889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8"/>
        <v>211.05</v>
      </c>
      <c r="P1285" s="6">
        <f t="shared" si="169"/>
        <v>95.931818181818187</v>
      </c>
      <c r="Q1285" t="str">
        <f t="shared" ref="Q1285:Q1348" si="172">LEFT(N1285,SEARCH("/",N1285,1)-1)</f>
        <v>music</v>
      </c>
      <c r="R1285" t="str">
        <f t="shared" ref="R1285:R1348" si="173">RIGHT(N1285,LEN(N1285)-SEARCH("/",N1285,1))</f>
        <v>rock</v>
      </c>
      <c r="S1285" s="10">
        <f t="shared" si="170"/>
        <v>41320.717465277776</v>
      </c>
      <c r="T1285">
        <f t="shared" si="167"/>
        <v>2013</v>
      </c>
      <c r="U1285" s="10">
        <f t="shared" si="171"/>
        <v>41344.166666666664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8"/>
        <v>101</v>
      </c>
      <c r="P1286" s="6">
        <f t="shared" si="169"/>
        <v>65.161290322580641</v>
      </c>
      <c r="Q1286" t="str">
        <f t="shared" si="172"/>
        <v>theater</v>
      </c>
      <c r="R1286" t="str">
        <f t="shared" si="173"/>
        <v>plays</v>
      </c>
      <c r="S1286" s="10">
        <f t="shared" si="170"/>
        <v>42712.23474537037</v>
      </c>
      <c r="T1286">
        <f t="shared" si="167"/>
        <v>2016</v>
      </c>
      <c r="U1286" s="10">
        <f t="shared" si="171"/>
        <v>42735.707638888889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8"/>
        <v>101.64999999999999</v>
      </c>
      <c r="P1287" s="6">
        <f t="shared" si="169"/>
        <v>32.269841269841272</v>
      </c>
      <c r="Q1287" t="str">
        <f t="shared" si="172"/>
        <v>theater</v>
      </c>
      <c r="R1287" t="str">
        <f t="shared" si="173"/>
        <v>plays</v>
      </c>
      <c r="S1287" s="10">
        <f t="shared" si="170"/>
        <v>42160.583043981482</v>
      </c>
      <c r="T1287">
        <f t="shared" si="167"/>
        <v>2015</v>
      </c>
      <c r="U1287" s="10">
        <f t="shared" si="171"/>
        <v>42175.583043981482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8"/>
        <v>108.33333333333333</v>
      </c>
      <c r="P1288" s="6">
        <f t="shared" si="169"/>
        <v>81.25</v>
      </c>
      <c r="Q1288" t="str">
        <f t="shared" si="172"/>
        <v>theater</v>
      </c>
      <c r="R1288" t="str">
        <f t="shared" si="173"/>
        <v>plays</v>
      </c>
      <c r="S1288" s="10">
        <f t="shared" si="170"/>
        <v>42039.384571759263</v>
      </c>
      <c r="T1288">
        <f t="shared" si="167"/>
        <v>2015</v>
      </c>
      <c r="U1288" s="10">
        <f t="shared" si="171"/>
        <v>42052.583333333328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8"/>
        <v>242</v>
      </c>
      <c r="P1289" s="6">
        <f t="shared" si="169"/>
        <v>24.2</v>
      </c>
      <c r="Q1289" t="str">
        <f t="shared" si="172"/>
        <v>theater</v>
      </c>
      <c r="R1289" t="str">
        <f t="shared" si="173"/>
        <v>plays</v>
      </c>
      <c r="S1289" s="10">
        <f t="shared" si="170"/>
        <v>42107.621018518519</v>
      </c>
      <c r="T1289">
        <f t="shared" si="167"/>
        <v>2015</v>
      </c>
      <c r="U1289" s="10">
        <f t="shared" si="171"/>
        <v>42167.621018518519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8"/>
        <v>100.44999999999999</v>
      </c>
      <c r="P1290" s="6">
        <f t="shared" si="169"/>
        <v>65.868852459016395</v>
      </c>
      <c r="Q1290" t="str">
        <f t="shared" si="172"/>
        <v>theater</v>
      </c>
      <c r="R1290" t="str">
        <f t="shared" si="173"/>
        <v>plays</v>
      </c>
      <c r="S1290" s="10">
        <f t="shared" si="170"/>
        <v>42561.154664351852</v>
      </c>
      <c r="T1290">
        <f t="shared" si="167"/>
        <v>2016</v>
      </c>
      <c r="U1290" s="10">
        <f t="shared" si="171"/>
        <v>42592.166666666672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8"/>
        <v>125.06666666666666</v>
      </c>
      <c r="P1291" s="6">
        <f t="shared" si="169"/>
        <v>36.07692307692308</v>
      </c>
      <c r="Q1291" t="str">
        <f t="shared" si="172"/>
        <v>theater</v>
      </c>
      <c r="R1291" t="str">
        <f t="shared" si="173"/>
        <v>plays</v>
      </c>
      <c r="S1291" s="10">
        <f t="shared" si="170"/>
        <v>42709.134780092587</v>
      </c>
      <c r="T1291">
        <f t="shared" si="167"/>
        <v>2016</v>
      </c>
      <c r="U1291" s="10">
        <f t="shared" si="171"/>
        <v>42739.134780092587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8"/>
        <v>108.57142857142857</v>
      </c>
      <c r="P1292" s="6">
        <f t="shared" si="169"/>
        <v>44.186046511627907</v>
      </c>
      <c r="Q1292" t="str">
        <f t="shared" si="172"/>
        <v>theater</v>
      </c>
      <c r="R1292" t="str">
        <f t="shared" si="173"/>
        <v>plays</v>
      </c>
      <c r="S1292" s="10">
        <f t="shared" si="170"/>
        <v>42086.614942129629</v>
      </c>
      <c r="T1292">
        <f t="shared" si="167"/>
        <v>2015</v>
      </c>
      <c r="U1292" s="10">
        <f t="shared" si="171"/>
        <v>42117.290972222225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8"/>
        <v>145.70000000000002</v>
      </c>
      <c r="P1293" s="6">
        <f t="shared" si="169"/>
        <v>104.07142857142857</v>
      </c>
      <c r="Q1293" t="str">
        <f t="shared" si="172"/>
        <v>theater</v>
      </c>
      <c r="R1293" t="str">
        <f t="shared" si="173"/>
        <v>plays</v>
      </c>
      <c r="S1293" s="10">
        <f t="shared" si="170"/>
        <v>42064.652673611112</v>
      </c>
      <c r="T1293">
        <f t="shared" si="167"/>
        <v>2015</v>
      </c>
      <c r="U1293" s="10">
        <f t="shared" si="171"/>
        <v>42101.291666666672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8"/>
        <v>110.00000000000001</v>
      </c>
      <c r="P1294" s="6">
        <f t="shared" si="169"/>
        <v>35.96153846153846</v>
      </c>
      <c r="Q1294" t="str">
        <f t="shared" si="172"/>
        <v>theater</v>
      </c>
      <c r="R1294" t="str">
        <f t="shared" si="173"/>
        <v>plays</v>
      </c>
      <c r="S1294" s="10">
        <f t="shared" si="170"/>
        <v>42256.764212962968</v>
      </c>
      <c r="T1294">
        <f t="shared" si="167"/>
        <v>2015</v>
      </c>
      <c r="U1294" s="10">
        <f t="shared" si="171"/>
        <v>42283.957638888889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8"/>
        <v>102.23333333333333</v>
      </c>
      <c r="P1295" s="6">
        <f t="shared" si="169"/>
        <v>127.79166666666667</v>
      </c>
      <c r="Q1295" t="str">
        <f t="shared" si="172"/>
        <v>theater</v>
      </c>
      <c r="R1295" t="str">
        <f t="shared" si="173"/>
        <v>plays</v>
      </c>
      <c r="S1295" s="10">
        <f t="shared" si="170"/>
        <v>42292.701053240744</v>
      </c>
      <c r="T1295">
        <f t="shared" si="167"/>
        <v>2015</v>
      </c>
      <c r="U1295" s="10">
        <f t="shared" si="171"/>
        <v>42322.742719907401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8"/>
        <v>122</v>
      </c>
      <c r="P1296" s="6">
        <f t="shared" si="169"/>
        <v>27.727272727272727</v>
      </c>
      <c r="Q1296" t="str">
        <f t="shared" si="172"/>
        <v>theater</v>
      </c>
      <c r="R1296" t="str">
        <f t="shared" si="173"/>
        <v>plays</v>
      </c>
      <c r="S1296" s="10">
        <f t="shared" si="170"/>
        <v>42278.453668981485</v>
      </c>
      <c r="T1296">
        <f t="shared" si="167"/>
        <v>2015</v>
      </c>
      <c r="U1296" s="10">
        <f t="shared" si="171"/>
        <v>42296.458333333328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8"/>
        <v>101.96000000000001</v>
      </c>
      <c r="P1297" s="6">
        <f t="shared" si="169"/>
        <v>39.828125</v>
      </c>
      <c r="Q1297" t="str">
        <f t="shared" si="172"/>
        <v>theater</v>
      </c>
      <c r="R1297" t="str">
        <f t="shared" si="173"/>
        <v>plays</v>
      </c>
      <c r="S1297" s="10">
        <f t="shared" si="170"/>
        <v>42184.572881944448</v>
      </c>
      <c r="T1297">
        <f t="shared" si="167"/>
        <v>2015</v>
      </c>
      <c r="U1297" s="10">
        <f t="shared" si="171"/>
        <v>42214.708333333328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8"/>
        <v>141.1764705882353</v>
      </c>
      <c r="P1298" s="6">
        <f t="shared" si="169"/>
        <v>52.173913043478258</v>
      </c>
      <c r="Q1298" t="str">
        <f t="shared" si="172"/>
        <v>theater</v>
      </c>
      <c r="R1298" t="str">
        <f t="shared" si="173"/>
        <v>plays</v>
      </c>
      <c r="S1298" s="10">
        <f t="shared" si="170"/>
        <v>42423.050613425927</v>
      </c>
      <c r="T1298">
        <f t="shared" si="167"/>
        <v>2016</v>
      </c>
      <c r="U1298" s="10">
        <f t="shared" si="171"/>
        <v>42443.008946759262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8"/>
        <v>109.52500000000001</v>
      </c>
      <c r="P1299" s="6">
        <f t="shared" si="169"/>
        <v>92.037815126050418</v>
      </c>
      <c r="Q1299" t="str">
        <f t="shared" si="172"/>
        <v>theater</v>
      </c>
      <c r="R1299" t="str">
        <f t="shared" si="173"/>
        <v>plays</v>
      </c>
      <c r="S1299" s="10">
        <f t="shared" si="170"/>
        <v>42461.747199074074</v>
      </c>
      <c r="T1299">
        <f t="shared" si="167"/>
        <v>2016</v>
      </c>
      <c r="U1299" s="10">
        <f t="shared" si="171"/>
        <v>42491.747199074074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8"/>
        <v>104.65</v>
      </c>
      <c r="P1300" s="6">
        <f t="shared" si="169"/>
        <v>63.424242424242422</v>
      </c>
      <c r="Q1300" t="str">
        <f t="shared" si="172"/>
        <v>theater</v>
      </c>
      <c r="R1300" t="str">
        <f t="shared" si="173"/>
        <v>plays</v>
      </c>
      <c r="S1300" s="10">
        <f t="shared" si="170"/>
        <v>42458.680925925932</v>
      </c>
      <c r="T1300">
        <f t="shared" si="167"/>
        <v>2016</v>
      </c>
      <c r="U1300" s="10">
        <f t="shared" si="171"/>
        <v>42488.680925925932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8"/>
        <v>124</v>
      </c>
      <c r="P1301" s="6">
        <f t="shared" si="169"/>
        <v>135.625</v>
      </c>
      <c r="Q1301" t="str">
        <f t="shared" si="172"/>
        <v>theater</v>
      </c>
      <c r="R1301" t="str">
        <f t="shared" si="173"/>
        <v>plays</v>
      </c>
      <c r="S1301" s="10">
        <f t="shared" si="170"/>
        <v>42169.814340277779</v>
      </c>
      <c r="T1301">
        <f t="shared" si="167"/>
        <v>2015</v>
      </c>
      <c r="U1301" s="10">
        <f t="shared" si="171"/>
        <v>42199.814340277779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8"/>
        <v>135</v>
      </c>
      <c r="P1302" s="6">
        <f t="shared" si="169"/>
        <v>168.75</v>
      </c>
      <c r="Q1302" t="str">
        <f t="shared" si="172"/>
        <v>theater</v>
      </c>
      <c r="R1302" t="str">
        <f t="shared" si="173"/>
        <v>plays</v>
      </c>
      <c r="S1302" s="10">
        <f t="shared" si="170"/>
        <v>42483.675208333334</v>
      </c>
      <c r="T1302">
        <f t="shared" si="167"/>
        <v>2016</v>
      </c>
      <c r="U1302" s="10">
        <f t="shared" si="171"/>
        <v>42522.789583333331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8"/>
        <v>102.75000000000001</v>
      </c>
      <c r="P1303" s="6">
        <f t="shared" si="169"/>
        <v>70.862068965517238</v>
      </c>
      <c r="Q1303" t="str">
        <f t="shared" si="172"/>
        <v>theater</v>
      </c>
      <c r="R1303" t="str">
        <f t="shared" si="173"/>
        <v>plays</v>
      </c>
      <c r="S1303" s="10">
        <f t="shared" si="170"/>
        <v>42195.749745370369</v>
      </c>
      <c r="T1303">
        <f t="shared" si="167"/>
        <v>2015</v>
      </c>
      <c r="U1303" s="10">
        <f t="shared" si="171"/>
        <v>42206.125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8"/>
        <v>100</v>
      </c>
      <c r="P1304" s="6">
        <f t="shared" si="169"/>
        <v>50</v>
      </c>
      <c r="Q1304" t="str">
        <f t="shared" si="172"/>
        <v>theater</v>
      </c>
      <c r="R1304" t="str">
        <f t="shared" si="173"/>
        <v>plays</v>
      </c>
      <c r="S1304" s="10">
        <f t="shared" si="170"/>
        <v>42675.057997685188</v>
      </c>
      <c r="T1304">
        <f t="shared" si="167"/>
        <v>2016</v>
      </c>
      <c r="U1304" s="10">
        <f t="shared" si="171"/>
        <v>42705.099664351852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8"/>
        <v>130.26085714285716</v>
      </c>
      <c r="P1305" s="6">
        <f t="shared" si="169"/>
        <v>42.214166666666671</v>
      </c>
      <c r="Q1305" t="str">
        <f t="shared" si="172"/>
        <v>theater</v>
      </c>
      <c r="R1305" t="str">
        <f t="shared" si="173"/>
        <v>plays</v>
      </c>
      <c r="S1305" s="10">
        <f t="shared" si="170"/>
        <v>42566.441203703704</v>
      </c>
      <c r="T1305">
        <f t="shared" si="167"/>
        <v>2016</v>
      </c>
      <c r="U1305" s="10">
        <f t="shared" si="171"/>
        <v>42582.458333333328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8"/>
        <v>39.627499999999998</v>
      </c>
      <c r="P1306" s="6">
        <f t="shared" si="169"/>
        <v>152.41346153846155</v>
      </c>
      <c r="Q1306" t="str">
        <f t="shared" si="172"/>
        <v>technology</v>
      </c>
      <c r="R1306" t="str">
        <f t="shared" si="173"/>
        <v>wearables</v>
      </c>
      <c r="S1306" s="10">
        <f t="shared" si="170"/>
        <v>42747.194502314815</v>
      </c>
      <c r="T1306">
        <f t="shared" si="167"/>
        <v>2017</v>
      </c>
      <c r="U1306" s="10">
        <f t="shared" si="171"/>
        <v>42807.152835648143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8"/>
        <v>25.976666666666663</v>
      </c>
      <c r="P1307" s="6">
        <f t="shared" si="169"/>
        <v>90.616279069767444</v>
      </c>
      <c r="Q1307" t="str">
        <f t="shared" si="172"/>
        <v>technology</v>
      </c>
      <c r="R1307" t="str">
        <f t="shared" si="173"/>
        <v>wearables</v>
      </c>
      <c r="S1307" s="10">
        <f t="shared" si="170"/>
        <v>42543.665601851855</v>
      </c>
      <c r="T1307">
        <f t="shared" si="167"/>
        <v>2016</v>
      </c>
      <c r="U1307" s="10">
        <f t="shared" si="171"/>
        <v>42572.729166666672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8"/>
        <v>65.24636363636364</v>
      </c>
      <c r="P1308" s="6">
        <f t="shared" si="169"/>
        <v>201.60393258426967</v>
      </c>
      <c r="Q1308" t="str">
        <f t="shared" si="172"/>
        <v>technology</v>
      </c>
      <c r="R1308" t="str">
        <f t="shared" si="173"/>
        <v>wearables</v>
      </c>
      <c r="S1308" s="10">
        <f t="shared" si="170"/>
        <v>41947.457569444443</v>
      </c>
      <c r="T1308">
        <f t="shared" si="167"/>
        <v>2014</v>
      </c>
      <c r="U1308" s="10">
        <f t="shared" si="171"/>
        <v>41977.457569444443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8"/>
        <v>11.514000000000001</v>
      </c>
      <c r="P1309" s="6">
        <f t="shared" si="169"/>
        <v>127.93333333333334</v>
      </c>
      <c r="Q1309" t="str">
        <f t="shared" si="172"/>
        <v>technology</v>
      </c>
      <c r="R1309" t="str">
        <f t="shared" si="173"/>
        <v>wearables</v>
      </c>
      <c r="S1309" s="10">
        <f t="shared" si="170"/>
        <v>42387.503229166665</v>
      </c>
      <c r="T1309">
        <f t="shared" si="167"/>
        <v>2016</v>
      </c>
      <c r="U1309" s="10">
        <f t="shared" si="171"/>
        <v>42417.503229166665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8"/>
        <v>11.360000000000001</v>
      </c>
      <c r="P1310" s="6">
        <f t="shared" si="169"/>
        <v>29.894736842105264</v>
      </c>
      <c r="Q1310" t="str">
        <f t="shared" si="172"/>
        <v>technology</v>
      </c>
      <c r="R1310" t="str">
        <f t="shared" si="173"/>
        <v>wearables</v>
      </c>
      <c r="S1310" s="10">
        <f t="shared" si="170"/>
        <v>42611.613564814819</v>
      </c>
      <c r="T1310">
        <f t="shared" si="167"/>
        <v>2016</v>
      </c>
      <c r="U1310" s="10">
        <f t="shared" si="171"/>
        <v>42651.613564814819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8"/>
        <v>111.99130434782609</v>
      </c>
      <c r="P1311" s="6">
        <f t="shared" si="169"/>
        <v>367.97142857142859</v>
      </c>
      <c r="Q1311" t="str">
        <f t="shared" si="172"/>
        <v>technology</v>
      </c>
      <c r="R1311" t="str">
        <f t="shared" si="173"/>
        <v>wearables</v>
      </c>
      <c r="S1311" s="10">
        <f t="shared" si="170"/>
        <v>42257.882731481484</v>
      </c>
      <c r="T1311">
        <f t="shared" si="167"/>
        <v>2015</v>
      </c>
      <c r="U1311" s="10">
        <f t="shared" si="171"/>
        <v>42292.882731481484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8"/>
        <v>15.5</v>
      </c>
      <c r="P1312" s="6">
        <f t="shared" si="169"/>
        <v>129.16666666666666</v>
      </c>
      <c r="Q1312" t="str">
        <f t="shared" si="172"/>
        <v>technology</v>
      </c>
      <c r="R1312" t="str">
        <f t="shared" si="173"/>
        <v>wearables</v>
      </c>
      <c r="S1312" s="10">
        <f t="shared" si="170"/>
        <v>42556.667245370365</v>
      </c>
      <c r="T1312">
        <f t="shared" si="167"/>
        <v>2016</v>
      </c>
      <c r="U1312" s="10">
        <f t="shared" si="171"/>
        <v>42601.667245370365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8"/>
        <v>32.027999999999999</v>
      </c>
      <c r="P1313" s="6">
        <f t="shared" si="169"/>
        <v>800.7</v>
      </c>
      <c r="Q1313" t="str">
        <f t="shared" si="172"/>
        <v>technology</v>
      </c>
      <c r="R1313" t="str">
        <f t="shared" si="173"/>
        <v>wearables</v>
      </c>
      <c r="S1313" s="10">
        <f t="shared" si="170"/>
        <v>42669.802303240736</v>
      </c>
      <c r="T1313">
        <f t="shared" si="167"/>
        <v>2016</v>
      </c>
      <c r="U1313" s="10">
        <f t="shared" si="171"/>
        <v>42704.843969907408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8"/>
        <v>0.60869565217391308</v>
      </c>
      <c r="P1314" s="6">
        <f t="shared" si="169"/>
        <v>28</v>
      </c>
      <c r="Q1314" t="str">
        <f t="shared" si="172"/>
        <v>technology</v>
      </c>
      <c r="R1314" t="str">
        <f t="shared" si="173"/>
        <v>wearables</v>
      </c>
      <c r="S1314" s="10">
        <f t="shared" si="170"/>
        <v>42082.702800925923</v>
      </c>
      <c r="T1314">
        <f t="shared" si="167"/>
        <v>2015</v>
      </c>
      <c r="U1314" s="10">
        <f t="shared" si="171"/>
        <v>42112.702800925923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8"/>
        <v>31.114999999999998</v>
      </c>
      <c r="P1315" s="6">
        <f t="shared" si="169"/>
        <v>102.01639344262296</v>
      </c>
      <c r="Q1315" t="str">
        <f t="shared" si="172"/>
        <v>technology</v>
      </c>
      <c r="R1315" t="str">
        <f t="shared" si="173"/>
        <v>wearables</v>
      </c>
      <c r="S1315" s="10">
        <f t="shared" si="170"/>
        <v>42402.709652777776</v>
      </c>
      <c r="T1315">
        <f t="shared" si="167"/>
        <v>2016</v>
      </c>
      <c r="U1315" s="10">
        <f t="shared" si="171"/>
        <v>42432.709652777776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8"/>
        <v>1.1266666666666667</v>
      </c>
      <c r="P1316" s="6">
        <f t="shared" si="169"/>
        <v>184.36363636363637</v>
      </c>
      <c r="Q1316" t="str">
        <f t="shared" si="172"/>
        <v>technology</v>
      </c>
      <c r="R1316" t="str">
        <f t="shared" si="173"/>
        <v>wearables</v>
      </c>
      <c r="S1316" s="10">
        <f t="shared" si="170"/>
        <v>42604.669675925921</v>
      </c>
      <c r="T1316">
        <f t="shared" si="167"/>
        <v>2016</v>
      </c>
      <c r="U1316" s="10">
        <f t="shared" si="171"/>
        <v>42664.669675925921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8"/>
        <v>40.404000000000003</v>
      </c>
      <c r="P1317" s="6">
        <f t="shared" si="169"/>
        <v>162.91935483870967</v>
      </c>
      <c r="Q1317" t="str">
        <f t="shared" si="172"/>
        <v>technology</v>
      </c>
      <c r="R1317" t="str">
        <f t="shared" si="173"/>
        <v>wearables</v>
      </c>
      <c r="S1317" s="10">
        <f t="shared" si="170"/>
        <v>42278.498240740737</v>
      </c>
      <c r="T1317">
        <f t="shared" si="167"/>
        <v>2015</v>
      </c>
      <c r="U1317" s="10">
        <f t="shared" si="171"/>
        <v>42314.041666666672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8"/>
        <v>1.3333333333333333E-3</v>
      </c>
      <c r="P1318" s="6">
        <f t="shared" si="169"/>
        <v>1</v>
      </c>
      <c r="Q1318" t="str">
        <f t="shared" si="172"/>
        <v>technology</v>
      </c>
      <c r="R1318" t="str">
        <f t="shared" si="173"/>
        <v>wearables</v>
      </c>
      <c r="S1318" s="10">
        <f t="shared" si="170"/>
        <v>42393.961909722217</v>
      </c>
      <c r="T1318">
        <f t="shared" si="167"/>
        <v>2016</v>
      </c>
      <c r="U1318" s="10">
        <f t="shared" si="171"/>
        <v>42428.961909722217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8"/>
        <v>5.7334999999999994</v>
      </c>
      <c r="P1319" s="6">
        <f t="shared" si="169"/>
        <v>603.52631578947364</v>
      </c>
      <c r="Q1319" t="str">
        <f t="shared" si="172"/>
        <v>technology</v>
      </c>
      <c r="R1319" t="str">
        <f t="shared" si="173"/>
        <v>wearables</v>
      </c>
      <c r="S1319" s="10">
        <f t="shared" si="170"/>
        <v>42520.235486111109</v>
      </c>
      <c r="T1319">
        <f t="shared" si="167"/>
        <v>2016</v>
      </c>
      <c r="U1319" s="10">
        <f t="shared" si="171"/>
        <v>42572.583333333328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8"/>
        <v>15.324999999999999</v>
      </c>
      <c r="P1320" s="6">
        <f t="shared" si="169"/>
        <v>45.407407407407405</v>
      </c>
      <c r="Q1320" t="str">
        <f t="shared" si="172"/>
        <v>technology</v>
      </c>
      <c r="R1320" t="str">
        <f t="shared" si="173"/>
        <v>wearables</v>
      </c>
      <c r="S1320" s="10">
        <f t="shared" si="170"/>
        <v>41985.043657407412</v>
      </c>
      <c r="T1320">
        <f t="shared" si="167"/>
        <v>2014</v>
      </c>
      <c r="U1320" s="10">
        <f t="shared" si="171"/>
        <v>42015.043657407412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8"/>
        <v>15.103448275862069</v>
      </c>
      <c r="P1321" s="6">
        <f t="shared" si="169"/>
        <v>97.333333333333329</v>
      </c>
      <c r="Q1321" t="str">
        <f t="shared" si="172"/>
        <v>technology</v>
      </c>
      <c r="R1321" t="str">
        <f t="shared" si="173"/>
        <v>wearables</v>
      </c>
      <c r="S1321" s="10">
        <f t="shared" si="170"/>
        <v>41816.812094907407</v>
      </c>
      <c r="T1321">
        <f t="shared" si="167"/>
        <v>2014</v>
      </c>
      <c r="U1321" s="10">
        <f t="shared" si="171"/>
        <v>41831.666666666664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8"/>
        <v>0.503</v>
      </c>
      <c r="P1322" s="6">
        <f t="shared" si="169"/>
        <v>167.66666666666666</v>
      </c>
      <c r="Q1322" t="str">
        <f t="shared" si="172"/>
        <v>technology</v>
      </c>
      <c r="R1322" t="str">
        <f t="shared" si="173"/>
        <v>wearables</v>
      </c>
      <c r="S1322" s="10">
        <f t="shared" si="170"/>
        <v>42705.690347222218</v>
      </c>
      <c r="T1322">
        <f t="shared" si="167"/>
        <v>2016</v>
      </c>
      <c r="U1322" s="10">
        <f t="shared" si="171"/>
        <v>42734.958333333328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8"/>
        <v>1.3028138528138529</v>
      </c>
      <c r="P1323" s="6">
        <f t="shared" si="169"/>
        <v>859.85714285714289</v>
      </c>
      <c r="Q1323" t="str">
        <f t="shared" si="172"/>
        <v>technology</v>
      </c>
      <c r="R1323" t="str">
        <f t="shared" si="173"/>
        <v>wearables</v>
      </c>
      <c r="S1323" s="10">
        <f t="shared" si="170"/>
        <v>42697.74927083333</v>
      </c>
      <c r="T1323">
        <f t="shared" si="167"/>
        <v>2016</v>
      </c>
      <c r="U1323" s="10">
        <f t="shared" si="171"/>
        <v>42727.74927083333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8"/>
        <v>0.30285714285714288</v>
      </c>
      <c r="P1324" s="6">
        <f t="shared" si="169"/>
        <v>26.5</v>
      </c>
      <c r="Q1324" t="str">
        <f t="shared" si="172"/>
        <v>technology</v>
      </c>
      <c r="R1324" t="str">
        <f t="shared" si="173"/>
        <v>wearables</v>
      </c>
      <c r="S1324" s="10">
        <f t="shared" si="170"/>
        <v>42115.656539351854</v>
      </c>
      <c r="T1324">
        <f t="shared" si="167"/>
        <v>2015</v>
      </c>
      <c r="U1324" s="10">
        <f t="shared" si="171"/>
        <v>42145.656539351854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8"/>
        <v>8.8800000000000008</v>
      </c>
      <c r="P1325" s="6">
        <f t="shared" si="169"/>
        <v>30.272727272727273</v>
      </c>
      <c r="Q1325" t="str">
        <f t="shared" si="172"/>
        <v>technology</v>
      </c>
      <c r="R1325" t="str">
        <f t="shared" si="173"/>
        <v>wearables</v>
      </c>
      <c r="S1325" s="10">
        <f t="shared" si="170"/>
        <v>42451.698449074072</v>
      </c>
      <c r="T1325">
        <f t="shared" si="167"/>
        <v>2016</v>
      </c>
      <c r="U1325" s="10">
        <f t="shared" si="171"/>
        <v>42486.288194444445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8"/>
        <v>9.84</v>
      </c>
      <c r="P1326" s="6">
        <f t="shared" si="169"/>
        <v>54.666666666666664</v>
      </c>
      <c r="Q1326" t="str">
        <f t="shared" si="172"/>
        <v>technology</v>
      </c>
      <c r="R1326" t="str">
        <f t="shared" si="173"/>
        <v>wearables</v>
      </c>
      <c r="S1326" s="10">
        <f t="shared" si="170"/>
        <v>42626.633703703701</v>
      </c>
      <c r="T1326">
        <f t="shared" si="167"/>
        <v>2016</v>
      </c>
      <c r="U1326" s="10">
        <f t="shared" si="171"/>
        <v>42656.633703703701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8"/>
        <v>2.4299999999999997</v>
      </c>
      <c r="P1327" s="6">
        <f t="shared" si="169"/>
        <v>60.75</v>
      </c>
      <c r="Q1327" t="str">
        <f t="shared" si="172"/>
        <v>technology</v>
      </c>
      <c r="R1327" t="str">
        <f t="shared" si="173"/>
        <v>wearables</v>
      </c>
      <c r="S1327" s="10">
        <f t="shared" si="170"/>
        <v>42704.086053240739</v>
      </c>
      <c r="T1327">
        <f t="shared" si="167"/>
        <v>2016</v>
      </c>
      <c r="U1327" s="10">
        <f t="shared" si="171"/>
        <v>42734.086053240739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8"/>
        <v>1.1299999999999999</v>
      </c>
      <c r="P1328" s="6">
        <f t="shared" si="169"/>
        <v>102.72727272727273</v>
      </c>
      <c r="Q1328" t="str">
        <f t="shared" si="172"/>
        <v>technology</v>
      </c>
      <c r="R1328" t="str">
        <f t="shared" si="173"/>
        <v>wearables</v>
      </c>
      <c r="S1328" s="10">
        <f t="shared" si="170"/>
        <v>41974.791990740734</v>
      </c>
      <c r="T1328">
        <f t="shared" si="167"/>
        <v>2014</v>
      </c>
      <c r="U1328" s="10">
        <f t="shared" si="171"/>
        <v>42019.791990740734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8"/>
        <v>3.5520833333333335</v>
      </c>
      <c r="P1329" s="6">
        <f t="shared" si="169"/>
        <v>41.585365853658537</v>
      </c>
      <c r="Q1329" t="str">
        <f t="shared" si="172"/>
        <v>technology</v>
      </c>
      <c r="R1329" t="str">
        <f t="shared" si="173"/>
        <v>wearables</v>
      </c>
      <c r="S1329" s="10">
        <f t="shared" si="170"/>
        <v>42123.678645833337</v>
      </c>
      <c r="T1329">
        <f t="shared" si="167"/>
        <v>2015</v>
      </c>
      <c r="U1329" s="10">
        <f t="shared" si="171"/>
        <v>42153.678645833337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8"/>
        <v>2.3306666666666667</v>
      </c>
      <c r="P1330" s="6">
        <f t="shared" si="169"/>
        <v>116.53333333333333</v>
      </c>
      <c r="Q1330" t="str">
        <f t="shared" si="172"/>
        <v>technology</v>
      </c>
      <c r="R1330" t="str">
        <f t="shared" si="173"/>
        <v>wearables</v>
      </c>
      <c r="S1330" s="10">
        <f t="shared" si="170"/>
        <v>42612.642754629633</v>
      </c>
      <c r="T1330">
        <f t="shared" si="167"/>
        <v>2016</v>
      </c>
      <c r="U1330" s="10">
        <f t="shared" si="171"/>
        <v>42657.642754629633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8"/>
        <v>0.81600000000000006</v>
      </c>
      <c r="P1331" s="6">
        <f t="shared" si="169"/>
        <v>45.333333333333336</v>
      </c>
      <c r="Q1331" t="str">
        <f t="shared" si="172"/>
        <v>technology</v>
      </c>
      <c r="R1331" t="str">
        <f t="shared" si="173"/>
        <v>wearables</v>
      </c>
      <c r="S1331" s="10">
        <f t="shared" si="170"/>
        <v>41935.221585648149</v>
      </c>
      <c r="T1331">
        <f t="shared" si="167"/>
        <v>2014</v>
      </c>
      <c r="U1331" s="10">
        <f t="shared" si="171"/>
        <v>41975.263252314813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8"/>
        <v>22.494285714285713</v>
      </c>
      <c r="P1332" s="6">
        <f t="shared" si="169"/>
        <v>157.46</v>
      </c>
      <c r="Q1332" t="str">
        <f t="shared" si="172"/>
        <v>technology</v>
      </c>
      <c r="R1332" t="str">
        <f t="shared" si="173"/>
        <v>wearables</v>
      </c>
      <c r="S1332" s="10">
        <f t="shared" si="170"/>
        <v>42522.276724537034</v>
      </c>
      <c r="T1332">
        <f t="shared" si="167"/>
        <v>2016</v>
      </c>
      <c r="U1332" s="10">
        <f t="shared" si="171"/>
        <v>42553.166666666672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8"/>
        <v>1.3668</v>
      </c>
      <c r="P1333" s="6">
        <f t="shared" si="169"/>
        <v>100.5</v>
      </c>
      <c r="Q1333" t="str">
        <f t="shared" si="172"/>
        <v>technology</v>
      </c>
      <c r="R1333" t="str">
        <f t="shared" si="173"/>
        <v>wearables</v>
      </c>
      <c r="S1333" s="10">
        <f t="shared" si="170"/>
        <v>42569.50409722222</v>
      </c>
      <c r="T1333">
        <f t="shared" si="167"/>
        <v>2016</v>
      </c>
      <c r="U1333" s="10">
        <f t="shared" si="171"/>
        <v>42599.50409722222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8"/>
        <v>0</v>
      </c>
      <c r="P1334" s="6">
        <f t="shared" ref="P1334:P1335" si="174">IF(L1334 &gt; 0,E1334/L1334,0)</f>
        <v>0</v>
      </c>
      <c r="Q1334" t="str">
        <f t="shared" si="172"/>
        <v>technology</v>
      </c>
      <c r="R1334" t="str">
        <f t="shared" si="173"/>
        <v>wearables</v>
      </c>
      <c r="S1334" s="10">
        <f t="shared" si="170"/>
        <v>42732.060277777782</v>
      </c>
      <c r="T1334">
        <f t="shared" si="167"/>
        <v>2016</v>
      </c>
      <c r="U1334" s="10">
        <f t="shared" si="171"/>
        <v>42762.060277777782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8"/>
        <v>0</v>
      </c>
      <c r="P1335" s="6">
        <f t="shared" si="174"/>
        <v>0</v>
      </c>
      <c r="Q1335" t="str">
        <f t="shared" si="172"/>
        <v>technology</v>
      </c>
      <c r="R1335" t="str">
        <f t="shared" si="173"/>
        <v>wearables</v>
      </c>
      <c r="S1335" s="10">
        <f t="shared" si="170"/>
        <v>41806.106770833336</v>
      </c>
      <c r="T1335">
        <f t="shared" si="167"/>
        <v>2014</v>
      </c>
      <c r="U1335" s="10">
        <f t="shared" si="171"/>
        <v>41836.106770833336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8"/>
        <v>10.754135338345865</v>
      </c>
      <c r="P1336" s="6">
        <f t="shared" si="169"/>
        <v>51.822463768115945</v>
      </c>
      <c r="Q1336" t="str">
        <f t="shared" si="172"/>
        <v>technology</v>
      </c>
      <c r="R1336" t="str">
        <f t="shared" si="173"/>
        <v>wearables</v>
      </c>
      <c r="S1336" s="10">
        <f t="shared" si="170"/>
        <v>42410.774155092593</v>
      </c>
      <c r="T1336">
        <f t="shared" si="167"/>
        <v>2016</v>
      </c>
      <c r="U1336" s="10">
        <f t="shared" si="171"/>
        <v>42440.774155092593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8"/>
        <v>19.759999999999998</v>
      </c>
      <c r="P1337" s="6">
        <f t="shared" si="169"/>
        <v>308.75</v>
      </c>
      <c r="Q1337" t="str">
        <f t="shared" si="172"/>
        <v>technology</v>
      </c>
      <c r="R1337" t="str">
        <f t="shared" si="173"/>
        <v>wearables</v>
      </c>
      <c r="S1337" s="10">
        <f t="shared" si="170"/>
        <v>42313.936365740738</v>
      </c>
      <c r="T1337">
        <f t="shared" si="167"/>
        <v>2015</v>
      </c>
      <c r="U1337" s="10">
        <f t="shared" si="171"/>
        <v>42343.936365740738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8"/>
        <v>84.946999999999989</v>
      </c>
      <c r="P1338" s="6">
        <f t="shared" si="169"/>
        <v>379.22767857142856</v>
      </c>
      <c r="Q1338" t="str">
        <f t="shared" si="172"/>
        <v>technology</v>
      </c>
      <c r="R1338" t="str">
        <f t="shared" si="173"/>
        <v>wearables</v>
      </c>
      <c r="S1338" s="10">
        <f t="shared" si="170"/>
        <v>41955.863750000004</v>
      </c>
      <c r="T1338">
        <f t="shared" si="167"/>
        <v>2014</v>
      </c>
      <c r="U1338" s="10">
        <f t="shared" si="171"/>
        <v>41990.863750000004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8"/>
        <v>49.381999999999998</v>
      </c>
      <c r="P1339" s="6">
        <f t="shared" si="169"/>
        <v>176.36428571428573</v>
      </c>
      <c r="Q1339" t="str">
        <f t="shared" si="172"/>
        <v>technology</v>
      </c>
      <c r="R1339" t="str">
        <f t="shared" si="173"/>
        <v>wearables</v>
      </c>
      <c r="S1339" s="10">
        <f t="shared" si="170"/>
        <v>42767.577303240745</v>
      </c>
      <c r="T1339">
        <f t="shared" si="167"/>
        <v>2017</v>
      </c>
      <c r="U1339" s="10">
        <f t="shared" si="171"/>
        <v>42797.577303240745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8"/>
        <v>3.3033333333333332</v>
      </c>
      <c r="P1340" s="6">
        <f t="shared" si="169"/>
        <v>66.066666666666663</v>
      </c>
      <c r="Q1340" t="str">
        <f t="shared" si="172"/>
        <v>technology</v>
      </c>
      <c r="R1340" t="str">
        <f t="shared" si="173"/>
        <v>wearables</v>
      </c>
      <c r="S1340" s="10">
        <f t="shared" si="170"/>
        <v>42188.803622685184</v>
      </c>
      <c r="T1340">
        <f t="shared" si="167"/>
        <v>2015</v>
      </c>
      <c r="U1340" s="10">
        <f t="shared" si="171"/>
        <v>42218.803622685184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8"/>
        <v>6.6339999999999995</v>
      </c>
      <c r="P1341" s="6">
        <f t="shared" si="169"/>
        <v>89.648648648648646</v>
      </c>
      <c r="Q1341" t="str">
        <f t="shared" si="172"/>
        <v>technology</v>
      </c>
      <c r="R1341" t="str">
        <f t="shared" si="173"/>
        <v>wearables</v>
      </c>
      <c r="S1341" s="10">
        <f t="shared" si="170"/>
        <v>41936.647164351853</v>
      </c>
      <c r="T1341">
        <f t="shared" si="167"/>
        <v>2014</v>
      </c>
      <c r="U1341" s="10">
        <f t="shared" si="171"/>
        <v>41981.688831018517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8"/>
        <v>0</v>
      </c>
      <c r="P1342" s="6">
        <f>IF(L1342 &gt; 0,E1342/L1342,0)</f>
        <v>0</v>
      </c>
      <c r="Q1342" t="str">
        <f t="shared" si="172"/>
        <v>technology</v>
      </c>
      <c r="R1342" t="str">
        <f t="shared" si="173"/>
        <v>wearables</v>
      </c>
      <c r="S1342" s="10">
        <f t="shared" si="170"/>
        <v>41836.595520833333</v>
      </c>
      <c r="T1342">
        <f t="shared" si="167"/>
        <v>2014</v>
      </c>
      <c r="U1342" s="10">
        <f t="shared" si="171"/>
        <v>41866.595520833333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8"/>
        <v>70.36</v>
      </c>
      <c r="P1343" s="6">
        <f t="shared" si="169"/>
        <v>382.39130434782606</v>
      </c>
      <c r="Q1343" t="str">
        <f t="shared" si="172"/>
        <v>technology</v>
      </c>
      <c r="R1343" t="str">
        <f t="shared" si="173"/>
        <v>wearables</v>
      </c>
      <c r="S1343" s="10">
        <f t="shared" si="170"/>
        <v>42612.624039351853</v>
      </c>
      <c r="T1343">
        <f t="shared" si="167"/>
        <v>2016</v>
      </c>
      <c r="U1343" s="10">
        <f t="shared" si="171"/>
        <v>42644.624039351853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8"/>
        <v>0.2</v>
      </c>
      <c r="P1344" s="6">
        <f t="shared" si="169"/>
        <v>100</v>
      </c>
      <c r="Q1344" t="str">
        <f t="shared" si="172"/>
        <v>technology</v>
      </c>
      <c r="R1344" t="str">
        <f t="shared" si="173"/>
        <v>wearables</v>
      </c>
      <c r="S1344" s="10">
        <f t="shared" si="170"/>
        <v>42172.816423611104</v>
      </c>
      <c r="T1344">
        <f t="shared" si="167"/>
        <v>2015</v>
      </c>
      <c r="U1344" s="10">
        <f t="shared" si="171"/>
        <v>42202.816423611104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8"/>
        <v>102.298</v>
      </c>
      <c r="P1345" s="6">
        <f t="shared" si="169"/>
        <v>158.35603715170279</v>
      </c>
      <c r="Q1345" t="str">
        <f t="shared" si="172"/>
        <v>technology</v>
      </c>
      <c r="R1345" t="str">
        <f t="shared" si="173"/>
        <v>wearables</v>
      </c>
      <c r="S1345" s="10">
        <f t="shared" si="170"/>
        <v>42542.526423611111</v>
      </c>
      <c r="T1345">
        <f t="shared" si="167"/>
        <v>2016</v>
      </c>
      <c r="U1345" s="10">
        <f t="shared" si="171"/>
        <v>42601.165972222225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8"/>
        <v>377.73333333333335</v>
      </c>
      <c r="P1346" s="6">
        <f t="shared" si="169"/>
        <v>40.762589928057551</v>
      </c>
      <c r="Q1346" t="str">
        <f t="shared" si="172"/>
        <v>publishing</v>
      </c>
      <c r="R1346" t="str">
        <f t="shared" si="173"/>
        <v>nonfiction</v>
      </c>
      <c r="S1346" s="10">
        <f t="shared" si="170"/>
        <v>42522.789803240739</v>
      </c>
      <c r="T1346">
        <f t="shared" ref="T1346:T1409" si="175">YEAR(S1346)</f>
        <v>2016</v>
      </c>
      <c r="U1346" s="10">
        <f t="shared" si="171"/>
        <v>42551.789803240739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76">E1347/D1347 * 100</f>
        <v>125</v>
      </c>
      <c r="P1347" s="6">
        <f t="shared" ref="P1347:P1410" si="177">E1347/L1347</f>
        <v>53.571428571428569</v>
      </c>
      <c r="Q1347" t="str">
        <f t="shared" si="172"/>
        <v>publishing</v>
      </c>
      <c r="R1347" t="str">
        <f t="shared" si="173"/>
        <v>nonfiction</v>
      </c>
      <c r="S1347" s="10">
        <f t="shared" ref="S1347:S1410" si="178">(((J1347/60)/60)/24)+DATE(1970,1,1)</f>
        <v>41799.814340277779</v>
      </c>
      <c r="T1347">
        <f t="shared" si="175"/>
        <v>2014</v>
      </c>
      <c r="U1347" s="10">
        <f t="shared" ref="U1347:U1410" si="179">(((I1347/60)/60)/24)+DATE(1970,1,1)</f>
        <v>41834.814340277779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76"/>
        <v>147.32653061224491</v>
      </c>
      <c r="P1348" s="6">
        <f t="shared" si="177"/>
        <v>48.449664429530202</v>
      </c>
      <c r="Q1348" t="str">
        <f t="shared" si="172"/>
        <v>publishing</v>
      </c>
      <c r="R1348" t="str">
        <f t="shared" si="173"/>
        <v>nonfiction</v>
      </c>
      <c r="S1348" s="10">
        <f t="shared" si="178"/>
        <v>41422.075821759259</v>
      </c>
      <c r="T1348">
        <f t="shared" si="175"/>
        <v>2013</v>
      </c>
      <c r="U1348" s="10">
        <f t="shared" si="179"/>
        <v>41452.075821759259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76"/>
        <v>102.2</v>
      </c>
      <c r="P1349" s="6">
        <f t="shared" si="177"/>
        <v>82.41935483870968</v>
      </c>
      <c r="Q1349" t="str">
        <f t="shared" ref="Q1349:Q1412" si="180">LEFT(N1349,SEARCH("/",N1349,1)-1)</f>
        <v>publishing</v>
      </c>
      <c r="R1349" t="str">
        <f t="shared" ref="R1349:R1412" si="181">RIGHT(N1349,LEN(N1349)-SEARCH("/",N1349,1))</f>
        <v>nonfiction</v>
      </c>
      <c r="S1349" s="10">
        <f t="shared" si="178"/>
        <v>42040.638020833328</v>
      </c>
      <c r="T1349">
        <f t="shared" si="175"/>
        <v>2015</v>
      </c>
      <c r="U1349" s="10">
        <f t="shared" si="179"/>
        <v>42070.638020833328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76"/>
        <v>101.8723404255319</v>
      </c>
      <c r="P1350" s="6">
        <f t="shared" si="177"/>
        <v>230.19230769230768</v>
      </c>
      <c r="Q1350" t="str">
        <f t="shared" si="180"/>
        <v>publishing</v>
      </c>
      <c r="R1350" t="str">
        <f t="shared" si="181"/>
        <v>nonfiction</v>
      </c>
      <c r="S1350" s="10">
        <f t="shared" si="178"/>
        <v>41963.506168981476</v>
      </c>
      <c r="T1350">
        <f t="shared" si="175"/>
        <v>2014</v>
      </c>
      <c r="U1350" s="10">
        <f t="shared" si="179"/>
        <v>41991.506168981476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76"/>
        <v>204.2</v>
      </c>
      <c r="P1351" s="6">
        <f t="shared" si="177"/>
        <v>59.360465116279073</v>
      </c>
      <c r="Q1351" t="str">
        <f t="shared" si="180"/>
        <v>publishing</v>
      </c>
      <c r="R1351" t="str">
        <f t="shared" si="181"/>
        <v>nonfiction</v>
      </c>
      <c r="S1351" s="10">
        <f t="shared" si="178"/>
        <v>42317.33258101852</v>
      </c>
      <c r="T1351">
        <f t="shared" si="175"/>
        <v>2015</v>
      </c>
      <c r="U1351" s="10">
        <f t="shared" si="179"/>
        <v>42354.290972222225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76"/>
        <v>104.05</v>
      </c>
      <c r="P1352" s="6">
        <f t="shared" si="177"/>
        <v>66.698717948717942</v>
      </c>
      <c r="Q1352" t="str">
        <f t="shared" si="180"/>
        <v>publishing</v>
      </c>
      <c r="R1352" t="str">
        <f t="shared" si="181"/>
        <v>nonfiction</v>
      </c>
      <c r="S1352" s="10">
        <f t="shared" si="178"/>
        <v>42334.013124999998</v>
      </c>
      <c r="T1352">
        <f t="shared" si="175"/>
        <v>2015</v>
      </c>
      <c r="U1352" s="10">
        <f t="shared" si="179"/>
        <v>42364.013124999998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76"/>
        <v>101.265</v>
      </c>
      <c r="P1353" s="6">
        <f t="shared" si="177"/>
        <v>168.77500000000001</v>
      </c>
      <c r="Q1353" t="str">
        <f t="shared" si="180"/>
        <v>publishing</v>
      </c>
      <c r="R1353" t="str">
        <f t="shared" si="181"/>
        <v>nonfiction</v>
      </c>
      <c r="S1353" s="10">
        <f t="shared" si="178"/>
        <v>42382.74009259259</v>
      </c>
      <c r="T1353">
        <f t="shared" si="175"/>
        <v>2016</v>
      </c>
      <c r="U1353" s="10">
        <f t="shared" si="179"/>
        <v>42412.74009259259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76"/>
        <v>136.13999999999999</v>
      </c>
      <c r="P1354" s="6">
        <f t="shared" si="177"/>
        <v>59.973568281938327</v>
      </c>
      <c r="Q1354" t="str">
        <f t="shared" si="180"/>
        <v>publishing</v>
      </c>
      <c r="R1354" t="str">
        <f t="shared" si="181"/>
        <v>nonfiction</v>
      </c>
      <c r="S1354" s="10">
        <f t="shared" si="178"/>
        <v>42200.578310185185</v>
      </c>
      <c r="T1354">
        <f t="shared" si="175"/>
        <v>2015</v>
      </c>
      <c r="U1354" s="10">
        <f t="shared" si="179"/>
        <v>42252.165972222225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76"/>
        <v>133.6</v>
      </c>
      <c r="P1355" s="6">
        <f t="shared" si="177"/>
        <v>31.80952380952381</v>
      </c>
      <c r="Q1355" t="str">
        <f t="shared" si="180"/>
        <v>publishing</v>
      </c>
      <c r="R1355" t="str">
        <f t="shared" si="181"/>
        <v>nonfiction</v>
      </c>
      <c r="S1355" s="10">
        <f t="shared" si="178"/>
        <v>41309.11791666667</v>
      </c>
      <c r="T1355">
        <f t="shared" si="175"/>
        <v>2013</v>
      </c>
      <c r="U1355" s="10">
        <f t="shared" si="179"/>
        <v>41344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76"/>
        <v>130.25</v>
      </c>
      <c r="P1356" s="6">
        <f t="shared" si="177"/>
        <v>24.421875</v>
      </c>
      <c r="Q1356" t="str">
        <f t="shared" si="180"/>
        <v>publishing</v>
      </c>
      <c r="R1356" t="str">
        <f t="shared" si="181"/>
        <v>nonfiction</v>
      </c>
      <c r="S1356" s="10">
        <f t="shared" si="178"/>
        <v>42502.807627314818</v>
      </c>
      <c r="T1356">
        <f t="shared" si="175"/>
        <v>2016</v>
      </c>
      <c r="U1356" s="10">
        <f t="shared" si="179"/>
        <v>42532.807627314818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76"/>
        <v>122.67999999999999</v>
      </c>
      <c r="P1357" s="6">
        <f t="shared" si="177"/>
        <v>25.347107438016529</v>
      </c>
      <c r="Q1357" t="str">
        <f t="shared" si="180"/>
        <v>publishing</v>
      </c>
      <c r="R1357" t="str">
        <f t="shared" si="181"/>
        <v>nonfiction</v>
      </c>
      <c r="S1357" s="10">
        <f t="shared" si="178"/>
        <v>41213.254687499997</v>
      </c>
      <c r="T1357">
        <f t="shared" si="175"/>
        <v>2012</v>
      </c>
      <c r="U1357" s="10">
        <f t="shared" si="179"/>
        <v>41243.416666666664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76"/>
        <v>182.81058823529412</v>
      </c>
      <c r="P1358" s="6">
        <f t="shared" si="177"/>
        <v>71.443218390804603</v>
      </c>
      <c r="Q1358" t="str">
        <f t="shared" si="180"/>
        <v>publishing</v>
      </c>
      <c r="R1358" t="str">
        <f t="shared" si="181"/>
        <v>nonfiction</v>
      </c>
      <c r="S1358" s="10">
        <f t="shared" si="178"/>
        <v>41430.038888888892</v>
      </c>
      <c r="T1358">
        <f t="shared" si="175"/>
        <v>2013</v>
      </c>
      <c r="U1358" s="10">
        <f t="shared" si="179"/>
        <v>41460.038888888892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76"/>
        <v>125.29999999999998</v>
      </c>
      <c r="P1359" s="6">
        <f t="shared" si="177"/>
        <v>38.553846153846152</v>
      </c>
      <c r="Q1359" t="str">
        <f t="shared" si="180"/>
        <v>publishing</v>
      </c>
      <c r="R1359" t="str">
        <f t="shared" si="181"/>
        <v>nonfiction</v>
      </c>
      <c r="S1359" s="10">
        <f t="shared" si="178"/>
        <v>41304.962233796294</v>
      </c>
      <c r="T1359">
        <f t="shared" si="175"/>
        <v>2013</v>
      </c>
      <c r="U1359" s="10">
        <f t="shared" si="179"/>
        <v>41334.249305555553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76"/>
        <v>111.66666666666667</v>
      </c>
      <c r="P1360" s="6">
        <f t="shared" si="177"/>
        <v>68.367346938775512</v>
      </c>
      <c r="Q1360" t="str">
        <f t="shared" si="180"/>
        <v>publishing</v>
      </c>
      <c r="R1360" t="str">
        <f t="shared" si="181"/>
        <v>nonfiction</v>
      </c>
      <c r="S1360" s="10">
        <f t="shared" si="178"/>
        <v>40689.570868055554</v>
      </c>
      <c r="T1360">
        <f t="shared" si="175"/>
        <v>2011</v>
      </c>
      <c r="U1360" s="10">
        <f t="shared" si="179"/>
        <v>40719.570868055554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76"/>
        <v>115.75757575757575</v>
      </c>
      <c r="P1361" s="6">
        <f t="shared" si="177"/>
        <v>40.210526315789473</v>
      </c>
      <c r="Q1361" t="str">
        <f t="shared" si="180"/>
        <v>publishing</v>
      </c>
      <c r="R1361" t="str">
        <f t="shared" si="181"/>
        <v>nonfiction</v>
      </c>
      <c r="S1361" s="10">
        <f t="shared" si="178"/>
        <v>40668.814699074072</v>
      </c>
      <c r="T1361">
        <f t="shared" si="175"/>
        <v>2011</v>
      </c>
      <c r="U1361" s="10">
        <f t="shared" si="179"/>
        <v>40730.814699074072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76"/>
        <v>173.2</v>
      </c>
      <c r="P1362" s="6">
        <f t="shared" si="177"/>
        <v>32.074074074074076</v>
      </c>
      <c r="Q1362" t="str">
        <f t="shared" si="180"/>
        <v>publishing</v>
      </c>
      <c r="R1362" t="str">
        <f t="shared" si="181"/>
        <v>nonfiction</v>
      </c>
      <c r="S1362" s="10">
        <f t="shared" si="178"/>
        <v>41095.900694444441</v>
      </c>
      <c r="T1362">
        <f t="shared" si="175"/>
        <v>2012</v>
      </c>
      <c r="U1362" s="10">
        <f t="shared" si="179"/>
        <v>41123.900694444441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76"/>
        <v>125.98333333333333</v>
      </c>
      <c r="P1363" s="6">
        <f t="shared" si="177"/>
        <v>28.632575757575758</v>
      </c>
      <c r="Q1363" t="str">
        <f t="shared" si="180"/>
        <v>publishing</v>
      </c>
      <c r="R1363" t="str">
        <f t="shared" si="181"/>
        <v>nonfiction</v>
      </c>
      <c r="S1363" s="10">
        <f t="shared" si="178"/>
        <v>41781.717268518521</v>
      </c>
      <c r="T1363">
        <f t="shared" si="175"/>
        <v>2014</v>
      </c>
      <c r="U1363" s="10">
        <f t="shared" si="179"/>
        <v>41811.717268518521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76"/>
        <v>109.1</v>
      </c>
      <c r="P1364" s="6">
        <f t="shared" si="177"/>
        <v>43.64</v>
      </c>
      <c r="Q1364" t="str">
        <f t="shared" si="180"/>
        <v>publishing</v>
      </c>
      <c r="R1364" t="str">
        <f t="shared" si="181"/>
        <v>nonfiction</v>
      </c>
      <c r="S1364" s="10">
        <f t="shared" si="178"/>
        <v>41464.934386574074</v>
      </c>
      <c r="T1364">
        <f t="shared" si="175"/>
        <v>2013</v>
      </c>
      <c r="U1364" s="10">
        <f t="shared" si="179"/>
        <v>41524.934386574074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76"/>
        <v>100</v>
      </c>
      <c r="P1365" s="6">
        <f t="shared" si="177"/>
        <v>40</v>
      </c>
      <c r="Q1365" t="str">
        <f t="shared" si="180"/>
        <v>publishing</v>
      </c>
      <c r="R1365" t="str">
        <f t="shared" si="181"/>
        <v>nonfiction</v>
      </c>
      <c r="S1365" s="10">
        <f t="shared" si="178"/>
        <v>42396.8440625</v>
      </c>
      <c r="T1365">
        <f t="shared" si="175"/>
        <v>2016</v>
      </c>
      <c r="U1365" s="10">
        <f t="shared" si="179"/>
        <v>42415.332638888889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76"/>
        <v>118.64285714285714</v>
      </c>
      <c r="P1366" s="6">
        <f t="shared" si="177"/>
        <v>346.04166666666669</v>
      </c>
      <c r="Q1366" t="str">
        <f t="shared" si="180"/>
        <v>music</v>
      </c>
      <c r="R1366" t="str">
        <f t="shared" si="181"/>
        <v>rock</v>
      </c>
      <c r="S1366" s="10">
        <f t="shared" si="178"/>
        <v>41951.695671296293</v>
      </c>
      <c r="T1366">
        <f t="shared" si="175"/>
        <v>2014</v>
      </c>
      <c r="U1366" s="10">
        <f t="shared" si="179"/>
        <v>42011.6956712963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76"/>
        <v>100.26666666666667</v>
      </c>
      <c r="P1367" s="6">
        <f t="shared" si="177"/>
        <v>81.739130434782609</v>
      </c>
      <c r="Q1367" t="str">
        <f t="shared" si="180"/>
        <v>music</v>
      </c>
      <c r="R1367" t="str">
        <f t="shared" si="181"/>
        <v>rock</v>
      </c>
      <c r="S1367" s="10">
        <f t="shared" si="178"/>
        <v>42049.733240740738</v>
      </c>
      <c r="T1367">
        <f t="shared" si="175"/>
        <v>2015</v>
      </c>
      <c r="U1367" s="10">
        <f t="shared" si="179"/>
        <v>42079.691574074073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76"/>
        <v>126.48920000000001</v>
      </c>
      <c r="P1368" s="6">
        <f t="shared" si="177"/>
        <v>64.535306122448986</v>
      </c>
      <c r="Q1368" t="str">
        <f t="shared" si="180"/>
        <v>music</v>
      </c>
      <c r="R1368" t="str">
        <f t="shared" si="181"/>
        <v>rock</v>
      </c>
      <c r="S1368" s="10">
        <f t="shared" si="178"/>
        <v>41924.996099537035</v>
      </c>
      <c r="T1368">
        <f t="shared" si="175"/>
        <v>2014</v>
      </c>
      <c r="U1368" s="10">
        <f t="shared" si="179"/>
        <v>41970.037766203706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76"/>
        <v>114.26</v>
      </c>
      <c r="P1369" s="6">
        <f t="shared" si="177"/>
        <v>63.477777777777774</v>
      </c>
      <c r="Q1369" t="str">
        <f t="shared" si="180"/>
        <v>music</v>
      </c>
      <c r="R1369" t="str">
        <f t="shared" si="181"/>
        <v>rock</v>
      </c>
      <c r="S1369" s="10">
        <f t="shared" si="178"/>
        <v>42292.002893518518</v>
      </c>
      <c r="T1369">
        <f t="shared" si="175"/>
        <v>2015</v>
      </c>
      <c r="U1369" s="10">
        <f t="shared" si="179"/>
        <v>42322.044560185182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76"/>
        <v>110.7</v>
      </c>
      <c r="P1370" s="6">
        <f t="shared" si="177"/>
        <v>63.620689655172413</v>
      </c>
      <c r="Q1370" t="str">
        <f t="shared" si="180"/>
        <v>music</v>
      </c>
      <c r="R1370" t="str">
        <f t="shared" si="181"/>
        <v>rock</v>
      </c>
      <c r="S1370" s="10">
        <f t="shared" si="178"/>
        <v>42146.190902777773</v>
      </c>
      <c r="T1370">
        <f t="shared" si="175"/>
        <v>2015</v>
      </c>
      <c r="U1370" s="10">
        <f t="shared" si="179"/>
        <v>42170.190902777773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76"/>
        <v>105.34805315203954</v>
      </c>
      <c r="P1371" s="6">
        <f t="shared" si="177"/>
        <v>83.967068965517228</v>
      </c>
      <c r="Q1371" t="str">
        <f t="shared" si="180"/>
        <v>music</v>
      </c>
      <c r="R1371" t="str">
        <f t="shared" si="181"/>
        <v>rock</v>
      </c>
      <c r="S1371" s="10">
        <f t="shared" si="178"/>
        <v>41710.594282407408</v>
      </c>
      <c r="T1371">
        <f t="shared" si="175"/>
        <v>2014</v>
      </c>
      <c r="U1371" s="10">
        <f t="shared" si="179"/>
        <v>41740.594282407408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76"/>
        <v>103.66666666666666</v>
      </c>
      <c r="P1372" s="6">
        <f t="shared" si="177"/>
        <v>77.75</v>
      </c>
      <c r="Q1372" t="str">
        <f t="shared" si="180"/>
        <v>music</v>
      </c>
      <c r="R1372" t="str">
        <f t="shared" si="181"/>
        <v>rock</v>
      </c>
      <c r="S1372" s="10">
        <f t="shared" si="178"/>
        <v>41548.00335648148</v>
      </c>
      <c r="T1372">
        <f t="shared" si="175"/>
        <v>2013</v>
      </c>
      <c r="U1372" s="10">
        <f t="shared" si="179"/>
        <v>41563.00335648148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76"/>
        <v>107.08672667523933</v>
      </c>
      <c r="P1373" s="6">
        <f t="shared" si="177"/>
        <v>107.07142857142857</v>
      </c>
      <c r="Q1373" t="str">
        <f t="shared" si="180"/>
        <v>music</v>
      </c>
      <c r="R1373" t="str">
        <f t="shared" si="181"/>
        <v>rock</v>
      </c>
      <c r="S1373" s="10">
        <f t="shared" si="178"/>
        <v>42101.758587962962</v>
      </c>
      <c r="T1373">
        <f t="shared" si="175"/>
        <v>2015</v>
      </c>
      <c r="U1373" s="10">
        <f t="shared" si="179"/>
        <v>42131.758587962962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76"/>
        <v>124</v>
      </c>
      <c r="P1374" s="6">
        <f t="shared" si="177"/>
        <v>38.75</v>
      </c>
      <c r="Q1374" t="str">
        <f t="shared" si="180"/>
        <v>music</v>
      </c>
      <c r="R1374" t="str">
        <f t="shared" si="181"/>
        <v>rock</v>
      </c>
      <c r="S1374" s="10">
        <f t="shared" si="178"/>
        <v>41072.739953703705</v>
      </c>
      <c r="T1374">
        <f t="shared" si="175"/>
        <v>2012</v>
      </c>
      <c r="U1374" s="10">
        <f t="shared" si="179"/>
        <v>41102.739953703705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76"/>
        <v>105.01</v>
      </c>
      <c r="P1375" s="6">
        <f t="shared" si="177"/>
        <v>201.94230769230768</v>
      </c>
      <c r="Q1375" t="str">
        <f t="shared" si="180"/>
        <v>music</v>
      </c>
      <c r="R1375" t="str">
        <f t="shared" si="181"/>
        <v>rock</v>
      </c>
      <c r="S1375" s="10">
        <f t="shared" si="178"/>
        <v>42704.95177083333</v>
      </c>
      <c r="T1375">
        <f t="shared" si="175"/>
        <v>2016</v>
      </c>
      <c r="U1375" s="10">
        <f t="shared" si="179"/>
        <v>42734.95177083333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76"/>
        <v>189.46666666666667</v>
      </c>
      <c r="P1376" s="6">
        <f t="shared" si="177"/>
        <v>43.060606060606062</v>
      </c>
      <c r="Q1376" t="str">
        <f t="shared" si="180"/>
        <v>music</v>
      </c>
      <c r="R1376" t="str">
        <f t="shared" si="181"/>
        <v>rock</v>
      </c>
      <c r="S1376" s="10">
        <f t="shared" si="178"/>
        <v>42424.161898148144</v>
      </c>
      <c r="T1376">
        <f t="shared" si="175"/>
        <v>2016</v>
      </c>
      <c r="U1376" s="10">
        <f t="shared" si="179"/>
        <v>42454.12023148148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76"/>
        <v>171.32499999999999</v>
      </c>
      <c r="P1377" s="6">
        <f t="shared" si="177"/>
        <v>62.871559633027523</v>
      </c>
      <c r="Q1377" t="str">
        <f t="shared" si="180"/>
        <v>music</v>
      </c>
      <c r="R1377" t="str">
        <f t="shared" si="181"/>
        <v>rock</v>
      </c>
      <c r="S1377" s="10">
        <f t="shared" si="178"/>
        <v>42720.066192129627</v>
      </c>
      <c r="T1377">
        <f t="shared" si="175"/>
        <v>2016</v>
      </c>
      <c r="U1377" s="10">
        <f t="shared" si="179"/>
        <v>42750.066192129627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76"/>
        <v>252.48648648648651</v>
      </c>
      <c r="P1378" s="6">
        <f t="shared" si="177"/>
        <v>55.607142857142854</v>
      </c>
      <c r="Q1378" t="str">
        <f t="shared" si="180"/>
        <v>music</v>
      </c>
      <c r="R1378" t="str">
        <f t="shared" si="181"/>
        <v>rock</v>
      </c>
      <c r="S1378" s="10">
        <f t="shared" si="178"/>
        <v>42677.669050925921</v>
      </c>
      <c r="T1378">
        <f t="shared" si="175"/>
        <v>2016</v>
      </c>
      <c r="U1378" s="10">
        <f t="shared" si="179"/>
        <v>42707.710717592592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76"/>
        <v>116.15384615384616</v>
      </c>
      <c r="P1379" s="6">
        <f t="shared" si="177"/>
        <v>48.70967741935484</v>
      </c>
      <c r="Q1379" t="str">
        <f t="shared" si="180"/>
        <v>music</v>
      </c>
      <c r="R1379" t="str">
        <f t="shared" si="181"/>
        <v>rock</v>
      </c>
      <c r="S1379" s="10">
        <f t="shared" si="178"/>
        <v>42747.219560185185</v>
      </c>
      <c r="T1379">
        <f t="shared" si="175"/>
        <v>2017</v>
      </c>
      <c r="U1379" s="10">
        <f t="shared" si="179"/>
        <v>42769.174305555556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76"/>
        <v>203.35000000000002</v>
      </c>
      <c r="P1380" s="6">
        <f t="shared" si="177"/>
        <v>30.578947368421051</v>
      </c>
      <c r="Q1380" t="str">
        <f t="shared" si="180"/>
        <v>music</v>
      </c>
      <c r="R1380" t="str">
        <f t="shared" si="181"/>
        <v>rock</v>
      </c>
      <c r="S1380" s="10">
        <f t="shared" si="178"/>
        <v>42568.759374999994</v>
      </c>
      <c r="T1380">
        <f t="shared" si="175"/>
        <v>2016</v>
      </c>
      <c r="U1380" s="10">
        <f t="shared" si="179"/>
        <v>42583.759374999994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76"/>
        <v>111.60000000000001</v>
      </c>
      <c r="P1381" s="6">
        <f t="shared" si="177"/>
        <v>73.907284768211923</v>
      </c>
      <c r="Q1381" t="str">
        <f t="shared" si="180"/>
        <v>music</v>
      </c>
      <c r="R1381" t="str">
        <f t="shared" si="181"/>
        <v>rock</v>
      </c>
      <c r="S1381" s="10">
        <f t="shared" si="178"/>
        <v>42130.491620370376</v>
      </c>
      <c r="T1381">
        <f t="shared" si="175"/>
        <v>2015</v>
      </c>
      <c r="U1381" s="10">
        <f t="shared" si="179"/>
        <v>42160.491620370376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76"/>
        <v>424</v>
      </c>
      <c r="P1382" s="6">
        <f t="shared" si="177"/>
        <v>21.2</v>
      </c>
      <c r="Q1382" t="str">
        <f t="shared" si="180"/>
        <v>music</v>
      </c>
      <c r="R1382" t="str">
        <f t="shared" si="181"/>
        <v>rock</v>
      </c>
      <c r="S1382" s="10">
        <f t="shared" si="178"/>
        <v>42141.762800925921</v>
      </c>
      <c r="T1382">
        <f t="shared" si="175"/>
        <v>2015</v>
      </c>
      <c r="U1382" s="10">
        <f t="shared" si="179"/>
        <v>42164.083333333328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76"/>
        <v>107.1</v>
      </c>
      <c r="P1383" s="6">
        <f t="shared" si="177"/>
        <v>73.356164383561648</v>
      </c>
      <c r="Q1383" t="str">
        <f t="shared" si="180"/>
        <v>music</v>
      </c>
      <c r="R1383" t="str">
        <f t="shared" si="181"/>
        <v>rock</v>
      </c>
      <c r="S1383" s="10">
        <f t="shared" si="178"/>
        <v>42703.214409722219</v>
      </c>
      <c r="T1383">
        <f t="shared" si="175"/>
        <v>2016</v>
      </c>
      <c r="U1383" s="10">
        <f t="shared" si="179"/>
        <v>42733.214409722219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76"/>
        <v>104.3625</v>
      </c>
      <c r="P1384" s="6">
        <f t="shared" si="177"/>
        <v>56.412162162162161</v>
      </c>
      <c r="Q1384" t="str">
        <f t="shared" si="180"/>
        <v>music</v>
      </c>
      <c r="R1384" t="str">
        <f t="shared" si="181"/>
        <v>rock</v>
      </c>
      <c r="S1384" s="10">
        <f t="shared" si="178"/>
        <v>41370.800185185188</v>
      </c>
      <c r="T1384">
        <f t="shared" si="175"/>
        <v>2013</v>
      </c>
      <c r="U1384" s="10">
        <f t="shared" si="179"/>
        <v>41400.800185185188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76"/>
        <v>212.40909090909091</v>
      </c>
      <c r="P1385" s="6">
        <f t="shared" si="177"/>
        <v>50.247311827956992</v>
      </c>
      <c r="Q1385" t="str">
        <f t="shared" si="180"/>
        <v>music</v>
      </c>
      <c r="R1385" t="str">
        <f t="shared" si="181"/>
        <v>rock</v>
      </c>
      <c r="S1385" s="10">
        <f t="shared" si="178"/>
        <v>42707.074976851851</v>
      </c>
      <c r="T1385">
        <f t="shared" si="175"/>
        <v>2016</v>
      </c>
      <c r="U1385" s="10">
        <f t="shared" si="179"/>
        <v>42727.074976851851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76"/>
        <v>124.08571428571429</v>
      </c>
      <c r="P1386" s="6">
        <f t="shared" si="177"/>
        <v>68.936507936507937</v>
      </c>
      <c r="Q1386" t="str">
        <f t="shared" si="180"/>
        <v>music</v>
      </c>
      <c r="R1386" t="str">
        <f t="shared" si="181"/>
        <v>rock</v>
      </c>
      <c r="S1386" s="10">
        <f t="shared" si="178"/>
        <v>42160.735208333332</v>
      </c>
      <c r="T1386">
        <f t="shared" si="175"/>
        <v>2015</v>
      </c>
      <c r="U1386" s="10">
        <f t="shared" si="179"/>
        <v>42190.735208333332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76"/>
        <v>110.406125</v>
      </c>
      <c r="P1387" s="6">
        <f t="shared" si="177"/>
        <v>65.914104477611943</v>
      </c>
      <c r="Q1387" t="str">
        <f t="shared" si="180"/>
        <v>music</v>
      </c>
      <c r="R1387" t="str">
        <f t="shared" si="181"/>
        <v>rock</v>
      </c>
      <c r="S1387" s="10">
        <f t="shared" si="178"/>
        <v>42433.688900462963</v>
      </c>
      <c r="T1387">
        <f t="shared" si="175"/>
        <v>2016</v>
      </c>
      <c r="U1387" s="10">
        <f t="shared" si="179"/>
        <v>42489.507638888885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76"/>
        <v>218.75</v>
      </c>
      <c r="P1388" s="6">
        <f t="shared" si="177"/>
        <v>62.5</v>
      </c>
      <c r="Q1388" t="str">
        <f t="shared" si="180"/>
        <v>music</v>
      </c>
      <c r="R1388" t="str">
        <f t="shared" si="181"/>
        <v>rock</v>
      </c>
      <c r="S1388" s="10">
        <f t="shared" si="178"/>
        <v>42184.646863425922</v>
      </c>
      <c r="T1388">
        <f t="shared" si="175"/>
        <v>2015</v>
      </c>
      <c r="U1388" s="10">
        <f t="shared" si="179"/>
        <v>42214.646863425922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76"/>
        <v>136.625</v>
      </c>
      <c r="P1389" s="6">
        <f t="shared" si="177"/>
        <v>70.064102564102569</v>
      </c>
      <c r="Q1389" t="str">
        <f t="shared" si="180"/>
        <v>music</v>
      </c>
      <c r="R1389" t="str">
        <f t="shared" si="181"/>
        <v>rock</v>
      </c>
      <c r="S1389" s="10">
        <f t="shared" si="178"/>
        <v>42126.92123842593</v>
      </c>
      <c r="T1389">
        <f t="shared" si="175"/>
        <v>2015</v>
      </c>
      <c r="U1389" s="10">
        <f t="shared" si="179"/>
        <v>42158.1875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76"/>
        <v>134.8074</v>
      </c>
      <c r="P1390" s="6">
        <f t="shared" si="177"/>
        <v>60.181874999999998</v>
      </c>
      <c r="Q1390" t="str">
        <f t="shared" si="180"/>
        <v>music</v>
      </c>
      <c r="R1390" t="str">
        <f t="shared" si="181"/>
        <v>rock</v>
      </c>
      <c r="S1390" s="10">
        <f t="shared" si="178"/>
        <v>42634.614780092597</v>
      </c>
      <c r="T1390">
        <f t="shared" si="175"/>
        <v>2016</v>
      </c>
      <c r="U1390" s="10">
        <f t="shared" si="179"/>
        <v>42660.676388888889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76"/>
        <v>145.4</v>
      </c>
      <c r="P1391" s="6">
        <f t="shared" si="177"/>
        <v>21.382352941176471</v>
      </c>
      <c r="Q1391" t="str">
        <f t="shared" si="180"/>
        <v>music</v>
      </c>
      <c r="R1391" t="str">
        <f t="shared" si="181"/>
        <v>rock</v>
      </c>
      <c r="S1391" s="10">
        <f t="shared" si="178"/>
        <v>42565.480983796297</v>
      </c>
      <c r="T1391">
        <f t="shared" si="175"/>
        <v>2016</v>
      </c>
      <c r="U1391" s="10">
        <f t="shared" si="179"/>
        <v>42595.480983796297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76"/>
        <v>109.10714285714285</v>
      </c>
      <c r="P1392" s="6">
        <f t="shared" si="177"/>
        <v>160.78947368421052</v>
      </c>
      <c r="Q1392" t="str">
        <f t="shared" si="180"/>
        <v>music</v>
      </c>
      <c r="R1392" t="str">
        <f t="shared" si="181"/>
        <v>rock</v>
      </c>
      <c r="S1392" s="10">
        <f t="shared" si="178"/>
        <v>42087.803310185183</v>
      </c>
      <c r="T1392">
        <f t="shared" si="175"/>
        <v>2015</v>
      </c>
      <c r="U1392" s="10">
        <f t="shared" si="179"/>
        <v>42121.716666666667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76"/>
        <v>110.2</v>
      </c>
      <c r="P1393" s="6">
        <f t="shared" si="177"/>
        <v>42.384615384615387</v>
      </c>
      <c r="Q1393" t="str">
        <f t="shared" si="180"/>
        <v>music</v>
      </c>
      <c r="R1393" t="str">
        <f t="shared" si="181"/>
        <v>rock</v>
      </c>
      <c r="S1393" s="10">
        <f t="shared" si="178"/>
        <v>42193.650671296295</v>
      </c>
      <c r="T1393">
        <f t="shared" si="175"/>
        <v>2015</v>
      </c>
      <c r="U1393" s="10">
        <f t="shared" si="179"/>
        <v>42238.207638888889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76"/>
        <v>113.64000000000001</v>
      </c>
      <c r="P1394" s="6">
        <f t="shared" si="177"/>
        <v>27.317307692307693</v>
      </c>
      <c r="Q1394" t="str">
        <f t="shared" si="180"/>
        <v>music</v>
      </c>
      <c r="R1394" t="str">
        <f t="shared" si="181"/>
        <v>rock</v>
      </c>
      <c r="S1394" s="10">
        <f t="shared" si="178"/>
        <v>42401.154930555553</v>
      </c>
      <c r="T1394">
        <f t="shared" si="175"/>
        <v>2016</v>
      </c>
      <c r="U1394" s="10">
        <f t="shared" si="179"/>
        <v>42432.154930555553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76"/>
        <v>102.35000000000001</v>
      </c>
      <c r="P1395" s="6">
        <f t="shared" si="177"/>
        <v>196.82692307692307</v>
      </c>
      <c r="Q1395" t="str">
        <f t="shared" si="180"/>
        <v>music</v>
      </c>
      <c r="R1395" t="str">
        <f t="shared" si="181"/>
        <v>rock</v>
      </c>
      <c r="S1395" s="10">
        <f t="shared" si="178"/>
        <v>42553.681979166664</v>
      </c>
      <c r="T1395">
        <f t="shared" si="175"/>
        <v>2016</v>
      </c>
      <c r="U1395" s="10">
        <f t="shared" si="179"/>
        <v>42583.681979166664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76"/>
        <v>122.13333333333334</v>
      </c>
      <c r="P1396" s="6">
        <f t="shared" si="177"/>
        <v>53.882352941176471</v>
      </c>
      <c r="Q1396" t="str">
        <f t="shared" si="180"/>
        <v>music</v>
      </c>
      <c r="R1396" t="str">
        <f t="shared" si="181"/>
        <v>rock</v>
      </c>
      <c r="S1396" s="10">
        <f t="shared" si="178"/>
        <v>42752.144976851851</v>
      </c>
      <c r="T1396">
        <f t="shared" si="175"/>
        <v>2017</v>
      </c>
      <c r="U1396" s="10">
        <f t="shared" si="179"/>
        <v>42795.125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76"/>
        <v>111.88571428571427</v>
      </c>
      <c r="P1397" s="6">
        <f t="shared" si="177"/>
        <v>47.756097560975611</v>
      </c>
      <c r="Q1397" t="str">
        <f t="shared" si="180"/>
        <v>music</v>
      </c>
      <c r="R1397" t="str">
        <f t="shared" si="181"/>
        <v>rock</v>
      </c>
      <c r="S1397" s="10">
        <f t="shared" si="178"/>
        <v>42719.90834490741</v>
      </c>
      <c r="T1397">
        <f t="shared" si="175"/>
        <v>2016</v>
      </c>
      <c r="U1397" s="10">
        <f t="shared" si="179"/>
        <v>42749.90834490741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76"/>
        <v>107.3</v>
      </c>
      <c r="P1398" s="6">
        <f t="shared" si="177"/>
        <v>88.191780821917803</v>
      </c>
      <c r="Q1398" t="str">
        <f t="shared" si="180"/>
        <v>music</v>
      </c>
      <c r="R1398" t="str">
        <f t="shared" si="181"/>
        <v>rock</v>
      </c>
      <c r="S1398" s="10">
        <f t="shared" si="178"/>
        <v>42018.99863425926</v>
      </c>
      <c r="T1398">
        <f t="shared" si="175"/>
        <v>2015</v>
      </c>
      <c r="U1398" s="10">
        <f t="shared" si="179"/>
        <v>42048.99863425926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76"/>
        <v>113.85000000000001</v>
      </c>
      <c r="P1399" s="6">
        <f t="shared" si="177"/>
        <v>72.056962025316452</v>
      </c>
      <c r="Q1399" t="str">
        <f t="shared" si="180"/>
        <v>music</v>
      </c>
      <c r="R1399" t="str">
        <f t="shared" si="181"/>
        <v>rock</v>
      </c>
      <c r="S1399" s="10">
        <f t="shared" si="178"/>
        <v>42640.917939814812</v>
      </c>
      <c r="T1399">
        <f t="shared" si="175"/>
        <v>2016</v>
      </c>
      <c r="U1399" s="10">
        <f t="shared" si="179"/>
        <v>42670.888194444444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76"/>
        <v>109.68181818181819</v>
      </c>
      <c r="P1400" s="6">
        <f t="shared" si="177"/>
        <v>74.246153846153845</v>
      </c>
      <c r="Q1400" t="str">
        <f t="shared" si="180"/>
        <v>music</v>
      </c>
      <c r="R1400" t="str">
        <f t="shared" si="181"/>
        <v>rock</v>
      </c>
      <c r="S1400" s="10">
        <f t="shared" si="178"/>
        <v>42526.874236111107</v>
      </c>
      <c r="T1400">
        <f t="shared" si="175"/>
        <v>2016</v>
      </c>
      <c r="U1400" s="10">
        <f t="shared" si="179"/>
        <v>42556.874236111107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76"/>
        <v>126.14444444444443</v>
      </c>
      <c r="P1401" s="6">
        <f t="shared" si="177"/>
        <v>61.701086956521742</v>
      </c>
      <c r="Q1401" t="str">
        <f t="shared" si="180"/>
        <v>music</v>
      </c>
      <c r="R1401" t="str">
        <f t="shared" si="181"/>
        <v>rock</v>
      </c>
      <c r="S1401" s="10">
        <f t="shared" si="178"/>
        <v>41889.004317129627</v>
      </c>
      <c r="T1401">
        <f t="shared" si="175"/>
        <v>2014</v>
      </c>
      <c r="U1401" s="10">
        <f t="shared" si="179"/>
        <v>41919.004317129627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76"/>
        <v>167.42857142857144</v>
      </c>
      <c r="P1402" s="6">
        <f t="shared" si="177"/>
        <v>17.235294117647058</v>
      </c>
      <c r="Q1402" t="str">
        <f t="shared" si="180"/>
        <v>music</v>
      </c>
      <c r="R1402" t="str">
        <f t="shared" si="181"/>
        <v>rock</v>
      </c>
      <c r="S1402" s="10">
        <f t="shared" si="178"/>
        <v>42498.341122685189</v>
      </c>
      <c r="T1402">
        <f t="shared" si="175"/>
        <v>2016</v>
      </c>
      <c r="U1402" s="10">
        <f t="shared" si="179"/>
        <v>42533.229166666672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76"/>
        <v>496.52000000000004</v>
      </c>
      <c r="P1403" s="6">
        <f t="shared" si="177"/>
        <v>51.720833333333331</v>
      </c>
      <c r="Q1403" t="str">
        <f t="shared" si="180"/>
        <v>music</v>
      </c>
      <c r="R1403" t="str">
        <f t="shared" si="181"/>
        <v>rock</v>
      </c>
      <c r="S1403" s="10">
        <f t="shared" si="178"/>
        <v>41399.99622685185</v>
      </c>
      <c r="T1403">
        <f t="shared" si="175"/>
        <v>2013</v>
      </c>
      <c r="U1403" s="10">
        <f t="shared" si="179"/>
        <v>41420.99622685185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76"/>
        <v>109.16</v>
      </c>
      <c r="P1404" s="6">
        <f t="shared" si="177"/>
        <v>24.150442477876105</v>
      </c>
      <c r="Q1404" t="str">
        <f t="shared" si="180"/>
        <v>music</v>
      </c>
      <c r="R1404" t="str">
        <f t="shared" si="181"/>
        <v>rock</v>
      </c>
      <c r="S1404" s="10">
        <f t="shared" si="178"/>
        <v>42065.053368055553</v>
      </c>
      <c r="T1404">
        <f t="shared" si="175"/>
        <v>2015</v>
      </c>
      <c r="U1404" s="10">
        <f t="shared" si="179"/>
        <v>42125.011701388896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76"/>
        <v>102.57499999999999</v>
      </c>
      <c r="P1405" s="6">
        <f t="shared" si="177"/>
        <v>62.166666666666664</v>
      </c>
      <c r="Q1405" t="str">
        <f t="shared" si="180"/>
        <v>music</v>
      </c>
      <c r="R1405" t="str">
        <f t="shared" si="181"/>
        <v>rock</v>
      </c>
      <c r="S1405" s="10">
        <f t="shared" si="178"/>
        <v>41451.062905092593</v>
      </c>
      <c r="T1405">
        <f t="shared" si="175"/>
        <v>2013</v>
      </c>
      <c r="U1405" s="10">
        <f t="shared" si="179"/>
        <v>41481.062905092593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76"/>
        <v>1.6620689655172414</v>
      </c>
      <c r="P1406" s="6">
        <f t="shared" si="177"/>
        <v>48.2</v>
      </c>
      <c r="Q1406" t="str">
        <f t="shared" si="180"/>
        <v>publishing</v>
      </c>
      <c r="R1406" t="str">
        <f t="shared" si="181"/>
        <v>translations</v>
      </c>
      <c r="S1406" s="10">
        <f t="shared" si="178"/>
        <v>42032.510243055556</v>
      </c>
      <c r="T1406">
        <f t="shared" si="175"/>
        <v>2015</v>
      </c>
      <c r="U1406" s="10">
        <f t="shared" si="179"/>
        <v>42057.510243055556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76"/>
        <v>0.42</v>
      </c>
      <c r="P1407" s="6">
        <f t="shared" si="177"/>
        <v>6.1764705882352944</v>
      </c>
      <c r="Q1407" t="str">
        <f t="shared" si="180"/>
        <v>publishing</v>
      </c>
      <c r="R1407" t="str">
        <f t="shared" si="181"/>
        <v>translations</v>
      </c>
      <c r="S1407" s="10">
        <f t="shared" si="178"/>
        <v>41941.680567129632</v>
      </c>
      <c r="T1407">
        <f t="shared" si="175"/>
        <v>2014</v>
      </c>
      <c r="U1407" s="10">
        <f t="shared" si="179"/>
        <v>41971.722233796296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76"/>
        <v>0.125</v>
      </c>
      <c r="P1408" s="6">
        <f t="shared" si="177"/>
        <v>5</v>
      </c>
      <c r="Q1408" t="str">
        <f t="shared" si="180"/>
        <v>publishing</v>
      </c>
      <c r="R1408" t="str">
        <f t="shared" si="181"/>
        <v>translations</v>
      </c>
      <c r="S1408" s="10">
        <f t="shared" si="178"/>
        <v>42297.432951388888</v>
      </c>
      <c r="T1408">
        <f t="shared" si="175"/>
        <v>2015</v>
      </c>
      <c r="U1408" s="10">
        <f t="shared" si="179"/>
        <v>42350.416666666672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76"/>
        <v>0.5</v>
      </c>
      <c r="P1409" s="6">
        <f t="shared" si="177"/>
        <v>7.5</v>
      </c>
      <c r="Q1409" t="str">
        <f t="shared" si="180"/>
        <v>publishing</v>
      </c>
      <c r="R1409" t="str">
        <f t="shared" si="181"/>
        <v>translations</v>
      </c>
      <c r="S1409" s="10">
        <f t="shared" si="178"/>
        <v>41838.536782407406</v>
      </c>
      <c r="T1409">
        <f t="shared" si="175"/>
        <v>2014</v>
      </c>
      <c r="U1409" s="10">
        <f t="shared" si="179"/>
        <v>41863.536782407406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76"/>
        <v>7.1999999999999993</v>
      </c>
      <c r="P1410" s="6">
        <f t="shared" si="177"/>
        <v>12</v>
      </c>
      <c r="Q1410" t="str">
        <f t="shared" si="180"/>
        <v>publishing</v>
      </c>
      <c r="R1410" t="str">
        <f t="shared" si="181"/>
        <v>translations</v>
      </c>
      <c r="S1410" s="10">
        <f t="shared" si="178"/>
        <v>42291.872175925921</v>
      </c>
      <c r="T1410">
        <f t="shared" ref="T1410:T1473" si="182">YEAR(S1410)</f>
        <v>2015</v>
      </c>
      <c r="U1410" s="10">
        <f t="shared" si="179"/>
        <v>42321.913842592592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83">E1411/D1411 * 100</f>
        <v>0</v>
      </c>
      <c r="P1411" s="6">
        <f>IF(L1411 &gt; 0,E1411/L1411,0)</f>
        <v>0</v>
      </c>
      <c r="Q1411" t="str">
        <f t="shared" si="180"/>
        <v>publishing</v>
      </c>
      <c r="R1411" t="str">
        <f t="shared" si="181"/>
        <v>translations</v>
      </c>
      <c r="S1411" s="10">
        <f t="shared" ref="S1411:S1474" si="184">(((J1411/60)/60)/24)+DATE(1970,1,1)</f>
        <v>41945.133506944447</v>
      </c>
      <c r="T1411">
        <f t="shared" si="182"/>
        <v>2014</v>
      </c>
      <c r="U1411" s="10">
        <f t="shared" ref="U1411:U1474" si="185">(((I1411/60)/60)/24)+DATE(1970,1,1)</f>
        <v>42005.175173611111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83"/>
        <v>1.6666666666666666E-2</v>
      </c>
      <c r="P1412" s="6">
        <f t="shared" ref="P1411:P1474" si="186">E1412/L1412</f>
        <v>1</v>
      </c>
      <c r="Q1412" t="str">
        <f t="shared" si="180"/>
        <v>publishing</v>
      </c>
      <c r="R1412" t="str">
        <f t="shared" si="181"/>
        <v>translations</v>
      </c>
      <c r="S1412" s="10">
        <f t="shared" si="184"/>
        <v>42479.318518518514</v>
      </c>
      <c r="T1412">
        <f t="shared" si="182"/>
        <v>2016</v>
      </c>
      <c r="U1412" s="10">
        <f t="shared" si="185"/>
        <v>42524.318518518514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83"/>
        <v>0.23333333333333336</v>
      </c>
      <c r="P1413" s="6">
        <f t="shared" si="186"/>
        <v>2.3333333333333335</v>
      </c>
      <c r="Q1413" t="str">
        <f t="shared" ref="Q1413:Q1476" si="187">LEFT(N1413,SEARCH("/",N1413,1)-1)</f>
        <v>publishing</v>
      </c>
      <c r="R1413" t="str">
        <f t="shared" ref="R1413:R1476" si="188">RIGHT(N1413,LEN(N1413)-SEARCH("/",N1413,1))</f>
        <v>translations</v>
      </c>
      <c r="S1413" s="10">
        <f t="shared" si="184"/>
        <v>42013.059027777781</v>
      </c>
      <c r="T1413">
        <f t="shared" si="182"/>
        <v>2015</v>
      </c>
      <c r="U1413" s="10">
        <f t="shared" si="185"/>
        <v>42041.059027777781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83"/>
        <v>4.5714285714285712</v>
      </c>
      <c r="P1414" s="6">
        <f t="shared" si="186"/>
        <v>24.615384615384617</v>
      </c>
      <c r="Q1414" t="str">
        <f t="shared" si="187"/>
        <v>publishing</v>
      </c>
      <c r="R1414" t="str">
        <f t="shared" si="188"/>
        <v>translations</v>
      </c>
      <c r="S1414" s="10">
        <f t="shared" si="184"/>
        <v>41947.063645833332</v>
      </c>
      <c r="T1414">
        <f t="shared" si="182"/>
        <v>2014</v>
      </c>
      <c r="U1414" s="10">
        <f t="shared" si="185"/>
        <v>41977.063645833332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83"/>
        <v>5</v>
      </c>
      <c r="P1415" s="6">
        <f t="shared" si="186"/>
        <v>100</v>
      </c>
      <c r="Q1415" t="str">
        <f t="shared" si="187"/>
        <v>publishing</v>
      </c>
      <c r="R1415" t="str">
        <f t="shared" si="188"/>
        <v>translations</v>
      </c>
      <c r="S1415" s="10">
        <f t="shared" si="184"/>
        <v>42360.437152777777</v>
      </c>
      <c r="T1415">
        <f t="shared" si="182"/>
        <v>2015</v>
      </c>
      <c r="U1415" s="10">
        <f t="shared" si="185"/>
        <v>42420.437152777777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83"/>
        <v>0.2</v>
      </c>
      <c r="P1416" s="6">
        <f t="shared" si="186"/>
        <v>1</v>
      </c>
      <c r="Q1416" t="str">
        <f t="shared" si="187"/>
        <v>publishing</v>
      </c>
      <c r="R1416" t="str">
        <f t="shared" si="188"/>
        <v>translations</v>
      </c>
      <c r="S1416" s="10">
        <f t="shared" si="184"/>
        <v>42708.25309027778</v>
      </c>
      <c r="T1416">
        <f t="shared" si="182"/>
        <v>2016</v>
      </c>
      <c r="U1416" s="10">
        <f t="shared" si="185"/>
        <v>42738.25309027778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83"/>
        <v>18.181818181818183</v>
      </c>
      <c r="P1417" s="6">
        <f t="shared" si="186"/>
        <v>88.888888888888886</v>
      </c>
      <c r="Q1417" t="str">
        <f t="shared" si="187"/>
        <v>publishing</v>
      </c>
      <c r="R1417" t="str">
        <f t="shared" si="188"/>
        <v>translations</v>
      </c>
      <c r="S1417" s="10">
        <f t="shared" si="184"/>
        <v>42192.675821759258</v>
      </c>
      <c r="T1417">
        <f t="shared" si="182"/>
        <v>2015</v>
      </c>
      <c r="U1417" s="10">
        <f t="shared" si="185"/>
        <v>42232.675821759258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83"/>
        <v>0</v>
      </c>
      <c r="P1418" s="6">
        <f>IF(L1418 &gt; 0,E1418/L1418,0)</f>
        <v>0</v>
      </c>
      <c r="Q1418" t="str">
        <f t="shared" si="187"/>
        <v>publishing</v>
      </c>
      <c r="R1418" t="str">
        <f t="shared" si="188"/>
        <v>translations</v>
      </c>
      <c r="S1418" s="10">
        <f t="shared" si="184"/>
        <v>42299.926145833335</v>
      </c>
      <c r="T1418">
        <f t="shared" si="182"/>
        <v>2015</v>
      </c>
      <c r="U1418" s="10">
        <f t="shared" si="185"/>
        <v>42329.967812499999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83"/>
        <v>1.2222222222222223</v>
      </c>
      <c r="P1419" s="6">
        <f t="shared" si="186"/>
        <v>27.5</v>
      </c>
      <c r="Q1419" t="str">
        <f t="shared" si="187"/>
        <v>publishing</v>
      </c>
      <c r="R1419" t="str">
        <f t="shared" si="188"/>
        <v>translations</v>
      </c>
      <c r="S1419" s="10">
        <f t="shared" si="184"/>
        <v>42232.15016203704</v>
      </c>
      <c r="T1419">
        <f t="shared" si="182"/>
        <v>2015</v>
      </c>
      <c r="U1419" s="10">
        <f t="shared" si="185"/>
        <v>42262.465972222228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83"/>
        <v>0.2</v>
      </c>
      <c r="P1420" s="6">
        <f t="shared" si="186"/>
        <v>6</v>
      </c>
      <c r="Q1420" t="str">
        <f t="shared" si="187"/>
        <v>publishing</v>
      </c>
      <c r="R1420" t="str">
        <f t="shared" si="188"/>
        <v>translations</v>
      </c>
      <c r="S1420" s="10">
        <f t="shared" si="184"/>
        <v>42395.456412037034</v>
      </c>
      <c r="T1420">
        <f t="shared" si="182"/>
        <v>2016</v>
      </c>
      <c r="U1420" s="10">
        <f t="shared" si="185"/>
        <v>42425.456412037034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83"/>
        <v>7.0634920634920633</v>
      </c>
      <c r="P1421" s="6">
        <f t="shared" si="186"/>
        <v>44.5</v>
      </c>
      <c r="Q1421" t="str">
        <f t="shared" si="187"/>
        <v>publishing</v>
      </c>
      <c r="R1421" t="str">
        <f t="shared" si="188"/>
        <v>translations</v>
      </c>
      <c r="S1421" s="10">
        <f t="shared" si="184"/>
        <v>42622.456238425926</v>
      </c>
      <c r="T1421">
        <f t="shared" si="182"/>
        <v>2016</v>
      </c>
      <c r="U1421" s="10">
        <f t="shared" si="185"/>
        <v>42652.456238425926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83"/>
        <v>2.7272727272727271</v>
      </c>
      <c r="P1422" s="6">
        <f t="shared" si="186"/>
        <v>1</v>
      </c>
      <c r="Q1422" t="str">
        <f t="shared" si="187"/>
        <v>publishing</v>
      </c>
      <c r="R1422" t="str">
        <f t="shared" si="188"/>
        <v>translations</v>
      </c>
      <c r="S1422" s="10">
        <f t="shared" si="184"/>
        <v>42524.667662037042</v>
      </c>
      <c r="T1422">
        <f t="shared" si="182"/>
        <v>2016</v>
      </c>
      <c r="U1422" s="10">
        <f t="shared" si="185"/>
        <v>42549.667662037042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83"/>
        <v>0.1</v>
      </c>
      <c r="P1423" s="6">
        <f t="shared" si="186"/>
        <v>100</v>
      </c>
      <c r="Q1423" t="str">
        <f t="shared" si="187"/>
        <v>publishing</v>
      </c>
      <c r="R1423" t="str">
        <f t="shared" si="188"/>
        <v>translations</v>
      </c>
      <c r="S1423" s="10">
        <f t="shared" si="184"/>
        <v>42013.915613425925</v>
      </c>
      <c r="T1423">
        <f t="shared" si="182"/>
        <v>2015</v>
      </c>
      <c r="U1423" s="10">
        <f t="shared" si="185"/>
        <v>42043.915613425925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83"/>
        <v>0.104</v>
      </c>
      <c r="P1424" s="6">
        <f t="shared" si="186"/>
        <v>13</v>
      </c>
      <c r="Q1424" t="str">
        <f t="shared" si="187"/>
        <v>publishing</v>
      </c>
      <c r="R1424" t="str">
        <f t="shared" si="188"/>
        <v>translations</v>
      </c>
      <c r="S1424" s="10">
        <f t="shared" si="184"/>
        <v>42604.239629629628</v>
      </c>
      <c r="T1424">
        <f t="shared" si="182"/>
        <v>2016</v>
      </c>
      <c r="U1424" s="10">
        <f t="shared" si="185"/>
        <v>42634.239629629628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83"/>
        <v>0.33333333333333337</v>
      </c>
      <c r="P1425" s="6">
        <f t="shared" si="186"/>
        <v>100</v>
      </c>
      <c r="Q1425" t="str">
        <f t="shared" si="187"/>
        <v>publishing</v>
      </c>
      <c r="R1425" t="str">
        <f t="shared" si="188"/>
        <v>translations</v>
      </c>
      <c r="S1425" s="10">
        <f t="shared" si="184"/>
        <v>42340.360312500001</v>
      </c>
      <c r="T1425">
        <f t="shared" si="182"/>
        <v>2015</v>
      </c>
      <c r="U1425" s="10">
        <f t="shared" si="185"/>
        <v>42370.360312500001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83"/>
        <v>20.36</v>
      </c>
      <c r="P1426" s="6">
        <f t="shared" si="186"/>
        <v>109.07142857142857</v>
      </c>
      <c r="Q1426" t="str">
        <f t="shared" si="187"/>
        <v>publishing</v>
      </c>
      <c r="R1426" t="str">
        <f t="shared" si="188"/>
        <v>translations</v>
      </c>
      <c r="S1426" s="10">
        <f t="shared" si="184"/>
        <v>42676.717615740738</v>
      </c>
      <c r="T1426">
        <f t="shared" si="182"/>
        <v>2016</v>
      </c>
      <c r="U1426" s="10">
        <f t="shared" si="185"/>
        <v>42689.759282407409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83"/>
        <v>0</v>
      </c>
      <c r="P1427" s="6">
        <f t="shared" ref="P1427:P1428" si="189">IF(L1427 &gt; 0,E1427/L1427,0)</f>
        <v>0</v>
      </c>
      <c r="Q1427" t="str">
        <f t="shared" si="187"/>
        <v>publishing</v>
      </c>
      <c r="R1427" t="str">
        <f t="shared" si="188"/>
        <v>translations</v>
      </c>
      <c r="S1427" s="10">
        <f t="shared" si="184"/>
        <v>42093.131469907406</v>
      </c>
      <c r="T1427">
        <f t="shared" si="182"/>
        <v>2015</v>
      </c>
      <c r="U1427" s="10">
        <f t="shared" si="185"/>
        <v>42123.131469907406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83"/>
        <v>0</v>
      </c>
      <c r="P1428" s="6">
        <f t="shared" si="189"/>
        <v>0</v>
      </c>
      <c r="Q1428" t="str">
        <f t="shared" si="187"/>
        <v>publishing</v>
      </c>
      <c r="R1428" t="str">
        <f t="shared" si="188"/>
        <v>translations</v>
      </c>
      <c r="S1428" s="10">
        <f t="shared" si="184"/>
        <v>42180.390277777777</v>
      </c>
      <c r="T1428">
        <f t="shared" si="182"/>
        <v>2015</v>
      </c>
      <c r="U1428" s="10">
        <f t="shared" si="185"/>
        <v>42240.390277777777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83"/>
        <v>8.3800000000000008</v>
      </c>
      <c r="P1429" s="6">
        <f t="shared" si="186"/>
        <v>104.75</v>
      </c>
      <c r="Q1429" t="str">
        <f t="shared" si="187"/>
        <v>publishing</v>
      </c>
      <c r="R1429" t="str">
        <f t="shared" si="188"/>
        <v>translations</v>
      </c>
      <c r="S1429" s="10">
        <f t="shared" si="184"/>
        <v>42601.851678240739</v>
      </c>
      <c r="T1429">
        <f t="shared" si="182"/>
        <v>2016</v>
      </c>
      <c r="U1429" s="10">
        <f t="shared" si="185"/>
        <v>42631.851678240739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83"/>
        <v>4.5</v>
      </c>
      <c r="P1430" s="6">
        <f t="shared" si="186"/>
        <v>15</v>
      </c>
      <c r="Q1430" t="str">
        <f t="shared" si="187"/>
        <v>publishing</v>
      </c>
      <c r="R1430" t="str">
        <f t="shared" si="188"/>
        <v>translations</v>
      </c>
      <c r="S1430" s="10">
        <f t="shared" si="184"/>
        <v>42432.379826388889</v>
      </c>
      <c r="T1430">
        <f t="shared" si="182"/>
        <v>2016</v>
      </c>
      <c r="U1430" s="10">
        <f t="shared" si="185"/>
        <v>42462.338159722218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83"/>
        <v>0</v>
      </c>
      <c r="P1431" s="6">
        <f>IF(L1431 &gt; 0,E1431/L1431,0)</f>
        <v>0</v>
      </c>
      <c r="Q1431" t="str">
        <f t="shared" si="187"/>
        <v>publishing</v>
      </c>
      <c r="R1431" t="str">
        <f t="shared" si="188"/>
        <v>translations</v>
      </c>
      <c r="S1431" s="10">
        <f t="shared" si="184"/>
        <v>42074.060671296291</v>
      </c>
      <c r="T1431">
        <f t="shared" si="182"/>
        <v>2015</v>
      </c>
      <c r="U1431" s="10">
        <f t="shared" si="185"/>
        <v>42104.060671296291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83"/>
        <v>8.06</v>
      </c>
      <c r="P1432" s="6">
        <f t="shared" si="186"/>
        <v>80.599999999999994</v>
      </c>
      <c r="Q1432" t="str">
        <f t="shared" si="187"/>
        <v>publishing</v>
      </c>
      <c r="R1432" t="str">
        <f t="shared" si="188"/>
        <v>translations</v>
      </c>
      <c r="S1432" s="10">
        <f t="shared" si="184"/>
        <v>41961.813518518517</v>
      </c>
      <c r="T1432">
        <f t="shared" si="182"/>
        <v>2014</v>
      </c>
      <c r="U1432" s="10">
        <f t="shared" si="185"/>
        <v>41992.813518518517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83"/>
        <v>31.94705882352941</v>
      </c>
      <c r="P1433" s="6">
        <f t="shared" si="186"/>
        <v>115.55319148936171</v>
      </c>
      <c r="Q1433" t="str">
        <f t="shared" si="187"/>
        <v>publishing</v>
      </c>
      <c r="R1433" t="str">
        <f t="shared" si="188"/>
        <v>translations</v>
      </c>
      <c r="S1433" s="10">
        <f t="shared" si="184"/>
        <v>42304.210833333331</v>
      </c>
      <c r="T1433">
        <f t="shared" si="182"/>
        <v>2015</v>
      </c>
      <c r="U1433" s="10">
        <f t="shared" si="185"/>
        <v>42334.252500000002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83"/>
        <v>0</v>
      </c>
      <c r="P1434" s="6">
        <f>IF(L1434 &gt; 0,E1434/L1434,0)</f>
        <v>0</v>
      </c>
      <c r="Q1434" t="str">
        <f t="shared" si="187"/>
        <v>publishing</v>
      </c>
      <c r="R1434" t="str">
        <f t="shared" si="188"/>
        <v>translations</v>
      </c>
      <c r="S1434" s="10">
        <f t="shared" si="184"/>
        <v>42175.780416666668</v>
      </c>
      <c r="T1434">
        <f t="shared" si="182"/>
        <v>2015</v>
      </c>
      <c r="U1434" s="10">
        <f t="shared" si="185"/>
        <v>42205.780416666668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83"/>
        <v>6.708333333333333</v>
      </c>
      <c r="P1435" s="6">
        <f t="shared" si="186"/>
        <v>80.5</v>
      </c>
      <c r="Q1435" t="str">
        <f t="shared" si="187"/>
        <v>publishing</v>
      </c>
      <c r="R1435" t="str">
        <f t="shared" si="188"/>
        <v>translations</v>
      </c>
      <c r="S1435" s="10">
        <f t="shared" si="184"/>
        <v>42673.625868055555</v>
      </c>
      <c r="T1435">
        <f t="shared" si="182"/>
        <v>2016</v>
      </c>
      <c r="U1435" s="10">
        <f t="shared" si="185"/>
        <v>42714.458333333328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83"/>
        <v>9.9878048780487809</v>
      </c>
      <c r="P1436" s="6">
        <f t="shared" si="186"/>
        <v>744.5454545454545</v>
      </c>
      <c r="Q1436" t="str">
        <f t="shared" si="187"/>
        <v>publishing</v>
      </c>
      <c r="R1436" t="str">
        <f t="shared" si="188"/>
        <v>translations</v>
      </c>
      <c r="S1436" s="10">
        <f t="shared" si="184"/>
        <v>42142.767106481479</v>
      </c>
      <c r="T1436">
        <f t="shared" si="182"/>
        <v>2015</v>
      </c>
      <c r="U1436" s="10">
        <f t="shared" si="185"/>
        <v>42163.625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83"/>
        <v>0.1</v>
      </c>
      <c r="P1437" s="6">
        <f t="shared" si="186"/>
        <v>7.5</v>
      </c>
      <c r="Q1437" t="str">
        <f t="shared" si="187"/>
        <v>publishing</v>
      </c>
      <c r="R1437" t="str">
        <f t="shared" si="188"/>
        <v>translations</v>
      </c>
      <c r="S1437" s="10">
        <f t="shared" si="184"/>
        <v>42258.780324074076</v>
      </c>
      <c r="T1437">
        <f t="shared" si="182"/>
        <v>2015</v>
      </c>
      <c r="U1437" s="10">
        <f t="shared" si="185"/>
        <v>42288.780324074076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83"/>
        <v>0.77</v>
      </c>
      <c r="P1438" s="6">
        <f t="shared" si="186"/>
        <v>38.5</v>
      </c>
      <c r="Q1438" t="str">
        <f t="shared" si="187"/>
        <v>publishing</v>
      </c>
      <c r="R1438" t="str">
        <f t="shared" si="188"/>
        <v>translations</v>
      </c>
      <c r="S1438" s="10">
        <f t="shared" si="184"/>
        <v>42391.35019675926</v>
      </c>
      <c r="T1438">
        <f t="shared" si="182"/>
        <v>2016</v>
      </c>
      <c r="U1438" s="10">
        <f t="shared" si="185"/>
        <v>42421.35019675926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83"/>
        <v>26.900000000000002</v>
      </c>
      <c r="P1439" s="6">
        <f t="shared" si="186"/>
        <v>36.68181818181818</v>
      </c>
      <c r="Q1439" t="str">
        <f t="shared" si="187"/>
        <v>publishing</v>
      </c>
      <c r="R1439" t="str">
        <f t="shared" si="188"/>
        <v>translations</v>
      </c>
      <c r="S1439" s="10">
        <f t="shared" si="184"/>
        <v>41796.531701388885</v>
      </c>
      <c r="T1439">
        <f t="shared" si="182"/>
        <v>2014</v>
      </c>
      <c r="U1439" s="10">
        <f t="shared" si="185"/>
        <v>41833.207638888889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83"/>
        <v>3</v>
      </c>
      <c r="P1440" s="6">
        <f t="shared" si="186"/>
        <v>75</v>
      </c>
      <c r="Q1440" t="str">
        <f t="shared" si="187"/>
        <v>publishing</v>
      </c>
      <c r="R1440" t="str">
        <f t="shared" si="188"/>
        <v>translations</v>
      </c>
      <c r="S1440" s="10">
        <f t="shared" si="184"/>
        <v>42457.871516203704</v>
      </c>
      <c r="T1440">
        <f t="shared" si="182"/>
        <v>2016</v>
      </c>
      <c r="U1440" s="10">
        <f t="shared" si="185"/>
        <v>42487.579861111109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83"/>
        <v>6.6055045871559637</v>
      </c>
      <c r="P1441" s="6">
        <f t="shared" si="186"/>
        <v>30</v>
      </c>
      <c r="Q1441" t="str">
        <f t="shared" si="187"/>
        <v>publishing</v>
      </c>
      <c r="R1441" t="str">
        <f t="shared" si="188"/>
        <v>translations</v>
      </c>
      <c r="S1441" s="10">
        <f t="shared" si="184"/>
        <v>42040.829872685179</v>
      </c>
      <c r="T1441">
        <f t="shared" si="182"/>
        <v>2015</v>
      </c>
      <c r="U1441" s="10">
        <f t="shared" si="185"/>
        <v>42070.829872685179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83"/>
        <v>7.6923076923076927E-3</v>
      </c>
      <c r="P1442" s="6">
        <f t="shared" si="186"/>
        <v>1</v>
      </c>
      <c r="Q1442" t="str">
        <f t="shared" si="187"/>
        <v>publishing</v>
      </c>
      <c r="R1442" t="str">
        <f t="shared" si="188"/>
        <v>translations</v>
      </c>
      <c r="S1442" s="10">
        <f t="shared" si="184"/>
        <v>42486.748414351852</v>
      </c>
      <c r="T1442">
        <f t="shared" si="182"/>
        <v>2016</v>
      </c>
      <c r="U1442" s="10">
        <f t="shared" si="185"/>
        <v>42516.748414351852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83"/>
        <v>1.1222222222222222</v>
      </c>
      <c r="P1443" s="6">
        <f t="shared" si="186"/>
        <v>673.33333333333337</v>
      </c>
      <c r="Q1443" t="str">
        <f t="shared" si="187"/>
        <v>publishing</v>
      </c>
      <c r="R1443" t="str">
        <f t="shared" si="188"/>
        <v>translations</v>
      </c>
      <c r="S1443" s="10">
        <f t="shared" si="184"/>
        <v>42198.765844907408</v>
      </c>
      <c r="T1443">
        <f t="shared" si="182"/>
        <v>2015</v>
      </c>
      <c r="U1443" s="10">
        <f t="shared" si="185"/>
        <v>42258.765844907408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83"/>
        <v>0</v>
      </c>
      <c r="P1444" s="6">
        <f t="shared" ref="P1444:P1448" si="190">IF(L1444 &gt; 0,E1444/L1444,0)</f>
        <v>0</v>
      </c>
      <c r="Q1444" t="str">
        <f t="shared" si="187"/>
        <v>publishing</v>
      </c>
      <c r="R1444" t="str">
        <f t="shared" si="188"/>
        <v>translations</v>
      </c>
      <c r="S1444" s="10">
        <f t="shared" si="184"/>
        <v>42485.64534722222</v>
      </c>
      <c r="T1444">
        <f t="shared" si="182"/>
        <v>2016</v>
      </c>
      <c r="U1444" s="10">
        <f t="shared" si="185"/>
        <v>42515.64534722222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83"/>
        <v>0</v>
      </c>
      <c r="P1445" s="6">
        <f t="shared" si="190"/>
        <v>0</v>
      </c>
      <c r="Q1445" t="str">
        <f t="shared" si="187"/>
        <v>publishing</v>
      </c>
      <c r="R1445" t="str">
        <f t="shared" si="188"/>
        <v>translations</v>
      </c>
      <c r="S1445" s="10">
        <f t="shared" si="184"/>
        <v>42707.926030092596</v>
      </c>
      <c r="T1445">
        <f t="shared" si="182"/>
        <v>2016</v>
      </c>
      <c r="U1445" s="10">
        <f t="shared" si="185"/>
        <v>42737.926030092596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83"/>
        <v>0</v>
      </c>
      <c r="P1446" s="6">
        <f t="shared" si="190"/>
        <v>0</v>
      </c>
      <c r="Q1446" t="str">
        <f t="shared" si="187"/>
        <v>publishing</v>
      </c>
      <c r="R1446" t="str">
        <f t="shared" si="188"/>
        <v>translations</v>
      </c>
      <c r="S1446" s="10">
        <f t="shared" si="184"/>
        <v>42199.873402777783</v>
      </c>
      <c r="T1446">
        <f t="shared" si="182"/>
        <v>2015</v>
      </c>
      <c r="U1446" s="10">
        <f t="shared" si="185"/>
        <v>42259.873402777783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83"/>
        <v>0</v>
      </c>
      <c r="P1447" s="6">
        <f t="shared" si="190"/>
        <v>0</v>
      </c>
      <c r="Q1447" t="str">
        <f t="shared" si="187"/>
        <v>publishing</v>
      </c>
      <c r="R1447" t="str">
        <f t="shared" si="188"/>
        <v>translations</v>
      </c>
      <c r="S1447" s="10">
        <f t="shared" si="184"/>
        <v>42139.542303240742</v>
      </c>
      <c r="T1447">
        <f t="shared" si="182"/>
        <v>2015</v>
      </c>
      <c r="U1447" s="10">
        <f t="shared" si="185"/>
        <v>42169.542303240742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83"/>
        <v>0</v>
      </c>
      <c r="P1448" s="6">
        <f t="shared" si="190"/>
        <v>0</v>
      </c>
      <c r="Q1448" t="str">
        <f t="shared" si="187"/>
        <v>publishing</v>
      </c>
      <c r="R1448" t="str">
        <f t="shared" si="188"/>
        <v>translations</v>
      </c>
      <c r="S1448" s="10">
        <f t="shared" si="184"/>
        <v>42461.447662037041</v>
      </c>
      <c r="T1448">
        <f t="shared" si="182"/>
        <v>2016</v>
      </c>
      <c r="U1448" s="10">
        <f t="shared" si="185"/>
        <v>42481.447662037041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83"/>
        <v>1.4999999999999999E-2</v>
      </c>
      <c r="P1449" s="6">
        <f t="shared" si="186"/>
        <v>25</v>
      </c>
      <c r="Q1449" t="str">
        <f t="shared" si="187"/>
        <v>publishing</v>
      </c>
      <c r="R1449" t="str">
        <f t="shared" si="188"/>
        <v>translations</v>
      </c>
      <c r="S1449" s="10">
        <f t="shared" si="184"/>
        <v>42529.730717592596</v>
      </c>
      <c r="T1449">
        <f t="shared" si="182"/>
        <v>2016</v>
      </c>
      <c r="U1449" s="10">
        <f t="shared" si="185"/>
        <v>42559.730717592596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83"/>
        <v>0</v>
      </c>
      <c r="P1450" s="6">
        <f t="shared" ref="P1450:P1451" si="191">IF(L1450 &gt; 0,E1450/L1450,0)</f>
        <v>0</v>
      </c>
      <c r="Q1450" t="str">
        <f t="shared" si="187"/>
        <v>publishing</v>
      </c>
      <c r="R1450" t="str">
        <f t="shared" si="188"/>
        <v>translations</v>
      </c>
      <c r="S1450" s="10">
        <f t="shared" si="184"/>
        <v>42115.936550925922</v>
      </c>
      <c r="T1450">
        <f t="shared" si="182"/>
        <v>2015</v>
      </c>
      <c r="U1450" s="10">
        <f t="shared" si="185"/>
        <v>42146.225694444445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83"/>
        <v>0</v>
      </c>
      <c r="P1451" s="6">
        <f t="shared" si="191"/>
        <v>0</v>
      </c>
      <c r="Q1451" t="str">
        <f t="shared" si="187"/>
        <v>publishing</v>
      </c>
      <c r="R1451" t="str">
        <f t="shared" si="188"/>
        <v>translations</v>
      </c>
      <c r="S1451" s="10">
        <f t="shared" si="184"/>
        <v>42086.811400462961</v>
      </c>
      <c r="T1451">
        <f t="shared" si="182"/>
        <v>2015</v>
      </c>
      <c r="U1451" s="10">
        <f t="shared" si="185"/>
        <v>42134.811400462961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83"/>
        <v>1E-3</v>
      </c>
      <c r="P1452" s="6">
        <f t="shared" si="186"/>
        <v>1</v>
      </c>
      <c r="Q1452" t="str">
        <f t="shared" si="187"/>
        <v>publishing</v>
      </c>
      <c r="R1452" t="str">
        <f t="shared" si="188"/>
        <v>translations</v>
      </c>
      <c r="S1452" s="10">
        <f t="shared" si="184"/>
        <v>42390.171261574069</v>
      </c>
      <c r="T1452">
        <f t="shared" si="182"/>
        <v>2016</v>
      </c>
      <c r="U1452" s="10">
        <f t="shared" si="185"/>
        <v>42420.171261574069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83"/>
        <v>1.0554089709762533E-2</v>
      </c>
      <c r="P1453" s="6">
        <f t="shared" si="186"/>
        <v>1</v>
      </c>
      <c r="Q1453" t="str">
        <f t="shared" si="187"/>
        <v>publishing</v>
      </c>
      <c r="R1453" t="str">
        <f t="shared" si="188"/>
        <v>translations</v>
      </c>
      <c r="S1453" s="10">
        <f t="shared" si="184"/>
        <v>41931.959016203706</v>
      </c>
      <c r="T1453">
        <f t="shared" si="182"/>
        <v>2014</v>
      </c>
      <c r="U1453" s="10">
        <f t="shared" si="185"/>
        <v>41962.00068287037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83"/>
        <v>0</v>
      </c>
      <c r="P1454" s="6">
        <f t="shared" ref="P1454:P1455" si="192">IF(L1454 &gt; 0,E1454/L1454,0)</f>
        <v>0</v>
      </c>
      <c r="Q1454" t="str">
        <f t="shared" si="187"/>
        <v>publishing</v>
      </c>
      <c r="R1454" t="str">
        <f t="shared" si="188"/>
        <v>translations</v>
      </c>
      <c r="S1454" s="10">
        <f t="shared" si="184"/>
        <v>41818.703275462962</v>
      </c>
      <c r="T1454">
        <f t="shared" si="182"/>
        <v>2014</v>
      </c>
      <c r="U1454" s="10">
        <f t="shared" si="185"/>
        <v>41848.703275462962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83"/>
        <v>0</v>
      </c>
      <c r="P1455" s="6">
        <f t="shared" si="192"/>
        <v>0</v>
      </c>
      <c r="Q1455" t="str">
        <f t="shared" si="187"/>
        <v>publishing</v>
      </c>
      <c r="R1455" t="str">
        <f t="shared" si="188"/>
        <v>translations</v>
      </c>
      <c r="S1455" s="10">
        <f t="shared" si="184"/>
        <v>42795.696145833332</v>
      </c>
      <c r="T1455">
        <f t="shared" si="182"/>
        <v>2017</v>
      </c>
      <c r="U1455" s="10">
        <f t="shared" si="185"/>
        <v>42840.654479166667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83"/>
        <v>0.85714285714285721</v>
      </c>
      <c r="P1456" s="6">
        <f t="shared" si="186"/>
        <v>15</v>
      </c>
      <c r="Q1456" t="str">
        <f t="shared" si="187"/>
        <v>publishing</v>
      </c>
      <c r="R1456" t="str">
        <f t="shared" si="188"/>
        <v>translations</v>
      </c>
      <c r="S1456" s="10">
        <f t="shared" si="184"/>
        <v>42463.866666666669</v>
      </c>
      <c r="T1456">
        <f t="shared" si="182"/>
        <v>2016</v>
      </c>
      <c r="U1456" s="10">
        <f t="shared" si="185"/>
        <v>42484.915972222225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83"/>
        <v>10.5</v>
      </c>
      <c r="P1457" s="6">
        <f t="shared" si="186"/>
        <v>225</v>
      </c>
      <c r="Q1457" t="str">
        <f t="shared" si="187"/>
        <v>publishing</v>
      </c>
      <c r="R1457" t="str">
        <f t="shared" si="188"/>
        <v>translations</v>
      </c>
      <c r="S1457" s="10">
        <f t="shared" si="184"/>
        <v>41832.672685185185</v>
      </c>
      <c r="T1457">
        <f t="shared" si="182"/>
        <v>2014</v>
      </c>
      <c r="U1457" s="10">
        <f t="shared" si="185"/>
        <v>41887.568749999999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83"/>
        <v>2.9000000000000004</v>
      </c>
      <c r="P1458" s="6">
        <f t="shared" si="186"/>
        <v>48.333333333333336</v>
      </c>
      <c r="Q1458" t="str">
        <f t="shared" si="187"/>
        <v>publishing</v>
      </c>
      <c r="R1458" t="str">
        <f t="shared" si="188"/>
        <v>translations</v>
      </c>
      <c r="S1458" s="10">
        <f t="shared" si="184"/>
        <v>42708.668576388889</v>
      </c>
      <c r="T1458">
        <f t="shared" si="182"/>
        <v>2016</v>
      </c>
      <c r="U1458" s="10">
        <f t="shared" si="185"/>
        <v>42738.668576388889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83"/>
        <v>0</v>
      </c>
      <c r="P1459" s="6">
        <f t="shared" ref="P1459:P1462" si="193">IF(L1459 &gt; 0,E1459/L1459,0)</f>
        <v>0</v>
      </c>
      <c r="Q1459" t="str">
        <f t="shared" si="187"/>
        <v>publishing</v>
      </c>
      <c r="R1459" t="str">
        <f t="shared" si="188"/>
        <v>translations</v>
      </c>
      <c r="S1459" s="10">
        <f t="shared" si="184"/>
        <v>42289.89634259259</v>
      </c>
      <c r="T1459">
        <f t="shared" si="182"/>
        <v>2015</v>
      </c>
      <c r="U1459" s="10">
        <f t="shared" si="185"/>
        <v>42319.938009259262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83"/>
        <v>0</v>
      </c>
      <c r="P1460" s="6">
        <f t="shared" si="193"/>
        <v>0</v>
      </c>
      <c r="Q1460" t="str">
        <f t="shared" si="187"/>
        <v>publishing</v>
      </c>
      <c r="R1460" t="str">
        <f t="shared" si="188"/>
        <v>translations</v>
      </c>
      <c r="S1460" s="10">
        <f t="shared" si="184"/>
        <v>41831.705555555556</v>
      </c>
      <c r="T1460">
        <f t="shared" si="182"/>
        <v>2014</v>
      </c>
      <c r="U1460" s="10">
        <f t="shared" si="185"/>
        <v>41862.166666666664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83"/>
        <v>0</v>
      </c>
      <c r="P1461" s="6">
        <f t="shared" si="193"/>
        <v>0</v>
      </c>
      <c r="Q1461" t="str">
        <f t="shared" si="187"/>
        <v>publishing</v>
      </c>
      <c r="R1461" t="str">
        <f t="shared" si="188"/>
        <v>translations</v>
      </c>
      <c r="S1461" s="10">
        <f t="shared" si="184"/>
        <v>42312.204814814817</v>
      </c>
      <c r="T1461">
        <f t="shared" si="182"/>
        <v>2015</v>
      </c>
      <c r="U1461" s="10">
        <f t="shared" si="185"/>
        <v>42340.725694444445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83"/>
        <v>0</v>
      </c>
      <c r="P1462" s="6">
        <f t="shared" si="193"/>
        <v>0</v>
      </c>
      <c r="Q1462" t="str">
        <f t="shared" si="187"/>
        <v>publishing</v>
      </c>
      <c r="R1462" t="str">
        <f t="shared" si="188"/>
        <v>translations</v>
      </c>
      <c r="S1462" s="10">
        <f t="shared" si="184"/>
        <v>41915.896967592591</v>
      </c>
      <c r="T1462">
        <f t="shared" si="182"/>
        <v>2014</v>
      </c>
      <c r="U1462" s="10">
        <f t="shared" si="185"/>
        <v>41973.989583333328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83"/>
        <v>101.24459999999999</v>
      </c>
      <c r="P1463" s="6">
        <f t="shared" si="186"/>
        <v>44.66673529411765</v>
      </c>
      <c r="Q1463" t="str">
        <f t="shared" si="187"/>
        <v>publishing</v>
      </c>
      <c r="R1463" t="str">
        <f t="shared" si="188"/>
        <v>radio &amp; podcasts</v>
      </c>
      <c r="S1463" s="10">
        <f t="shared" si="184"/>
        <v>41899.645300925928</v>
      </c>
      <c r="T1463">
        <f t="shared" si="182"/>
        <v>2014</v>
      </c>
      <c r="U1463" s="10">
        <f t="shared" si="185"/>
        <v>41933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83"/>
        <v>108.5175</v>
      </c>
      <c r="P1464" s="6">
        <f t="shared" si="186"/>
        <v>28.937999999999999</v>
      </c>
      <c r="Q1464" t="str">
        <f t="shared" si="187"/>
        <v>publishing</v>
      </c>
      <c r="R1464" t="str">
        <f t="shared" si="188"/>
        <v>radio &amp; podcasts</v>
      </c>
      <c r="S1464" s="10">
        <f t="shared" si="184"/>
        <v>41344.662858796299</v>
      </c>
      <c r="T1464">
        <f t="shared" si="182"/>
        <v>2013</v>
      </c>
      <c r="U1464" s="10">
        <f t="shared" si="185"/>
        <v>41374.662858796299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83"/>
        <v>147.66666666666666</v>
      </c>
      <c r="P1465" s="6">
        <f t="shared" si="186"/>
        <v>35.44</v>
      </c>
      <c r="Q1465" t="str">
        <f t="shared" si="187"/>
        <v>publishing</v>
      </c>
      <c r="R1465" t="str">
        <f t="shared" si="188"/>
        <v>radio &amp; podcasts</v>
      </c>
      <c r="S1465" s="10">
        <f t="shared" si="184"/>
        <v>41326.911319444444</v>
      </c>
      <c r="T1465">
        <f t="shared" si="182"/>
        <v>2013</v>
      </c>
      <c r="U1465" s="10">
        <f t="shared" si="185"/>
        <v>41371.869652777779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83"/>
        <v>163.19999999999999</v>
      </c>
      <c r="P1466" s="6">
        <f t="shared" si="186"/>
        <v>34.871794871794869</v>
      </c>
      <c r="Q1466" t="str">
        <f t="shared" si="187"/>
        <v>publishing</v>
      </c>
      <c r="R1466" t="str">
        <f t="shared" si="188"/>
        <v>radio &amp; podcasts</v>
      </c>
      <c r="S1466" s="10">
        <f t="shared" si="184"/>
        <v>41291.661550925928</v>
      </c>
      <c r="T1466">
        <f t="shared" si="182"/>
        <v>2013</v>
      </c>
      <c r="U1466" s="10">
        <f t="shared" si="185"/>
        <v>41321.661550925928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83"/>
        <v>456.41449999999998</v>
      </c>
      <c r="P1467" s="6">
        <f t="shared" si="186"/>
        <v>52.622732513451197</v>
      </c>
      <c r="Q1467" t="str">
        <f t="shared" si="187"/>
        <v>publishing</v>
      </c>
      <c r="R1467" t="str">
        <f t="shared" si="188"/>
        <v>radio &amp; podcasts</v>
      </c>
      <c r="S1467" s="10">
        <f t="shared" si="184"/>
        <v>40959.734398148146</v>
      </c>
      <c r="T1467">
        <f t="shared" si="182"/>
        <v>2012</v>
      </c>
      <c r="U1467" s="10">
        <f t="shared" si="185"/>
        <v>40990.125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83"/>
        <v>107.87731249999999</v>
      </c>
      <c r="P1468" s="6">
        <f t="shared" si="186"/>
        <v>69.598266129032254</v>
      </c>
      <c r="Q1468" t="str">
        <f t="shared" si="187"/>
        <v>publishing</v>
      </c>
      <c r="R1468" t="str">
        <f t="shared" si="188"/>
        <v>radio &amp; podcasts</v>
      </c>
      <c r="S1468" s="10">
        <f t="shared" si="184"/>
        <v>42340.172060185185</v>
      </c>
      <c r="T1468">
        <f t="shared" si="182"/>
        <v>2015</v>
      </c>
      <c r="U1468" s="10">
        <f t="shared" si="185"/>
        <v>42381.208333333328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83"/>
        <v>115.08</v>
      </c>
      <c r="P1469" s="6">
        <f t="shared" si="186"/>
        <v>76.72</v>
      </c>
      <c r="Q1469" t="str">
        <f t="shared" si="187"/>
        <v>publishing</v>
      </c>
      <c r="R1469" t="str">
        <f t="shared" si="188"/>
        <v>radio &amp; podcasts</v>
      </c>
      <c r="S1469" s="10">
        <f t="shared" si="184"/>
        <v>40933.80190972222</v>
      </c>
      <c r="T1469">
        <f t="shared" si="182"/>
        <v>2012</v>
      </c>
      <c r="U1469" s="10">
        <f t="shared" si="185"/>
        <v>40993.760243055556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83"/>
        <v>102.36842105263158</v>
      </c>
      <c r="P1470" s="6">
        <f t="shared" si="186"/>
        <v>33.191126279863482</v>
      </c>
      <c r="Q1470" t="str">
        <f t="shared" si="187"/>
        <v>publishing</v>
      </c>
      <c r="R1470" t="str">
        <f t="shared" si="188"/>
        <v>radio &amp; podcasts</v>
      </c>
      <c r="S1470" s="10">
        <f t="shared" si="184"/>
        <v>40646.014456018522</v>
      </c>
      <c r="T1470">
        <f t="shared" si="182"/>
        <v>2011</v>
      </c>
      <c r="U1470" s="10">
        <f t="shared" si="185"/>
        <v>40706.014456018522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83"/>
        <v>108.42485875706214</v>
      </c>
      <c r="P1471" s="6">
        <f t="shared" si="186"/>
        <v>149.46417445482865</v>
      </c>
      <c r="Q1471" t="str">
        <f t="shared" si="187"/>
        <v>publishing</v>
      </c>
      <c r="R1471" t="str">
        <f t="shared" si="188"/>
        <v>radio &amp; podcasts</v>
      </c>
      <c r="S1471" s="10">
        <f t="shared" si="184"/>
        <v>41290.598483796297</v>
      </c>
      <c r="T1471">
        <f t="shared" si="182"/>
        <v>2013</v>
      </c>
      <c r="U1471" s="10">
        <f t="shared" si="185"/>
        <v>41320.598483796297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83"/>
        <v>125.13333333333334</v>
      </c>
      <c r="P1472" s="6">
        <f t="shared" si="186"/>
        <v>23.172839506172838</v>
      </c>
      <c r="Q1472" t="str">
        <f t="shared" si="187"/>
        <v>publishing</v>
      </c>
      <c r="R1472" t="str">
        <f t="shared" si="188"/>
        <v>radio &amp; podcasts</v>
      </c>
      <c r="S1472" s="10">
        <f t="shared" si="184"/>
        <v>41250.827118055553</v>
      </c>
      <c r="T1472">
        <f t="shared" si="182"/>
        <v>2012</v>
      </c>
      <c r="U1472" s="10">
        <f t="shared" si="185"/>
        <v>41271.827118055553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83"/>
        <v>103.840625</v>
      </c>
      <c r="P1473" s="6">
        <f t="shared" si="186"/>
        <v>96.877551020408163</v>
      </c>
      <c r="Q1473" t="str">
        <f t="shared" si="187"/>
        <v>publishing</v>
      </c>
      <c r="R1473" t="str">
        <f t="shared" si="188"/>
        <v>radio &amp; podcasts</v>
      </c>
      <c r="S1473" s="10">
        <f t="shared" si="184"/>
        <v>42073.957569444443</v>
      </c>
      <c r="T1473">
        <f t="shared" si="182"/>
        <v>2015</v>
      </c>
      <c r="U1473" s="10">
        <f t="shared" si="185"/>
        <v>42103.957569444443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83"/>
        <v>138.70400000000001</v>
      </c>
      <c r="P1474" s="6">
        <f t="shared" si="186"/>
        <v>103.20238095238095</v>
      </c>
      <c r="Q1474" t="str">
        <f t="shared" si="187"/>
        <v>publishing</v>
      </c>
      <c r="R1474" t="str">
        <f t="shared" si="188"/>
        <v>radio &amp; podcasts</v>
      </c>
      <c r="S1474" s="10">
        <f t="shared" si="184"/>
        <v>41533.542858796296</v>
      </c>
      <c r="T1474">
        <f t="shared" ref="T1474:T1537" si="194">YEAR(S1474)</f>
        <v>2013</v>
      </c>
      <c r="U1474" s="10">
        <f t="shared" si="185"/>
        <v>41563.542858796296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95">E1475/D1475 * 100</f>
        <v>120.51600000000001</v>
      </c>
      <c r="P1475" s="6">
        <f t="shared" ref="P1475:P1538" si="196">E1475/L1475</f>
        <v>38.462553191489363</v>
      </c>
      <c r="Q1475" t="str">
        <f t="shared" si="187"/>
        <v>publishing</v>
      </c>
      <c r="R1475" t="str">
        <f t="shared" si="188"/>
        <v>radio &amp; podcasts</v>
      </c>
      <c r="S1475" s="10">
        <f t="shared" ref="S1475:S1538" si="197">(((J1475/60)/60)/24)+DATE(1970,1,1)</f>
        <v>40939.979618055557</v>
      </c>
      <c r="T1475">
        <f t="shared" si="194"/>
        <v>2012</v>
      </c>
      <c r="U1475" s="10">
        <f t="shared" ref="U1475:U1538" si="198">(((I1475/60)/60)/24)+DATE(1970,1,1)</f>
        <v>40969.979618055557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95"/>
        <v>112.26666666666667</v>
      </c>
      <c r="P1476" s="6">
        <f t="shared" si="196"/>
        <v>44.315789473684212</v>
      </c>
      <c r="Q1476" t="str">
        <f t="shared" si="187"/>
        <v>publishing</v>
      </c>
      <c r="R1476" t="str">
        <f t="shared" si="188"/>
        <v>radio &amp; podcasts</v>
      </c>
      <c r="S1476" s="10">
        <f t="shared" si="197"/>
        <v>41500.727916666663</v>
      </c>
      <c r="T1476">
        <f t="shared" si="194"/>
        <v>2013</v>
      </c>
      <c r="U1476" s="10">
        <f t="shared" si="198"/>
        <v>41530.727916666663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95"/>
        <v>188.66966666666667</v>
      </c>
      <c r="P1477" s="6">
        <f t="shared" si="196"/>
        <v>64.173356009070289</v>
      </c>
      <c r="Q1477" t="str">
        <f t="shared" ref="Q1477:Q1540" si="199">LEFT(N1477,SEARCH("/",N1477,1)-1)</f>
        <v>publishing</v>
      </c>
      <c r="R1477" t="str">
        <f t="shared" ref="R1477:R1540" si="200">RIGHT(N1477,LEN(N1477)-SEARCH("/",N1477,1))</f>
        <v>radio &amp; podcasts</v>
      </c>
      <c r="S1477" s="10">
        <f t="shared" si="197"/>
        <v>41960.722951388889</v>
      </c>
      <c r="T1477">
        <f t="shared" si="194"/>
        <v>2014</v>
      </c>
      <c r="U1477" s="10">
        <f t="shared" si="198"/>
        <v>41993.207638888889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95"/>
        <v>661.55466666666666</v>
      </c>
      <c r="P1478" s="6">
        <f t="shared" si="196"/>
        <v>43.333275109170302</v>
      </c>
      <c r="Q1478" t="str">
        <f t="shared" si="199"/>
        <v>publishing</v>
      </c>
      <c r="R1478" t="str">
        <f t="shared" si="200"/>
        <v>radio &amp; podcasts</v>
      </c>
      <c r="S1478" s="10">
        <f t="shared" si="197"/>
        <v>40766.041921296295</v>
      </c>
      <c r="T1478">
        <f t="shared" si="194"/>
        <v>2011</v>
      </c>
      <c r="U1478" s="10">
        <f t="shared" si="198"/>
        <v>40796.041921296295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95"/>
        <v>111.31</v>
      </c>
      <c r="P1479" s="6">
        <f t="shared" si="196"/>
        <v>90.495934959349597</v>
      </c>
      <c r="Q1479" t="str">
        <f t="shared" si="199"/>
        <v>publishing</v>
      </c>
      <c r="R1479" t="str">
        <f t="shared" si="200"/>
        <v>radio &amp; podcasts</v>
      </c>
      <c r="S1479" s="10">
        <f t="shared" si="197"/>
        <v>40840.615787037037</v>
      </c>
      <c r="T1479">
        <f t="shared" si="194"/>
        <v>2011</v>
      </c>
      <c r="U1479" s="10">
        <f t="shared" si="198"/>
        <v>40900.125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95"/>
        <v>1181.6142199999999</v>
      </c>
      <c r="P1480" s="6">
        <f t="shared" si="196"/>
        <v>29.187190495010373</v>
      </c>
      <c r="Q1480" t="str">
        <f t="shared" si="199"/>
        <v>publishing</v>
      </c>
      <c r="R1480" t="str">
        <f t="shared" si="200"/>
        <v>radio &amp; podcasts</v>
      </c>
      <c r="S1480" s="10">
        <f t="shared" si="197"/>
        <v>41394.871678240743</v>
      </c>
      <c r="T1480">
        <f t="shared" si="194"/>
        <v>2013</v>
      </c>
      <c r="U1480" s="10">
        <f t="shared" si="198"/>
        <v>41408.871678240743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95"/>
        <v>137.375</v>
      </c>
      <c r="P1481" s="6">
        <f t="shared" si="196"/>
        <v>30.95774647887324</v>
      </c>
      <c r="Q1481" t="str">
        <f t="shared" si="199"/>
        <v>publishing</v>
      </c>
      <c r="R1481" t="str">
        <f t="shared" si="200"/>
        <v>radio &amp; podcasts</v>
      </c>
      <c r="S1481" s="10">
        <f t="shared" si="197"/>
        <v>41754.745243055557</v>
      </c>
      <c r="T1481">
        <f t="shared" si="194"/>
        <v>2014</v>
      </c>
      <c r="U1481" s="10">
        <f t="shared" si="198"/>
        <v>41769.165972222225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95"/>
        <v>117.04040000000001</v>
      </c>
      <c r="P1482" s="6">
        <f t="shared" si="196"/>
        <v>92.157795275590544</v>
      </c>
      <c r="Q1482" t="str">
        <f t="shared" si="199"/>
        <v>publishing</v>
      </c>
      <c r="R1482" t="str">
        <f t="shared" si="200"/>
        <v>radio &amp; podcasts</v>
      </c>
      <c r="S1482" s="10">
        <f t="shared" si="197"/>
        <v>41464.934016203704</v>
      </c>
      <c r="T1482">
        <f t="shared" si="194"/>
        <v>2013</v>
      </c>
      <c r="U1482" s="10">
        <f t="shared" si="198"/>
        <v>41481.708333333336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95"/>
        <v>2.1</v>
      </c>
      <c r="P1483" s="6">
        <f t="shared" si="196"/>
        <v>17.5</v>
      </c>
      <c r="Q1483" t="str">
        <f t="shared" si="199"/>
        <v>publishing</v>
      </c>
      <c r="R1483" t="str">
        <f t="shared" si="200"/>
        <v>fiction</v>
      </c>
      <c r="S1483" s="10">
        <f t="shared" si="197"/>
        <v>41550.922974537039</v>
      </c>
      <c r="T1483">
        <f t="shared" si="194"/>
        <v>2013</v>
      </c>
      <c r="U1483" s="10">
        <f t="shared" si="198"/>
        <v>41580.922974537039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95"/>
        <v>0.1</v>
      </c>
      <c r="P1484" s="6">
        <f t="shared" si="196"/>
        <v>5</v>
      </c>
      <c r="Q1484" t="str">
        <f t="shared" si="199"/>
        <v>publishing</v>
      </c>
      <c r="R1484" t="str">
        <f t="shared" si="200"/>
        <v>fiction</v>
      </c>
      <c r="S1484" s="10">
        <f t="shared" si="197"/>
        <v>41136.85805555556</v>
      </c>
      <c r="T1484">
        <f t="shared" si="194"/>
        <v>2012</v>
      </c>
      <c r="U1484" s="10">
        <f t="shared" si="198"/>
        <v>41159.32708333333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95"/>
        <v>0.7142857142857143</v>
      </c>
      <c r="P1485" s="6">
        <f t="shared" si="196"/>
        <v>25</v>
      </c>
      <c r="Q1485" t="str">
        <f t="shared" si="199"/>
        <v>publishing</v>
      </c>
      <c r="R1485" t="str">
        <f t="shared" si="200"/>
        <v>fiction</v>
      </c>
      <c r="S1485" s="10">
        <f t="shared" si="197"/>
        <v>42548.192997685182</v>
      </c>
      <c r="T1485">
        <f t="shared" si="194"/>
        <v>2016</v>
      </c>
      <c r="U1485" s="10">
        <f t="shared" si="198"/>
        <v>42573.192997685182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95"/>
        <v>0</v>
      </c>
      <c r="P1486" s="6">
        <f>IF(L1486 &gt; 0,E1486/L1486,0)</f>
        <v>0</v>
      </c>
      <c r="Q1486" t="str">
        <f t="shared" si="199"/>
        <v>publishing</v>
      </c>
      <c r="R1486" t="str">
        <f t="shared" si="200"/>
        <v>fiction</v>
      </c>
      <c r="S1486" s="10">
        <f t="shared" si="197"/>
        <v>41053.200960648144</v>
      </c>
      <c r="T1486">
        <f t="shared" si="194"/>
        <v>2012</v>
      </c>
      <c r="U1486" s="10">
        <f t="shared" si="198"/>
        <v>41111.618750000001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95"/>
        <v>2.2388059701492535</v>
      </c>
      <c r="P1487" s="6">
        <f t="shared" si="196"/>
        <v>50</v>
      </c>
      <c r="Q1487" t="str">
        <f t="shared" si="199"/>
        <v>publishing</v>
      </c>
      <c r="R1487" t="str">
        <f t="shared" si="200"/>
        <v>fiction</v>
      </c>
      <c r="S1487" s="10">
        <f t="shared" si="197"/>
        <v>42130.795983796299</v>
      </c>
      <c r="T1487">
        <f t="shared" si="194"/>
        <v>2015</v>
      </c>
      <c r="U1487" s="10">
        <f t="shared" si="198"/>
        <v>42175.795983796299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95"/>
        <v>0.24</v>
      </c>
      <c r="P1488" s="6">
        <f t="shared" si="196"/>
        <v>16</v>
      </c>
      <c r="Q1488" t="str">
        <f t="shared" si="199"/>
        <v>publishing</v>
      </c>
      <c r="R1488" t="str">
        <f t="shared" si="200"/>
        <v>fiction</v>
      </c>
      <c r="S1488" s="10">
        <f t="shared" si="197"/>
        <v>42032.168530092589</v>
      </c>
      <c r="T1488">
        <f t="shared" si="194"/>
        <v>2015</v>
      </c>
      <c r="U1488" s="10">
        <f t="shared" si="198"/>
        <v>42062.168530092589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95"/>
        <v>0</v>
      </c>
      <c r="P1489" s="6">
        <f>IF(L1489 &gt; 0,E1489/L1489,0)</f>
        <v>0</v>
      </c>
      <c r="Q1489" t="str">
        <f t="shared" si="199"/>
        <v>publishing</v>
      </c>
      <c r="R1489" t="str">
        <f t="shared" si="200"/>
        <v>fiction</v>
      </c>
      <c r="S1489" s="10">
        <f t="shared" si="197"/>
        <v>42554.917488425926</v>
      </c>
      <c r="T1489">
        <f t="shared" si="194"/>
        <v>2016</v>
      </c>
      <c r="U1489" s="10">
        <f t="shared" si="198"/>
        <v>42584.917488425926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95"/>
        <v>2.4</v>
      </c>
      <c r="P1490" s="6">
        <f t="shared" si="196"/>
        <v>60</v>
      </c>
      <c r="Q1490" t="str">
        <f t="shared" si="199"/>
        <v>publishing</v>
      </c>
      <c r="R1490" t="str">
        <f t="shared" si="200"/>
        <v>fiction</v>
      </c>
      <c r="S1490" s="10">
        <f t="shared" si="197"/>
        <v>41614.563194444447</v>
      </c>
      <c r="T1490">
        <f t="shared" si="194"/>
        <v>2013</v>
      </c>
      <c r="U1490" s="10">
        <f t="shared" si="198"/>
        <v>41644.563194444447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95"/>
        <v>0</v>
      </c>
      <c r="P1491" s="6">
        <f>IF(L1491 &gt; 0,E1491/L1491,0)</f>
        <v>0</v>
      </c>
      <c r="Q1491" t="str">
        <f t="shared" si="199"/>
        <v>publishing</v>
      </c>
      <c r="R1491" t="str">
        <f t="shared" si="200"/>
        <v>fiction</v>
      </c>
      <c r="S1491" s="10">
        <f t="shared" si="197"/>
        <v>41198.611712962964</v>
      </c>
      <c r="T1491">
        <f t="shared" si="194"/>
        <v>2012</v>
      </c>
      <c r="U1491" s="10">
        <f t="shared" si="198"/>
        <v>41228.653379629628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95"/>
        <v>30.862068965517242</v>
      </c>
      <c r="P1492" s="6">
        <f t="shared" si="196"/>
        <v>47.10526315789474</v>
      </c>
      <c r="Q1492" t="str">
        <f t="shared" si="199"/>
        <v>publishing</v>
      </c>
      <c r="R1492" t="str">
        <f t="shared" si="200"/>
        <v>fiction</v>
      </c>
      <c r="S1492" s="10">
        <f t="shared" si="197"/>
        <v>41520.561041666668</v>
      </c>
      <c r="T1492">
        <f t="shared" si="194"/>
        <v>2013</v>
      </c>
      <c r="U1492" s="10">
        <f t="shared" si="198"/>
        <v>41549.561041666668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95"/>
        <v>8.3333333333333321</v>
      </c>
      <c r="P1493" s="6">
        <f t="shared" si="196"/>
        <v>100</v>
      </c>
      <c r="Q1493" t="str">
        <f t="shared" si="199"/>
        <v>publishing</v>
      </c>
      <c r="R1493" t="str">
        <f t="shared" si="200"/>
        <v>fiction</v>
      </c>
      <c r="S1493" s="10">
        <f t="shared" si="197"/>
        <v>41991.713460648149</v>
      </c>
      <c r="T1493">
        <f t="shared" si="194"/>
        <v>2014</v>
      </c>
      <c r="U1493" s="10">
        <f t="shared" si="198"/>
        <v>42050.651388888888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95"/>
        <v>0.75</v>
      </c>
      <c r="P1494" s="6">
        <f t="shared" si="196"/>
        <v>15</v>
      </c>
      <c r="Q1494" t="str">
        <f t="shared" si="199"/>
        <v>publishing</v>
      </c>
      <c r="R1494" t="str">
        <f t="shared" si="200"/>
        <v>fiction</v>
      </c>
      <c r="S1494" s="10">
        <f t="shared" si="197"/>
        <v>40682.884791666671</v>
      </c>
      <c r="T1494">
        <f t="shared" si="194"/>
        <v>2011</v>
      </c>
      <c r="U1494" s="10">
        <f t="shared" si="198"/>
        <v>40712.884791666671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95"/>
        <v>0</v>
      </c>
      <c r="P1495" s="6">
        <f>IF(L1495 &gt; 0,E1495/L1495,0)</f>
        <v>0</v>
      </c>
      <c r="Q1495" t="str">
        <f t="shared" si="199"/>
        <v>publishing</v>
      </c>
      <c r="R1495" t="str">
        <f t="shared" si="200"/>
        <v>fiction</v>
      </c>
      <c r="S1495" s="10">
        <f t="shared" si="197"/>
        <v>41411.866608796299</v>
      </c>
      <c r="T1495">
        <f t="shared" si="194"/>
        <v>2013</v>
      </c>
      <c r="U1495" s="10">
        <f t="shared" si="198"/>
        <v>41441.866608796299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95"/>
        <v>8.9</v>
      </c>
      <c r="P1496" s="6">
        <f t="shared" si="196"/>
        <v>40.454545454545453</v>
      </c>
      <c r="Q1496" t="str">
        <f t="shared" si="199"/>
        <v>publishing</v>
      </c>
      <c r="R1496" t="str">
        <f t="shared" si="200"/>
        <v>fiction</v>
      </c>
      <c r="S1496" s="10">
        <f t="shared" si="197"/>
        <v>42067.722372685181</v>
      </c>
      <c r="T1496">
        <f t="shared" si="194"/>
        <v>2015</v>
      </c>
      <c r="U1496" s="10">
        <f t="shared" si="198"/>
        <v>42097.651388888888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95"/>
        <v>0</v>
      </c>
      <c r="P1497" s="6">
        <f t="shared" ref="P1497:P1498" si="201">IF(L1497 &gt; 0,E1497/L1497,0)</f>
        <v>0</v>
      </c>
      <c r="Q1497" t="str">
        <f t="shared" si="199"/>
        <v>publishing</v>
      </c>
      <c r="R1497" t="str">
        <f t="shared" si="200"/>
        <v>fiction</v>
      </c>
      <c r="S1497" s="10">
        <f t="shared" si="197"/>
        <v>40752.789710648147</v>
      </c>
      <c r="T1497">
        <f t="shared" si="194"/>
        <v>2011</v>
      </c>
      <c r="U1497" s="10">
        <f t="shared" si="198"/>
        <v>40782.789710648147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95"/>
        <v>0</v>
      </c>
      <c r="P1498" s="6">
        <f t="shared" si="201"/>
        <v>0</v>
      </c>
      <c r="Q1498" t="str">
        <f t="shared" si="199"/>
        <v>publishing</v>
      </c>
      <c r="R1498" t="str">
        <f t="shared" si="200"/>
        <v>fiction</v>
      </c>
      <c r="S1498" s="10">
        <f t="shared" si="197"/>
        <v>41838.475219907406</v>
      </c>
      <c r="T1498">
        <f t="shared" si="194"/>
        <v>2014</v>
      </c>
      <c r="U1498" s="10">
        <f t="shared" si="198"/>
        <v>41898.475219907406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95"/>
        <v>6.6666666666666671E-3</v>
      </c>
      <c r="P1499" s="6">
        <f t="shared" si="196"/>
        <v>1</v>
      </c>
      <c r="Q1499" t="str">
        <f t="shared" si="199"/>
        <v>publishing</v>
      </c>
      <c r="R1499" t="str">
        <f t="shared" si="200"/>
        <v>fiction</v>
      </c>
      <c r="S1499" s="10">
        <f t="shared" si="197"/>
        <v>41444.64261574074</v>
      </c>
      <c r="T1499">
        <f t="shared" si="194"/>
        <v>2013</v>
      </c>
      <c r="U1499" s="10">
        <f t="shared" si="198"/>
        <v>41486.821527777778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95"/>
        <v>1.9</v>
      </c>
      <c r="P1500" s="6">
        <f t="shared" si="196"/>
        <v>19</v>
      </c>
      <c r="Q1500" t="str">
        <f t="shared" si="199"/>
        <v>publishing</v>
      </c>
      <c r="R1500" t="str">
        <f t="shared" si="200"/>
        <v>fiction</v>
      </c>
      <c r="S1500" s="10">
        <f t="shared" si="197"/>
        <v>41840.983541666668</v>
      </c>
      <c r="T1500">
        <f t="shared" si="194"/>
        <v>2014</v>
      </c>
      <c r="U1500" s="10">
        <f t="shared" si="198"/>
        <v>41885.983541666668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95"/>
        <v>0.25</v>
      </c>
      <c r="P1501" s="6">
        <f t="shared" si="196"/>
        <v>5</v>
      </c>
      <c r="Q1501" t="str">
        <f t="shared" si="199"/>
        <v>publishing</v>
      </c>
      <c r="R1501" t="str">
        <f t="shared" si="200"/>
        <v>fiction</v>
      </c>
      <c r="S1501" s="10">
        <f t="shared" si="197"/>
        <v>42527.007326388892</v>
      </c>
      <c r="T1501">
        <f t="shared" si="194"/>
        <v>2016</v>
      </c>
      <c r="U1501" s="10">
        <f t="shared" si="198"/>
        <v>42587.007326388892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95"/>
        <v>25.035714285714285</v>
      </c>
      <c r="P1502" s="6">
        <f t="shared" si="196"/>
        <v>46.733333333333334</v>
      </c>
      <c r="Q1502" t="str">
        <f t="shared" si="199"/>
        <v>publishing</v>
      </c>
      <c r="R1502" t="str">
        <f t="shared" si="200"/>
        <v>fiction</v>
      </c>
      <c r="S1502" s="10">
        <f t="shared" si="197"/>
        <v>41365.904594907406</v>
      </c>
      <c r="T1502">
        <f t="shared" si="194"/>
        <v>2013</v>
      </c>
      <c r="U1502" s="10">
        <f t="shared" si="198"/>
        <v>41395.904594907406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95"/>
        <v>166.33076923076925</v>
      </c>
      <c r="P1503" s="6">
        <f t="shared" si="196"/>
        <v>97.731073446327684</v>
      </c>
      <c r="Q1503" t="str">
        <f t="shared" si="199"/>
        <v>photography</v>
      </c>
      <c r="R1503" t="str">
        <f t="shared" si="200"/>
        <v>photobooks</v>
      </c>
      <c r="S1503" s="10">
        <f t="shared" si="197"/>
        <v>42163.583599537036</v>
      </c>
      <c r="T1503">
        <f t="shared" si="194"/>
        <v>2015</v>
      </c>
      <c r="U1503" s="10">
        <f t="shared" si="198"/>
        <v>42193.583599537036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95"/>
        <v>101.44545454545455</v>
      </c>
      <c r="P1504" s="6">
        <f t="shared" si="196"/>
        <v>67.835866261398181</v>
      </c>
      <c r="Q1504" t="str">
        <f t="shared" si="199"/>
        <v>photography</v>
      </c>
      <c r="R1504" t="str">
        <f t="shared" si="200"/>
        <v>photobooks</v>
      </c>
      <c r="S1504" s="10">
        <f t="shared" si="197"/>
        <v>42426.542592592596</v>
      </c>
      <c r="T1504">
        <f t="shared" si="194"/>
        <v>2016</v>
      </c>
      <c r="U1504" s="10">
        <f t="shared" si="198"/>
        <v>42454.916666666672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95"/>
        <v>107.89146666666667</v>
      </c>
      <c r="P1505" s="6">
        <f t="shared" si="196"/>
        <v>56.98492957746479</v>
      </c>
      <c r="Q1505" t="str">
        <f t="shared" si="199"/>
        <v>photography</v>
      </c>
      <c r="R1505" t="str">
        <f t="shared" si="200"/>
        <v>photobooks</v>
      </c>
      <c r="S1505" s="10">
        <f t="shared" si="197"/>
        <v>42606.347233796296</v>
      </c>
      <c r="T1505">
        <f t="shared" si="194"/>
        <v>2016</v>
      </c>
      <c r="U1505" s="10">
        <f t="shared" si="198"/>
        <v>42666.347233796296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95"/>
        <v>277.93846153846158</v>
      </c>
      <c r="P1506" s="6">
        <f t="shared" si="196"/>
        <v>67.159851301115239</v>
      </c>
      <c r="Q1506" t="str">
        <f t="shared" si="199"/>
        <v>photography</v>
      </c>
      <c r="R1506" t="str">
        <f t="shared" si="200"/>
        <v>photobooks</v>
      </c>
      <c r="S1506" s="10">
        <f t="shared" si="197"/>
        <v>41772.657685185186</v>
      </c>
      <c r="T1506">
        <f t="shared" si="194"/>
        <v>2014</v>
      </c>
      <c r="U1506" s="10">
        <f t="shared" si="198"/>
        <v>41800.356249999997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95"/>
        <v>103.58125</v>
      </c>
      <c r="P1507" s="6">
        <f t="shared" si="196"/>
        <v>48.037681159420288</v>
      </c>
      <c r="Q1507" t="str">
        <f t="shared" si="199"/>
        <v>photography</v>
      </c>
      <c r="R1507" t="str">
        <f t="shared" si="200"/>
        <v>photobooks</v>
      </c>
      <c r="S1507" s="10">
        <f t="shared" si="197"/>
        <v>42414.44332175926</v>
      </c>
      <c r="T1507">
        <f t="shared" si="194"/>
        <v>2016</v>
      </c>
      <c r="U1507" s="10">
        <f t="shared" si="198"/>
        <v>42451.834027777775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95"/>
        <v>111.4</v>
      </c>
      <c r="P1508" s="6">
        <f t="shared" si="196"/>
        <v>38.860465116279073</v>
      </c>
      <c r="Q1508" t="str">
        <f t="shared" si="199"/>
        <v>photography</v>
      </c>
      <c r="R1508" t="str">
        <f t="shared" si="200"/>
        <v>photobooks</v>
      </c>
      <c r="S1508" s="10">
        <f t="shared" si="197"/>
        <v>41814.785925925928</v>
      </c>
      <c r="T1508">
        <f t="shared" si="194"/>
        <v>2014</v>
      </c>
      <c r="U1508" s="10">
        <f t="shared" si="198"/>
        <v>41844.785925925928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95"/>
        <v>215</v>
      </c>
      <c r="P1509" s="6">
        <f t="shared" si="196"/>
        <v>78.181818181818187</v>
      </c>
      <c r="Q1509" t="str">
        <f t="shared" si="199"/>
        <v>photography</v>
      </c>
      <c r="R1509" t="str">
        <f t="shared" si="200"/>
        <v>photobooks</v>
      </c>
      <c r="S1509" s="10">
        <f t="shared" si="197"/>
        <v>40254.450335648151</v>
      </c>
      <c r="T1509">
        <f t="shared" si="194"/>
        <v>2010</v>
      </c>
      <c r="U1509" s="10">
        <f t="shared" si="198"/>
        <v>40313.340277777781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95"/>
        <v>110.76216216216217</v>
      </c>
      <c r="P1510" s="6">
        <f t="shared" si="196"/>
        <v>97.113744075829388</v>
      </c>
      <c r="Q1510" t="str">
        <f t="shared" si="199"/>
        <v>photography</v>
      </c>
      <c r="R1510" t="str">
        <f t="shared" si="200"/>
        <v>photobooks</v>
      </c>
      <c r="S1510" s="10">
        <f t="shared" si="197"/>
        <v>41786.614363425928</v>
      </c>
      <c r="T1510">
        <f t="shared" si="194"/>
        <v>2014</v>
      </c>
      <c r="U1510" s="10">
        <f t="shared" si="198"/>
        <v>41817.614363425928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95"/>
        <v>123.64125714285714</v>
      </c>
      <c r="P1511" s="6">
        <f t="shared" si="196"/>
        <v>110.39397959183674</v>
      </c>
      <c r="Q1511" t="str">
        <f t="shared" si="199"/>
        <v>photography</v>
      </c>
      <c r="R1511" t="str">
        <f t="shared" si="200"/>
        <v>photobooks</v>
      </c>
      <c r="S1511" s="10">
        <f t="shared" si="197"/>
        <v>42751.533391203702</v>
      </c>
      <c r="T1511">
        <f t="shared" si="194"/>
        <v>2017</v>
      </c>
      <c r="U1511" s="10">
        <f t="shared" si="198"/>
        <v>42780.957638888889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95"/>
        <v>101.03500000000001</v>
      </c>
      <c r="P1512" s="6">
        <f t="shared" si="196"/>
        <v>39.91506172839506</v>
      </c>
      <c r="Q1512" t="str">
        <f t="shared" si="199"/>
        <v>photography</v>
      </c>
      <c r="R1512" t="str">
        <f t="shared" si="200"/>
        <v>photobooks</v>
      </c>
      <c r="S1512" s="10">
        <f t="shared" si="197"/>
        <v>41809.385162037033</v>
      </c>
      <c r="T1512">
        <f t="shared" si="194"/>
        <v>2014</v>
      </c>
      <c r="U1512" s="10">
        <f t="shared" si="198"/>
        <v>41839.385162037033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95"/>
        <v>111.79285714285714</v>
      </c>
      <c r="P1513" s="6">
        <f t="shared" si="196"/>
        <v>75.975728155339809</v>
      </c>
      <c r="Q1513" t="str">
        <f t="shared" si="199"/>
        <v>photography</v>
      </c>
      <c r="R1513" t="str">
        <f t="shared" si="200"/>
        <v>photobooks</v>
      </c>
      <c r="S1513" s="10">
        <f t="shared" si="197"/>
        <v>42296.583379629628</v>
      </c>
      <c r="T1513">
        <f t="shared" si="194"/>
        <v>2015</v>
      </c>
      <c r="U1513" s="10">
        <f t="shared" si="198"/>
        <v>42326.625046296293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95"/>
        <v>558.7714285714286</v>
      </c>
      <c r="P1514" s="6">
        <f t="shared" si="196"/>
        <v>58.379104477611939</v>
      </c>
      <c r="Q1514" t="str">
        <f t="shared" si="199"/>
        <v>photography</v>
      </c>
      <c r="R1514" t="str">
        <f t="shared" si="200"/>
        <v>photobooks</v>
      </c>
      <c r="S1514" s="10">
        <f t="shared" si="197"/>
        <v>42741.684479166666</v>
      </c>
      <c r="T1514">
        <f t="shared" si="194"/>
        <v>2017</v>
      </c>
      <c r="U1514" s="10">
        <f t="shared" si="198"/>
        <v>42771.684479166666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95"/>
        <v>150.01875000000001</v>
      </c>
      <c r="P1515" s="6">
        <f t="shared" si="196"/>
        <v>55.82093023255814</v>
      </c>
      <c r="Q1515" t="str">
        <f t="shared" si="199"/>
        <v>photography</v>
      </c>
      <c r="R1515" t="str">
        <f t="shared" si="200"/>
        <v>photobooks</v>
      </c>
      <c r="S1515" s="10">
        <f t="shared" si="197"/>
        <v>41806.637337962966</v>
      </c>
      <c r="T1515">
        <f t="shared" si="194"/>
        <v>2014</v>
      </c>
      <c r="U1515" s="10">
        <f t="shared" si="198"/>
        <v>41836.637337962966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95"/>
        <v>106.476</v>
      </c>
      <c r="P1516" s="6">
        <f t="shared" si="196"/>
        <v>151.24431818181819</v>
      </c>
      <c r="Q1516" t="str">
        <f t="shared" si="199"/>
        <v>photography</v>
      </c>
      <c r="R1516" t="str">
        <f t="shared" si="200"/>
        <v>photobooks</v>
      </c>
      <c r="S1516" s="10">
        <f t="shared" si="197"/>
        <v>42234.597685185188</v>
      </c>
      <c r="T1516">
        <f t="shared" si="194"/>
        <v>2015</v>
      </c>
      <c r="U1516" s="10">
        <f t="shared" si="198"/>
        <v>42274.597685185188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95"/>
        <v>157.18899999999999</v>
      </c>
      <c r="P1517" s="6">
        <f t="shared" si="196"/>
        <v>849.67027027027029</v>
      </c>
      <c r="Q1517" t="str">
        <f t="shared" si="199"/>
        <v>photography</v>
      </c>
      <c r="R1517" t="str">
        <f t="shared" si="200"/>
        <v>photobooks</v>
      </c>
      <c r="S1517" s="10">
        <f t="shared" si="197"/>
        <v>42415.253437499996</v>
      </c>
      <c r="T1517">
        <f t="shared" si="194"/>
        <v>2016</v>
      </c>
      <c r="U1517" s="10">
        <f t="shared" si="198"/>
        <v>42445.211770833332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95"/>
        <v>108.65882352941176</v>
      </c>
      <c r="P1518" s="6">
        <f t="shared" si="196"/>
        <v>159.24137931034483</v>
      </c>
      <c r="Q1518" t="str">
        <f t="shared" si="199"/>
        <v>photography</v>
      </c>
      <c r="R1518" t="str">
        <f t="shared" si="200"/>
        <v>photobooks</v>
      </c>
      <c r="S1518" s="10">
        <f t="shared" si="197"/>
        <v>42619.466342592597</v>
      </c>
      <c r="T1518">
        <f t="shared" si="194"/>
        <v>2016</v>
      </c>
      <c r="U1518" s="10">
        <f t="shared" si="198"/>
        <v>42649.583333333328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95"/>
        <v>161.97999999999999</v>
      </c>
      <c r="P1519" s="6">
        <f t="shared" si="196"/>
        <v>39.507317073170732</v>
      </c>
      <c r="Q1519" t="str">
        <f t="shared" si="199"/>
        <v>photography</v>
      </c>
      <c r="R1519" t="str">
        <f t="shared" si="200"/>
        <v>photobooks</v>
      </c>
      <c r="S1519" s="10">
        <f t="shared" si="197"/>
        <v>41948.56658564815</v>
      </c>
      <c r="T1519">
        <f t="shared" si="194"/>
        <v>2014</v>
      </c>
      <c r="U1519" s="10">
        <f t="shared" si="198"/>
        <v>41979.25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95"/>
        <v>205.36666666666665</v>
      </c>
      <c r="P1520" s="6">
        <f t="shared" si="196"/>
        <v>130.52966101694915</v>
      </c>
      <c r="Q1520" t="str">
        <f t="shared" si="199"/>
        <v>photography</v>
      </c>
      <c r="R1520" t="str">
        <f t="shared" si="200"/>
        <v>photobooks</v>
      </c>
      <c r="S1520" s="10">
        <f t="shared" si="197"/>
        <v>41760.8200462963</v>
      </c>
      <c r="T1520">
        <f t="shared" si="194"/>
        <v>2014</v>
      </c>
      <c r="U1520" s="10">
        <f t="shared" si="198"/>
        <v>41790.8200462963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95"/>
        <v>103.36388888888889</v>
      </c>
      <c r="P1521" s="6">
        <f t="shared" si="196"/>
        <v>64.156896551724131</v>
      </c>
      <c r="Q1521" t="str">
        <f t="shared" si="199"/>
        <v>photography</v>
      </c>
      <c r="R1521" t="str">
        <f t="shared" si="200"/>
        <v>photobooks</v>
      </c>
      <c r="S1521" s="10">
        <f t="shared" si="197"/>
        <v>41782.741701388892</v>
      </c>
      <c r="T1521">
        <f t="shared" si="194"/>
        <v>2014</v>
      </c>
      <c r="U1521" s="10">
        <f t="shared" si="198"/>
        <v>41810.915972222225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95"/>
        <v>103.47222222222223</v>
      </c>
      <c r="P1522" s="6">
        <f t="shared" si="196"/>
        <v>111.52694610778443</v>
      </c>
      <c r="Q1522" t="str">
        <f t="shared" si="199"/>
        <v>photography</v>
      </c>
      <c r="R1522" t="str">
        <f t="shared" si="200"/>
        <v>photobooks</v>
      </c>
      <c r="S1522" s="10">
        <f t="shared" si="197"/>
        <v>41955.857789351852</v>
      </c>
      <c r="T1522">
        <f t="shared" si="194"/>
        <v>2014</v>
      </c>
      <c r="U1522" s="10">
        <f t="shared" si="198"/>
        <v>41992.166666666672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95"/>
        <v>106.81333333333333</v>
      </c>
      <c r="P1523" s="6">
        <f t="shared" si="196"/>
        <v>170.44680851063831</v>
      </c>
      <c r="Q1523" t="str">
        <f t="shared" si="199"/>
        <v>photography</v>
      </c>
      <c r="R1523" t="str">
        <f t="shared" si="200"/>
        <v>photobooks</v>
      </c>
      <c r="S1523" s="10">
        <f t="shared" si="197"/>
        <v>42493.167719907404</v>
      </c>
      <c r="T1523">
        <f t="shared" si="194"/>
        <v>2016</v>
      </c>
      <c r="U1523" s="10">
        <f t="shared" si="198"/>
        <v>42528.167719907404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95"/>
        <v>138.96574712643678</v>
      </c>
      <c r="P1524" s="6">
        <f t="shared" si="196"/>
        <v>133.7391592920354</v>
      </c>
      <c r="Q1524" t="str">
        <f t="shared" si="199"/>
        <v>photography</v>
      </c>
      <c r="R1524" t="str">
        <f t="shared" si="200"/>
        <v>photobooks</v>
      </c>
      <c r="S1524" s="10">
        <f t="shared" si="197"/>
        <v>41899.830312500002</v>
      </c>
      <c r="T1524">
        <f t="shared" si="194"/>
        <v>2014</v>
      </c>
      <c r="U1524" s="10">
        <f t="shared" si="198"/>
        <v>41929.830312500002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95"/>
        <v>124.84324324324325</v>
      </c>
      <c r="P1525" s="6">
        <f t="shared" si="196"/>
        <v>95.834024896265561</v>
      </c>
      <c r="Q1525" t="str">
        <f t="shared" si="199"/>
        <v>photography</v>
      </c>
      <c r="R1525" t="str">
        <f t="shared" si="200"/>
        <v>photobooks</v>
      </c>
      <c r="S1525" s="10">
        <f t="shared" si="197"/>
        <v>41964.751342592594</v>
      </c>
      <c r="T1525">
        <f t="shared" si="194"/>
        <v>2014</v>
      </c>
      <c r="U1525" s="10">
        <f t="shared" si="198"/>
        <v>41996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95"/>
        <v>206.99999999999997</v>
      </c>
      <c r="P1526" s="6">
        <f t="shared" si="196"/>
        <v>221.78571428571428</v>
      </c>
      <c r="Q1526" t="str">
        <f t="shared" si="199"/>
        <v>photography</v>
      </c>
      <c r="R1526" t="str">
        <f t="shared" si="200"/>
        <v>photobooks</v>
      </c>
      <c r="S1526" s="10">
        <f t="shared" si="197"/>
        <v>42756.501041666663</v>
      </c>
      <c r="T1526">
        <f t="shared" si="194"/>
        <v>2017</v>
      </c>
      <c r="U1526" s="10">
        <f t="shared" si="198"/>
        <v>42786.501041666663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95"/>
        <v>174.00576923076923</v>
      </c>
      <c r="P1527" s="6">
        <f t="shared" si="196"/>
        <v>32.315357142857138</v>
      </c>
      <c r="Q1527" t="str">
        <f t="shared" si="199"/>
        <v>photography</v>
      </c>
      <c r="R1527" t="str">
        <f t="shared" si="200"/>
        <v>photobooks</v>
      </c>
      <c r="S1527" s="10">
        <f t="shared" si="197"/>
        <v>42570.702986111108</v>
      </c>
      <c r="T1527">
        <f t="shared" si="194"/>
        <v>2016</v>
      </c>
      <c r="U1527" s="10">
        <f t="shared" si="198"/>
        <v>42600.702986111108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95"/>
        <v>120.32608695652173</v>
      </c>
      <c r="P1528" s="6">
        <f t="shared" si="196"/>
        <v>98.839285714285708</v>
      </c>
      <c r="Q1528" t="str">
        <f t="shared" si="199"/>
        <v>photography</v>
      </c>
      <c r="R1528" t="str">
        <f t="shared" si="200"/>
        <v>photobooks</v>
      </c>
      <c r="S1528" s="10">
        <f t="shared" si="197"/>
        <v>42339.276006944448</v>
      </c>
      <c r="T1528">
        <f t="shared" si="194"/>
        <v>2015</v>
      </c>
      <c r="U1528" s="10">
        <f t="shared" si="198"/>
        <v>42388.276006944448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95"/>
        <v>110.44428571428573</v>
      </c>
      <c r="P1529" s="6">
        <f t="shared" si="196"/>
        <v>55.222142857142863</v>
      </c>
      <c r="Q1529" t="str">
        <f t="shared" si="199"/>
        <v>photography</v>
      </c>
      <c r="R1529" t="str">
        <f t="shared" si="200"/>
        <v>photobooks</v>
      </c>
      <c r="S1529" s="10">
        <f t="shared" si="197"/>
        <v>42780.600532407407</v>
      </c>
      <c r="T1529">
        <f t="shared" si="194"/>
        <v>2017</v>
      </c>
      <c r="U1529" s="10">
        <f t="shared" si="198"/>
        <v>42808.558865740735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95"/>
        <v>281.56666666666666</v>
      </c>
      <c r="P1530" s="6">
        <f t="shared" si="196"/>
        <v>52.793750000000003</v>
      </c>
      <c r="Q1530" t="str">
        <f t="shared" si="199"/>
        <v>photography</v>
      </c>
      <c r="R1530" t="str">
        <f t="shared" si="200"/>
        <v>photobooks</v>
      </c>
      <c r="S1530" s="10">
        <f t="shared" si="197"/>
        <v>42736.732893518521</v>
      </c>
      <c r="T1530">
        <f t="shared" si="194"/>
        <v>2017</v>
      </c>
      <c r="U1530" s="10">
        <f t="shared" si="198"/>
        <v>42767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95"/>
        <v>100.67894736842105</v>
      </c>
      <c r="P1531" s="6">
        <f t="shared" si="196"/>
        <v>135.66666666666666</v>
      </c>
      <c r="Q1531" t="str">
        <f t="shared" si="199"/>
        <v>photography</v>
      </c>
      <c r="R1531" t="str">
        <f t="shared" si="200"/>
        <v>photobooks</v>
      </c>
      <c r="S1531" s="10">
        <f t="shared" si="197"/>
        <v>42052.628703703704</v>
      </c>
      <c r="T1531">
        <f t="shared" si="194"/>
        <v>2015</v>
      </c>
      <c r="U1531" s="10">
        <f t="shared" si="198"/>
        <v>42082.587037037039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95"/>
        <v>134.82571428571427</v>
      </c>
      <c r="P1532" s="6">
        <f t="shared" si="196"/>
        <v>53.991990846681922</v>
      </c>
      <c r="Q1532" t="str">
        <f t="shared" si="199"/>
        <v>photography</v>
      </c>
      <c r="R1532" t="str">
        <f t="shared" si="200"/>
        <v>photobooks</v>
      </c>
      <c r="S1532" s="10">
        <f t="shared" si="197"/>
        <v>42275.767303240747</v>
      </c>
      <c r="T1532">
        <f t="shared" si="194"/>
        <v>2015</v>
      </c>
      <c r="U1532" s="10">
        <f t="shared" si="198"/>
        <v>42300.767303240747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95"/>
        <v>175.95744680851064</v>
      </c>
      <c r="P1533" s="6">
        <f t="shared" si="196"/>
        <v>56.643835616438359</v>
      </c>
      <c r="Q1533" t="str">
        <f t="shared" si="199"/>
        <v>photography</v>
      </c>
      <c r="R1533" t="str">
        <f t="shared" si="200"/>
        <v>photobooks</v>
      </c>
      <c r="S1533" s="10">
        <f t="shared" si="197"/>
        <v>41941.802384259259</v>
      </c>
      <c r="T1533">
        <f t="shared" si="194"/>
        <v>2014</v>
      </c>
      <c r="U1533" s="10">
        <f t="shared" si="198"/>
        <v>41974.125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95"/>
        <v>484.02000000000004</v>
      </c>
      <c r="P1534" s="6">
        <f t="shared" si="196"/>
        <v>82.316326530612244</v>
      </c>
      <c r="Q1534" t="str">
        <f t="shared" si="199"/>
        <v>photography</v>
      </c>
      <c r="R1534" t="str">
        <f t="shared" si="200"/>
        <v>photobooks</v>
      </c>
      <c r="S1534" s="10">
        <f t="shared" si="197"/>
        <v>42391.475289351853</v>
      </c>
      <c r="T1534">
        <f t="shared" si="194"/>
        <v>2016</v>
      </c>
      <c r="U1534" s="10">
        <f t="shared" si="198"/>
        <v>42415.625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95"/>
        <v>145.14000000000001</v>
      </c>
      <c r="P1535" s="6">
        <f t="shared" si="196"/>
        <v>88.26081081081081</v>
      </c>
      <c r="Q1535" t="str">
        <f t="shared" si="199"/>
        <v>photography</v>
      </c>
      <c r="R1535" t="str">
        <f t="shared" si="200"/>
        <v>photobooks</v>
      </c>
      <c r="S1535" s="10">
        <f t="shared" si="197"/>
        <v>42443.00204861111</v>
      </c>
      <c r="T1535">
        <f t="shared" si="194"/>
        <v>2016</v>
      </c>
      <c r="U1535" s="10">
        <f t="shared" si="198"/>
        <v>42492.165972222225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95"/>
        <v>417.73333333333335</v>
      </c>
      <c r="P1536" s="6">
        <f t="shared" si="196"/>
        <v>84.905149051490511</v>
      </c>
      <c r="Q1536" t="str">
        <f t="shared" si="199"/>
        <v>photography</v>
      </c>
      <c r="R1536" t="str">
        <f t="shared" si="200"/>
        <v>photobooks</v>
      </c>
      <c r="S1536" s="10">
        <f t="shared" si="197"/>
        <v>42221.67432870371</v>
      </c>
      <c r="T1536">
        <f t="shared" si="194"/>
        <v>2015</v>
      </c>
      <c r="U1536" s="10">
        <f t="shared" si="198"/>
        <v>42251.67432870371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95"/>
        <v>132.42499999999998</v>
      </c>
      <c r="P1537" s="6">
        <f t="shared" si="196"/>
        <v>48.154545454545456</v>
      </c>
      <c r="Q1537" t="str">
        <f t="shared" si="199"/>
        <v>photography</v>
      </c>
      <c r="R1537" t="str">
        <f t="shared" si="200"/>
        <v>photobooks</v>
      </c>
      <c r="S1537" s="10">
        <f t="shared" si="197"/>
        <v>42484.829062500001</v>
      </c>
      <c r="T1537">
        <f t="shared" si="194"/>
        <v>2016</v>
      </c>
      <c r="U1537" s="10">
        <f t="shared" si="198"/>
        <v>42513.916666666672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95"/>
        <v>250.30841666666666</v>
      </c>
      <c r="P1538" s="6">
        <f t="shared" si="196"/>
        <v>66.015406593406595</v>
      </c>
      <c r="Q1538" t="str">
        <f t="shared" si="199"/>
        <v>photography</v>
      </c>
      <c r="R1538" t="str">
        <f t="shared" si="200"/>
        <v>photobooks</v>
      </c>
      <c r="S1538" s="10">
        <f t="shared" si="197"/>
        <v>42213.802199074074</v>
      </c>
      <c r="T1538">
        <f t="shared" ref="T1538:T1601" si="202">YEAR(S1538)</f>
        <v>2015</v>
      </c>
      <c r="U1538" s="10">
        <f t="shared" si="198"/>
        <v>42243.802199074074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203">E1539/D1539 * 100</f>
        <v>179.9</v>
      </c>
      <c r="P1539" s="6">
        <f t="shared" ref="P1539:P1602" si="204">E1539/L1539</f>
        <v>96.375</v>
      </c>
      <c r="Q1539" t="str">
        <f t="shared" si="199"/>
        <v>photography</v>
      </c>
      <c r="R1539" t="str">
        <f t="shared" si="200"/>
        <v>photobooks</v>
      </c>
      <c r="S1539" s="10">
        <f t="shared" ref="S1539:S1602" si="205">(((J1539/60)/60)/24)+DATE(1970,1,1)</f>
        <v>42552.315127314811</v>
      </c>
      <c r="T1539">
        <f t="shared" si="202"/>
        <v>2016</v>
      </c>
      <c r="U1539" s="10">
        <f t="shared" ref="U1539:U1602" si="206">(((I1539/60)/60)/24)+DATE(1970,1,1)</f>
        <v>42588.75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03"/>
        <v>102.62857142857142</v>
      </c>
      <c r="P1540" s="6">
        <f t="shared" si="204"/>
        <v>156.17391304347825</v>
      </c>
      <c r="Q1540" t="str">
        <f t="shared" si="199"/>
        <v>photography</v>
      </c>
      <c r="R1540" t="str">
        <f t="shared" si="200"/>
        <v>photobooks</v>
      </c>
      <c r="S1540" s="10">
        <f t="shared" si="205"/>
        <v>41981.782060185185</v>
      </c>
      <c r="T1540">
        <f t="shared" si="202"/>
        <v>2014</v>
      </c>
      <c r="U1540" s="10">
        <f t="shared" si="206"/>
        <v>42026.782060185185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03"/>
        <v>135.98609999999999</v>
      </c>
      <c r="P1541" s="6">
        <f t="shared" si="204"/>
        <v>95.764859154929582</v>
      </c>
      <c r="Q1541" t="str">
        <f t="shared" ref="Q1541:Q1604" si="207">LEFT(N1541,SEARCH("/",N1541,1)-1)</f>
        <v>photography</v>
      </c>
      <c r="R1541" t="str">
        <f t="shared" ref="R1541:R1604" si="208">RIGHT(N1541,LEN(N1541)-SEARCH("/",N1541,1))</f>
        <v>photobooks</v>
      </c>
      <c r="S1541" s="10">
        <f t="shared" si="205"/>
        <v>42705.919201388882</v>
      </c>
      <c r="T1541">
        <f t="shared" si="202"/>
        <v>2016</v>
      </c>
      <c r="U1541" s="10">
        <f t="shared" si="206"/>
        <v>42738.919201388882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03"/>
        <v>117.86666666666667</v>
      </c>
      <c r="P1542" s="6">
        <f t="shared" si="204"/>
        <v>180.40816326530611</v>
      </c>
      <c r="Q1542" t="str">
        <f t="shared" si="207"/>
        <v>photography</v>
      </c>
      <c r="R1542" t="str">
        <f t="shared" si="208"/>
        <v>photobooks</v>
      </c>
      <c r="S1542" s="10">
        <f t="shared" si="205"/>
        <v>41939.00712962963</v>
      </c>
      <c r="T1542">
        <f t="shared" si="202"/>
        <v>2014</v>
      </c>
      <c r="U1542" s="10">
        <f t="shared" si="206"/>
        <v>41969.052083333328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03"/>
        <v>3.3333333333333333E-2</v>
      </c>
      <c r="P1543" s="6">
        <f t="shared" si="204"/>
        <v>3</v>
      </c>
      <c r="Q1543" t="str">
        <f t="shared" si="207"/>
        <v>photography</v>
      </c>
      <c r="R1543" t="str">
        <f t="shared" si="208"/>
        <v>nature</v>
      </c>
      <c r="S1543" s="10">
        <f t="shared" si="205"/>
        <v>41974.712245370371</v>
      </c>
      <c r="T1543">
        <f t="shared" si="202"/>
        <v>2014</v>
      </c>
      <c r="U1543" s="10">
        <f t="shared" si="206"/>
        <v>42004.712245370371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03"/>
        <v>4</v>
      </c>
      <c r="P1544" s="6">
        <f t="shared" si="204"/>
        <v>20</v>
      </c>
      <c r="Q1544" t="str">
        <f t="shared" si="207"/>
        <v>photography</v>
      </c>
      <c r="R1544" t="str">
        <f t="shared" si="208"/>
        <v>nature</v>
      </c>
      <c r="S1544" s="10">
        <f t="shared" si="205"/>
        <v>42170.996527777781</v>
      </c>
      <c r="T1544">
        <f t="shared" si="202"/>
        <v>2015</v>
      </c>
      <c r="U1544" s="10">
        <f t="shared" si="206"/>
        <v>42185.996527777781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03"/>
        <v>0.44444444444444442</v>
      </c>
      <c r="P1545" s="6">
        <f t="shared" si="204"/>
        <v>10</v>
      </c>
      <c r="Q1545" t="str">
        <f t="shared" si="207"/>
        <v>photography</v>
      </c>
      <c r="R1545" t="str">
        <f t="shared" si="208"/>
        <v>nature</v>
      </c>
      <c r="S1545" s="10">
        <f t="shared" si="205"/>
        <v>41935.509652777779</v>
      </c>
      <c r="T1545">
        <f t="shared" si="202"/>
        <v>2014</v>
      </c>
      <c r="U1545" s="10">
        <f t="shared" si="206"/>
        <v>41965.551319444443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03"/>
        <v>0</v>
      </c>
      <c r="P1546" s="6">
        <f>IF(L1546 &gt; 0,E1546/L1546,0)</f>
        <v>0</v>
      </c>
      <c r="Q1546" t="str">
        <f t="shared" si="207"/>
        <v>photography</v>
      </c>
      <c r="R1546" t="str">
        <f t="shared" si="208"/>
        <v>nature</v>
      </c>
      <c r="S1546" s="10">
        <f t="shared" si="205"/>
        <v>42053.051203703704</v>
      </c>
      <c r="T1546">
        <f t="shared" si="202"/>
        <v>2015</v>
      </c>
      <c r="U1546" s="10">
        <f t="shared" si="206"/>
        <v>42095.012499999997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03"/>
        <v>3.3333333333333333E-2</v>
      </c>
      <c r="P1547" s="6">
        <f t="shared" si="204"/>
        <v>1</v>
      </c>
      <c r="Q1547" t="str">
        <f t="shared" si="207"/>
        <v>photography</v>
      </c>
      <c r="R1547" t="str">
        <f t="shared" si="208"/>
        <v>nature</v>
      </c>
      <c r="S1547" s="10">
        <f t="shared" si="205"/>
        <v>42031.884652777779</v>
      </c>
      <c r="T1547">
        <f t="shared" si="202"/>
        <v>2015</v>
      </c>
      <c r="U1547" s="10">
        <f t="shared" si="206"/>
        <v>42065.886111111111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03"/>
        <v>28.9</v>
      </c>
      <c r="P1548" s="6">
        <f t="shared" si="204"/>
        <v>26.272727272727273</v>
      </c>
      <c r="Q1548" t="str">
        <f t="shared" si="207"/>
        <v>photography</v>
      </c>
      <c r="R1548" t="str">
        <f t="shared" si="208"/>
        <v>nature</v>
      </c>
      <c r="S1548" s="10">
        <f t="shared" si="205"/>
        <v>41839.212951388887</v>
      </c>
      <c r="T1548">
        <f t="shared" si="202"/>
        <v>2014</v>
      </c>
      <c r="U1548" s="10">
        <f t="shared" si="206"/>
        <v>41899.212951388887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03"/>
        <v>0</v>
      </c>
      <c r="P1549" s="6">
        <f>IF(L1549 &gt; 0,E1549/L1549,0)</f>
        <v>0</v>
      </c>
      <c r="Q1549" t="str">
        <f t="shared" si="207"/>
        <v>photography</v>
      </c>
      <c r="R1549" t="str">
        <f t="shared" si="208"/>
        <v>nature</v>
      </c>
      <c r="S1549" s="10">
        <f t="shared" si="205"/>
        <v>42782.426875000005</v>
      </c>
      <c r="T1549">
        <f t="shared" si="202"/>
        <v>2017</v>
      </c>
      <c r="U1549" s="10">
        <f t="shared" si="206"/>
        <v>42789.426875000005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03"/>
        <v>8.5714285714285712</v>
      </c>
      <c r="P1550" s="6">
        <f t="shared" si="204"/>
        <v>60</v>
      </c>
      <c r="Q1550" t="str">
        <f t="shared" si="207"/>
        <v>photography</v>
      </c>
      <c r="R1550" t="str">
        <f t="shared" si="208"/>
        <v>nature</v>
      </c>
      <c r="S1550" s="10">
        <f t="shared" si="205"/>
        <v>42286.88217592593</v>
      </c>
      <c r="T1550">
        <f t="shared" si="202"/>
        <v>2015</v>
      </c>
      <c r="U1550" s="10">
        <f t="shared" si="206"/>
        <v>42316.923842592587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03"/>
        <v>34</v>
      </c>
      <c r="P1551" s="6">
        <f t="shared" si="204"/>
        <v>28.333333333333332</v>
      </c>
      <c r="Q1551" t="str">
        <f t="shared" si="207"/>
        <v>photography</v>
      </c>
      <c r="R1551" t="str">
        <f t="shared" si="208"/>
        <v>nature</v>
      </c>
      <c r="S1551" s="10">
        <f t="shared" si="205"/>
        <v>42281.136099537034</v>
      </c>
      <c r="T1551">
        <f t="shared" si="202"/>
        <v>2015</v>
      </c>
      <c r="U1551" s="10">
        <f t="shared" si="206"/>
        <v>42311.177766203706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03"/>
        <v>13.466666666666665</v>
      </c>
      <c r="P1552" s="6">
        <f t="shared" si="204"/>
        <v>14.428571428571429</v>
      </c>
      <c r="Q1552" t="str">
        <f t="shared" si="207"/>
        <v>photography</v>
      </c>
      <c r="R1552" t="str">
        <f t="shared" si="208"/>
        <v>nature</v>
      </c>
      <c r="S1552" s="10">
        <f t="shared" si="205"/>
        <v>42472.449467592596</v>
      </c>
      <c r="T1552">
        <f t="shared" si="202"/>
        <v>2016</v>
      </c>
      <c r="U1552" s="10">
        <f t="shared" si="206"/>
        <v>42502.449467592596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03"/>
        <v>0</v>
      </c>
      <c r="P1553" s="6">
        <f>IF(L1553 &gt; 0,E1553/L1553,0)</f>
        <v>0</v>
      </c>
      <c r="Q1553" t="str">
        <f t="shared" si="207"/>
        <v>photography</v>
      </c>
      <c r="R1553" t="str">
        <f t="shared" si="208"/>
        <v>nature</v>
      </c>
      <c r="S1553" s="10">
        <f t="shared" si="205"/>
        <v>42121.824525462958</v>
      </c>
      <c r="T1553">
        <f t="shared" si="202"/>
        <v>2015</v>
      </c>
      <c r="U1553" s="10">
        <f t="shared" si="206"/>
        <v>42151.824525462958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03"/>
        <v>49.186046511627907</v>
      </c>
      <c r="P1554" s="6">
        <f t="shared" si="204"/>
        <v>132.1875</v>
      </c>
      <c r="Q1554" t="str">
        <f t="shared" si="207"/>
        <v>photography</v>
      </c>
      <c r="R1554" t="str">
        <f t="shared" si="208"/>
        <v>nature</v>
      </c>
      <c r="S1554" s="10">
        <f t="shared" si="205"/>
        <v>41892.688750000001</v>
      </c>
      <c r="T1554">
        <f t="shared" si="202"/>
        <v>2014</v>
      </c>
      <c r="U1554" s="10">
        <f t="shared" si="206"/>
        <v>41913.165972222225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03"/>
        <v>0</v>
      </c>
      <c r="P1555" s="6">
        <f t="shared" ref="P1555:P1557" si="209">IF(L1555 &gt; 0,E1555/L1555,0)</f>
        <v>0</v>
      </c>
      <c r="Q1555" t="str">
        <f t="shared" si="207"/>
        <v>photography</v>
      </c>
      <c r="R1555" t="str">
        <f t="shared" si="208"/>
        <v>nature</v>
      </c>
      <c r="S1555" s="10">
        <f t="shared" si="205"/>
        <v>42219.282951388886</v>
      </c>
      <c r="T1555">
        <f t="shared" si="202"/>
        <v>2015</v>
      </c>
      <c r="U1555" s="10">
        <f t="shared" si="206"/>
        <v>42249.282951388886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03"/>
        <v>0</v>
      </c>
      <c r="P1556" s="6">
        <f t="shared" si="209"/>
        <v>0</v>
      </c>
      <c r="Q1556" t="str">
        <f t="shared" si="207"/>
        <v>photography</v>
      </c>
      <c r="R1556" t="str">
        <f t="shared" si="208"/>
        <v>nature</v>
      </c>
      <c r="S1556" s="10">
        <f t="shared" si="205"/>
        <v>42188.252199074079</v>
      </c>
      <c r="T1556">
        <f t="shared" si="202"/>
        <v>2015</v>
      </c>
      <c r="U1556" s="10">
        <f t="shared" si="206"/>
        <v>42218.252199074079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03"/>
        <v>0</v>
      </c>
      <c r="P1557" s="6">
        <f t="shared" si="209"/>
        <v>0</v>
      </c>
      <c r="Q1557" t="str">
        <f t="shared" si="207"/>
        <v>photography</v>
      </c>
      <c r="R1557" t="str">
        <f t="shared" si="208"/>
        <v>nature</v>
      </c>
      <c r="S1557" s="10">
        <f t="shared" si="205"/>
        <v>42241.613796296297</v>
      </c>
      <c r="T1557">
        <f t="shared" si="202"/>
        <v>2015</v>
      </c>
      <c r="U1557" s="10">
        <f t="shared" si="206"/>
        <v>42264.708333333328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03"/>
        <v>45.133333333333333</v>
      </c>
      <c r="P1558" s="6">
        <f t="shared" si="204"/>
        <v>56.416666666666664</v>
      </c>
      <c r="Q1558" t="str">
        <f t="shared" si="207"/>
        <v>photography</v>
      </c>
      <c r="R1558" t="str">
        <f t="shared" si="208"/>
        <v>nature</v>
      </c>
      <c r="S1558" s="10">
        <f t="shared" si="205"/>
        <v>42525.153055555551</v>
      </c>
      <c r="T1558">
        <f t="shared" si="202"/>
        <v>2016</v>
      </c>
      <c r="U1558" s="10">
        <f t="shared" si="206"/>
        <v>42555.153055555551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03"/>
        <v>4</v>
      </c>
      <c r="P1559" s="6">
        <f t="shared" si="204"/>
        <v>100</v>
      </c>
      <c r="Q1559" t="str">
        <f t="shared" si="207"/>
        <v>photography</v>
      </c>
      <c r="R1559" t="str">
        <f t="shared" si="208"/>
        <v>nature</v>
      </c>
      <c r="S1559" s="10">
        <f t="shared" si="205"/>
        <v>41871.65315972222</v>
      </c>
      <c r="T1559">
        <f t="shared" si="202"/>
        <v>2014</v>
      </c>
      <c r="U1559" s="10">
        <f t="shared" si="206"/>
        <v>41902.65315972222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03"/>
        <v>4.666666666666667</v>
      </c>
      <c r="P1560" s="6">
        <f t="shared" si="204"/>
        <v>11.666666666666666</v>
      </c>
      <c r="Q1560" t="str">
        <f t="shared" si="207"/>
        <v>photography</v>
      </c>
      <c r="R1560" t="str">
        <f t="shared" si="208"/>
        <v>nature</v>
      </c>
      <c r="S1560" s="10">
        <f t="shared" si="205"/>
        <v>42185.397673611107</v>
      </c>
      <c r="T1560">
        <f t="shared" si="202"/>
        <v>2015</v>
      </c>
      <c r="U1560" s="10">
        <f t="shared" si="206"/>
        <v>42244.508333333331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03"/>
        <v>0.33333333333333337</v>
      </c>
      <c r="P1561" s="6">
        <f t="shared" si="204"/>
        <v>50</v>
      </c>
      <c r="Q1561" t="str">
        <f t="shared" si="207"/>
        <v>photography</v>
      </c>
      <c r="R1561" t="str">
        <f t="shared" si="208"/>
        <v>nature</v>
      </c>
      <c r="S1561" s="10">
        <f t="shared" si="205"/>
        <v>42108.05322916666</v>
      </c>
      <c r="T1561">
        <f t="shared" si="202"/>
        <v>2015</v>
      </c>
      <c r="U1561" s="10">
        <f t="shared" si="206"/>
        <v>42123.05322916666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03"/>
        <v>3.7600000000000002</v>
      </c>
      <c r="P1562" s="6">
        <f t="shared" si="204"/>
        <v>23.5</v>
      </c>
      <c r="Q1562" t="str">
        <f t="shared" si="207"/>
        <v>photography</v>
      </c>
      <c r="R1562" t="str">
        <f t="shared" si="208"/>
        <v>nature</v>
      </c>
      <c r="S1562" s="10">
        <f t="shared" si="205"/>
        <v>41936.020752314813</v>
      </c>
      <c r="T1562">
        <f t="shared" si="202"/>
        <v>2014</v>
      </c>
      <c r="U1562" s="10">
        <f t="shared" si="206"/>
        <v>41956.062418981484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03"/>
        <v>0.67</v>
      </c>
      <c r="P1563" s="6">
        <f t="shared" si="204"/>
        <v>67</v>
      </c>
      <c r="Q1563" t="str">
        <f t="shared" si="207"/>
        <v>publishing</v>
      </c>
      <c r="R1563" t="str">
        <f t="shared" si="208"/>
        <v>art books</v>
      </c>
      <c r="S1563" s="10">
        <f t="shared" si="205"/>
        <v>41555.041701388887</v>
      </c>
      <c r="T1563">
        <f t="shared" si="202"/>
        <v>2013</v>
      </c>
      <c r="U1563" s="10">
        <f t="shared" si="206"/>
        <v>41585.083368055559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03"/>
        <v>0</v>
      </c>
      <c r="P1564" s="6">
        <f>IF(L1564 &gt; 0,E1564/L1564,0)</f>
        <v>0</v>
      </c>
      <c r="Q1564" t="str">
        <f t="shared" si="207"/>
        <v>publishing</v>
      </c>
      <c r="R1564" t="str">
        <f t="shared" si="208"/>
        <v>art books</v>
      </c>
      <c r="S1564" s="10">
        <f t="shared" si="205"/>
        <v>40079.566157407404</v>
      </c>
      <c r="T1564">
        <f t="shared" si="202"/>
        <v>2009</v>
      </c>
      <c r="U1564" s="10">
        <f t="shared" si="206"/>
        <v>40149.034722222219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03"/>
        <v>1.4166666666666665</v>
      </c>
      <c r="P1565" s="6">
        <f t="shared" si="204"/>
        <v>42.5</v>
      </c>
      <c r="Q1565" t="str">
        <f t="shared" si="207"/>
        <v>publishing</v>
      </c>
      <c r="R1565" t="str">
        <f t="shared" si="208"/>
        <v>art books</v>
      </c>
      <c r="S1565" s="10">
        <f t="shared" si="205"/>
        <v>41652.742488425924</v>
      </c>
      <c r="T1565">
        <f t="shared" si="202"/>
        <v>2014</v>
      </c>
      <c r="U1565" s="10">
        <f t="shared" si="206"/>
        <v>41712.700821759259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03"/>
        <v>0.1</v>
      </c>
      <c r="P1566" s="6">
        <f t="shared" si="204"/>
        <v>10</v>
      </c>
      <c r="Q1566" t="str">
        <f t="shared" si="207"/>
        <v>publishing</v>
      </c>
      <c r="R1566" t="str">
        <f t="shared" si="208"/>
        <v>art books</v>
      </c>
      <c r="S1566" s="10">
        <f t="shared" si="205"/>
        <v>42121.367002314815</v>
      </c>
      <c r="T1566">
        <f t="shared" si="202"/>
        <v>2015</v>
      </c>
      <c r="U1566" s="10">
        <f t="shared" si="206"/>
        <v>42152.836805555555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03"/>
        <v>2.5</v>
      </c>
      <c r="P1567" s="6">
        <f t="shared" si="204"/>
        <v>100</v>
      </c>
      <c r="Q1567" t="str">
        <f t="shared" si="207"/>
        <v>publishing</v>
      </c>
      <c r="R1567" t="str">
        <f t="shared" si="208"/>
        <v>art books</v>
      </c>
      <c r="S1567" s="10">
        <f t="shared" si="205"/>
        <v>40672.729872685188</v>
      </c>
      <c r="T1567">
        <f t="shared" si="202"/>
        <v>2011</v>
      </c>
      <c r="U1567" s="10">
        <f t="shared" si="206"/>
        <v>40702.729872685188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03"/>
        <v>21.25</v>
      </c>
      <c r="P1568" s="6">
        <f t="shared" si="204"/>
        <v>108.05084745762711</v>
      </c>
      <c r="Q1568" t="str">
        <f t="shared" si="207"/>
        <v>publishing</v>
      </c>
      <c r="R1568" t="str">
        <f t="shared" si="208"/>
        <v>art books</v>
      </c>
      <c r="S1568" s="10">
        <f t="shared" si="205"/>
        <v>42549.916712962964</v>
      </c>
      <c r="T1568">
        <f t="shared" si="202"/>
        <v>2016</v>
      </c>
      <c r="U1568" s="10">
        <f t="shared" si="206"/>
        <v>42578.916666666672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03"/>
        <v>4.117647058823529</v>
      </c>
      <c r="P1569" s="6">
        <f t="shared" si="204"/>
        <v>26.923076923076923</v>
      </c>
      <c r="Q1569" t="str">
        <f t="shared" si="207"/>
        <v>publishing</v>
      </c>
      <c r="R1569" t="str">
        <f t="shared" si="208"/>
        <v>art books</v>
      </c>
      <c r="S1569" s="10">
        <f t="shared" si="205"/>
        <v>41671.936863425923</v>
      </c>
      <c r="T1569">
        <f t="shared" si="202"/>
        <v>2014</v>
      </c>
      <c r="U1569" s="10">
        <f t="shared" si="206"/>
        <v>41687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03"/>
        <v>13.639999999999999</v>
      </c>
      <c r="P1570" s="6">
        <f t="shared" si="204"/>
        <v>155</v>
      </c>
      <c r="Q1570" t="str">
        <f t="shared" si="207"/>
        <v>publishing</v>
      </c>
      <c r="R1570" t="str">
        <f t="shared" si="208"/>
        <v>art books</v>
      </c>
      <c r="S1570" s="10">
        <f t="shared" si="205"/>
        <v>41962.062326388885</v>
      </c>
      <c r="T1570">
        <f t="shared" si="202"/>
        <v>2014</v>
      </c>
      <c r="U1570" s="10">
        <f t="shared" si="206"/>
        <v>41997.062326388885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03"/>
        <v>0</v>
      </c>
      <c r="P1571" s="6">
        <f>IF(L1571 &gt; 0,E1571/L1571,0)</f>
        <v>0</v>
      </c>
      <c r="Q1571" t="str">
        <f t="shared" si="207"/>
        <v>publishing</v>
      </c>
      <c r="R1571" t="str">
        <f t="shared" si="208"/>
        <v>art books</v>
      </c>
      <c r="S1571" s="10">
        <f t="shared" si="205"/>
        <v>41389.679560185185</v>
      </c>
      <c r="T1571">
        <f t="shared" si="202"/>
        <v>2013</v>
      </c>
      <c r="U1571" s="10">
        <f t="shared" si="206"/>
        <v>41419.679560185185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03"/>
        <v>41.4</v>
      </c>
      <c r="P1572" s="6">
        <f t="shared" si="204"/>
        <v>47.769230769230766</v>
      </c>
      <c r="Q1572" t="str">
        <f t="shared" si="207"/>
        <v>publishing</v>
      </c>
      <c r="R1572" t="str">
        <f t="shared" si="208"/>
        <v>art books</v>
      </c>
      <c r="S1572" s="10">
        <f t="shared" si="205"/>
        <v>42438.813449074078</v>
      </c>
      <c r="T1572">
        <f t="shared" si="202"/>
        <v>2016</v>
      </c>
      <c r="U1572" s="10">
        <f t="shared" si="206"/>
        <v>42468.771782407406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03"/>
        <v>0.66115702479338845</v>
      </c>
      <c r="P1573" s="6">
        <f t="shared" si="204"/>
        <v>20</v>
      </c>
      <c r="Q1573" t="str">
        <f t="shared" si="207"/>
        <v>publishing</v>
      </c>
      <c r="R1573" t="str">
        <f t="shared" si="208"/>
        <v>art books</v>
      </c>
      <c r="S1573" s="10">
        <f t="shared" si="205"/>
        <v>42144.769479166673</v>
      </c>
      <c r="T1573">
        <f t="shared" si="202"/>
        <v>2015</v>
      </c>
      <c r="U1573" s="10">
        <f t="shared" si="206"/>
        <v>42174.769479166673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03"/>
        <v>5</v>
      </c>
      <c r="P1574" s="6">
        <f t="shared" si="204"/>
        <v>41.666666666666664</v>
      </c>
      <c r="Q1574" t="str">
        <f t="shared" si="207"/>
        <v>publishing</v>
      </c>
      <c r="R1574" t="str">
        <f t="shared" si="208"/>
        <v>art books</v>
      </c>
      <c r="S1574" s="10">
        <f t="shared" si="205"/>
        <v>42404.033090277779</v>
      </c>
      <c r="T1574">
        <f t="shared" si="202"/>
        <v>2016</v>
      </c>
      <c r="U1574" s="10">
        <f t="shared" si="206"/>
        <v>42428.999305555553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03"/>
        <v>2.4777777777777779</v>
      </c>
      <c r="P1575" s="6">
        <f t="shared" si="204"/>
        <v>74.333333333333329</v>
      </c>
      <c r="Q1575" t="str">
        <f t="shared" si="207"/>
        <v>publishing</v>
      </c>
      <c r="R1575" t="str">
        <f t="shared" si="208"/>
        <v>art books</v>
      </c>
      <c r="S1575" s="10">
        <f t="shared" si="205"/>
        <v>42786.000023148154</v>
      </c>
      <c r="T1575">
        <f t="shared" si="202"/>
        <v>2017</v>
      </c>
      <c r="U1575" s="10">
        <f t="shared" si="206"/>
        <v>42826.165972222225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03"/>
        <v>5.0599999999999996</v>
      </c>
      <c r="P1576" s="6">
        <f t="shared" si="204"/>
        <v>84.333333333333329</v>
      </c>
      <c r="Q1576" t="str">
        <f t="shared" si="207"/>
        <v>publishing</v>
      </c>
      <c r="R1576" t="str">
        <f t="shared" si="208"/>
        <v>art books</v>
      </c>
      <c r="S1576" s="10">
        <f t="shared" si="205"/>
        <v>42017.927418981482</v>
      </c>
      <c r="T1576">
        <f t="shared" si="202"/>
        <v>2015</v>
      </c>
      <c r="U1576" s="10">
        <f t="shared" si="206"/>
        <v>42052.927418981482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03"/>
        <v>22.91</v>
      </c>
      <c r="P1577" s="6">
        <f t="shared" si="204"/>
        <v>65.457142857142856</v>
      </c>
      <c r="Q1577" t="str">
        <f t="shared" si="207"/>
        <v>publishing</v>
      </c>
      <c r="R1577" t="str">
        <f t="shared" si="208"/>
        <v>art books</v>
      </c>
      <c r="S1577" s="10">
        <f t="shared" si="205"/>
        <v>41799.524259259262</v>
      </c>
      <c r="T1577">
        <f t="shared" si="202"/>
        <v>2014</v>
      </c>
      <c r="U1577" s="10">
        <f t="shared" si="206"/>
        <v>41829.524259259262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03"/>
        <v>13</v>
      </c>
      <c r="P1578" s="6">
        <f t="shared" si="204"/>
        <v>65</v>
      </c>
      <c r="Q1578" t="str">
        <f t="shared" si="207"/>
        <v>publishing</v>
      </c>
      <c r="R1578" t="str">
        <f t="shared" si="208"/>
        <v>art books</v>
      </c>
      <c r="S1578" s="10">
        <f t="shared" si="205"/>
        <v>42140.879259259258</v>
      </c>
      <c r="T1578">
        <f t="shared" si="202"/>
        <v>2015</v>
      </c>
      <c r="U1578" s="10">
        <f t="shared" si="206"/>
        <v>42185.879259259258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03"/>
        <v>0.54999999999999993</v>
      </c>
      <c r="P1579" s="6">
        <f t="shared" si="204"/>
        <v>27.5</v>
      </c>
      <c r="Q1579" t="str">
        <f t="shared" si="207"/>
        <v>publishing</v>
      </c>
      <c r="R1579" t="str">
        <f t="shared" si="208"/>
        <v>art books</v>
      </c>
      <c r="S1579" s="10">
        <f t="shared" si="205"/>
        <v>41054.847777777781</v>
      </c>
      <c r="T1579">
        <f t="shared" si="202"/>
        <v>2012</v>
      </c>
      <c r="U1579" s="10">
        <f t="shared" si="206"/>
        <v>41114.847777777781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03"/>
        <v>10.806536636794938</v>
      </c>
      <c r="P1580" s="6">
        <f t="shared" si="204"/>
        <v>51.25</v>
      </c>
      <c r="Q1580" t="str">
        <f t="shared" si="207"/>
        <v>publishing</v>
      </c>
      <c r="R1580" t="str">
        <f t="shared" si="208"/>
        <v>art books</v>
      </c>
      <c r="S1580" s="10">
        <f t="shared" si="205"/>
        <v>40399.065868055557</v>
      </c>
      <c r="T1580">
        <f t="shared" si="202"/>
        <v>2010</v>
      </c>
      <c r="U1580" s="10">
        <f t="shared" si="206"/>
        <v>40423.083333333336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03"/>
        <v>0.84008400840084008</v>
      </c>
      <c r="P1581" s="6">
        <f t="shared" si="204"/>
        <v>14</v>
      </c>
      <c r="Q1581" t="str">
        <f t="shared" si="207"/>
        <v>publishing</v>
      </c>
      <c r="R1581" t="str">
        <f t="shared" si="208"/>
        <v>art books</v>
      </c>
      <c r="S1581" s="10">
        <f t="shared" si="205"/>
        <v>41481.996423611112</v>
      </c>
      <c r="T1581">
        <f t="shared" si="202"/>
        <v>2013</v>
      </c>
      <c r="U1581" s="10">
        <f t="shared" si="206"/>
        <v>41514.996423611112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03"/>
        <v>0</v>
      </c>
      <c r="P1582" s="6">
        <f>IF(L1582 &gt; 0,E1582/L1582,0)</f>
        <v>0</v>
      </c>
      <c r="Q1582" t="str">
        <f t="shared" si="207"/>
        <v>publishing</v>
      </c>
      <c r="R1582" t="str">
        <f t="shared" si="208"/>
        <v>art books</v>
      </c>
      <c r="S1582" s="10">
        <f t="shared" si="205"/>
        <v>40990.050069444449</v>
      </c>
      <c r="T1582">
        <f t="shared" si="202"/>
        <v>2012</v>
      </c>
      <c r="U1582" s="10">
        <f t="shared" si="206"/>
        <v>41050.050069444449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03"/>
        <v>0.5</v>
      </c>
      <c r="P1583" s="6">
        <f t="shared" si="204"/>
        <v>5</v>
      </c>
      <c r="Q1583" t="str">
        <f t="shared" si="207"/>
        <v>photography</v>
      </c>
      <c r="R1583" t="str">
        <f t="shared" si="208"/>
        <v>places</v>
      </c>
      <c r="S1583" s="10">
        <f t="shared" si="205"/>
        <v>42325.448958333334</v>
      </c>
      <c r="T1583">
        <f t="shared" si="202"/>
        <v>2015</v>
      </c>
      <c r="U1583" s="10">
        <f t="shared" si="206"/>
        <v>42357.448958333334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03"/>
        <v>9.3000000000000007</v>
      </c>
      <c r="P1584" s="6">
        <f t="shared" si="204"/>
        <v>31</v>
      </c>
      <c r="Q1584" t="str">
        <f t="shared" si="207"/>
        <v>photography</v>
      </c>
      <c r="R1584" t="str">
        <f t="shared" si="208"/>
        <v>places</v>
      </c>
      <c r="S1584" s="10">
        <f t="shared" si="205"/>
        <v>42246.789965277778</v>
      </c>
      <c r="T1584">
        <f t="shared" si="202"/>
        <v>2015</v>
      </c>
      <c r="U1584" s="10">
        <f t="shared" si="206"/>
        <v>42303.888888888891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03"/>
        <v>7.4999999999999997E-2</v>
      </c>
      <c r="P1585" s="6">
        <f t="shared" si="204"/>
        <v>15</v>
      </c>
      <c r="Q1585" t="str">
        <f t="shared" si="207"/>
        <v>photography</v>
      </c>
      <c r="R1585" t="str">
        <f t="shared" si="208"/>
        <v>places</v>
      </c>
      <c r="S1585" s="10">
        <f t="shared" si="205"/>
        <v>41877.904988425929</v>
      </c>
      <c r="T1585">
        <f t="shared" si="202"/>
        <v>2014</v>
      </c>
      <c r="U1585" s="10">
        <f t="shared" si="206"/>
        <v>41907.904988425929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03"/>
        <v>0</v>
      </c>
      <c r="P1586" s="6">
        <f>IF(L1586 &gt; 0,E1586/L1586,0)</f>
        <v>0</v>
      </c>
      <c r="Q1586" t="str">
        <f t="shared" si="207"/>
        <v>photography</v>
      </c>
      <c r="R1586" t="str">
        <f t="shared" si="208"/>
        <v>places</v>
      </c>
      <c r="S1586" s="10">
        <f t="shared" si="205"/>
        <v>41779.649317129632</v>
      </c>
      <c r="T1586">
        <f t="shared" si="202"/>
        <v>2014</v>
      </c>
      <c r="U1586" s="10">
        <f t="shared" si="206"/>
        <v>41789.649317129632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03"/>
        <v>79</v>
      </c>
      <c r="P1587" s="6">
        <f t="shared" si="204"/>
        <v>131.66666666666666</v>
      </c>
      <c r="Q1587" t="str">
        <f t="shared" si="207"/>
        <v>photography</v>
      </c>
      <c r="R1587" t="str">
        <f t="shared" si="208"/>
        <v>places</v>
      </c>
      <c r="S1587" s="10">
        <f t="shared" si="205"/>
        <v>42707.895462962959</v>
      </c>
      <c r="T1587">
        <f t="shared" si="202"/>
        <v>2016</v>
      </c>
      <c r="U1587" s="10">
        <f t="shared" si="206"/>
        <v>42729.458333333328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03"/>
        <v>0</v>
      </c>
      <c r="P1588" s="6">
        <f>IF(L1588 &gt; 0,E1588/L1588,0)</f>
        <v>0</v>
      </c>
      <c r="Q1588" t="str">
        <f t="shared" si="207"/>
        <v>photography</v>
      </c>
      <c r="R1588" t="str">
        <f t="shared" si="208"/>
        <v>places</v>
      </c>
      <c r="S1588" s="10">
        <f t="shared" si="205"/>
        <v>42069.104421296302</v>
      </c>
      <c r="T1588">
        <f t="shared" si="202"/>
        <v>2015</v>
      </c>
      <c r="U1588" s="10">
        <f t="shared" si="206"/>
        <v>42099.062754629631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03"/>
        <v>1.3333333333333334E-2</v>
      </c>
      <c r="P1589" s="6">
        <f t="shared" si="204"/>
        <v>1</v>
      </c>
      <c r="Q1589" t="str">
        <f t="shared" si="207"/>
        <v>photography</v>
      </c>
      <c r="R1589" t="str">
        <f t="shared" si="208"/>
        <v>places</v>
      </c>
      <c r="S1589" s="10">
        <f t="shared" si="205"/>
        <v>41956.950983796298</v>
      </c>
      <c r="T1589">
        <f t="shared" si="202"/>
        <v>2014</v>
      </c>
      <c r="U1589" s="10">
        <f t="shared" si="206"/>
        <v>41986.950983796298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03"/>
        <v>0</v>
      </c>
      <c r="P1590" s="6">
        <f t="shared" ref="P1590:P1591" si="210">IF(L1590 &gt; 0,E1590/L1590,0)</f>
        <v>0</v>
      </c>
      <c r="Q1590" t="str">
        <f t="shared" si="207"/>
        <v>photography</v>
      </c>
      <c r="R1590" t="str">
        <f t="shared" si="208"/>
        <v>places</v>
      </c>
      <c r="S1590" s="10">
        <f t="shared" si="205"/>
        <v>42005.24998842593</v>
      </c>
      <c r="T1590">
        <f t="shared" si="202"/>
        <v>2015</v>
      </c>
      <c r="U1590" s="10">
        <f t="shared" si="206"/>
        <v>42035.841666666667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03"/>
        <v>0</v>
      </c>
      <c r="P1591" s="6">
        <f t="shared" si="210"/>
        <v>0</v>
      </c>
      <c r="Q1591" t="str">
        <f t="shared" si="207"/>
        <v>photography</v>
      </c>
      <c r="R1591" t="str">
        <f t="shared" si="208"/>
        <v>places</v>
      </c>
      <c r="S1591" s="10">
        <f t="shared" si="205"/>
        <v>42256.984791666662</v>
      </c>
      <c r="T1591">
        <f t="shared" si="202"/>
        <v>2015</v>
      </c>
      <c r="U1591" s="10">
        <f t="shared" si="206"/>
        <v>42286.984791666662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03"/>
        <v>1.7000000000000002</v>
      </c>
      <c r="P1592" s="6">
        <f t="shared" si="204"/>
        <v>510</v>
      </c>
      <c r="Q1592" t="str">
        <f t="shared" si="207"/>
        <v>photography</v>
      </c>
      <c r="R1592" t="str">
        <f t="shared" si="208"/>
        <v>places</v>
      </c>
      <c r="S1592" s="10">
        <f t="shared" si="205"/>
        <v>42240.857222222221</v>
      </c>
      <c r="T1592">
        <f t="shared" si="202"/>
        <v>2015</v>
      </c>
      <c r="U1592" s="10">
        <f t="shared" si="206"/>
        <v>42270.857222222221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03"/>
        <v>29.228571428571428</v>
      </c>
      <c r="P1593" s="6">
        <f t="shared" si="204"/>
        <v>44.478260869565219</v>
      </c>
      <c r="Q1593" t="str">
        <f t="shared" si="207"/>
        <v>photography</v>
      </c>
      <c r="R1593" t="str">
        <f t="shared" si="208"/>
        <v>places</v>
      </c>
      <c r="S1593" s="10">
        <f t="shared" si="205"/>
        <v>42433.726168981477</v>
      </c>
      <c r="T1593">
        <f t="shared" si="202"/>
        <v>2016</v>
      </c>
      <c r="U1593" s="10">
        <f t="shared" si="206"/>
        <v>42463.68450231482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03"/>
        <v>0</v>
      </c>
      <c r="P1594" s="6">
        <f>IF(L1594 &gt; 0,E1594/L1594,0)</f>
        <v>0</v>
      </c>
      <c r="Q1594" t="str">
        <f t="shared" si="207"/>
        <v>photography</v>
      </c>
      <c r="R1594" t="str">
        <f t="shared" si="208"/>
        <v>places</v>
      </c>
      <c r="S1594" s="10">
        <f t="shared" si="205"/>
        <v>42046.072743055556</v>
      </c>
      <c r="T1594">
        <f t="shared" si="202"/>
        <v>2015</v>
      </c>
      <c r="U1594" s="10">
        <f t="shared" si="206"/>
        <v>42091.031076388885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03"/>
        <v>1.3636363636363637E-2</v>
      </c>
      <c r="P1595" s="6">
        <f t="shared" si="204"/>
        <v>1</v>
      </c>
      <c r="Q1595" t="str">
        <f t="shared" si="207"/>
        <v>photography</v>
      </c>
      <c r="R1595" t="str">
        <f t="shared" si="208"/>
        <v>places</v>
      </c>
      <c r="S1595" s="10">
        <f t="shared" si="205"/>
        <v>42033.845543981486</v>
      </c>
      <c r="T1595">
        <f t="shared" si="202"/>
        <v>2015</v>
      </c>
      <c r="U1595" s="10">
        <f t="shared" si="206"/>
        <v>42063.845543981486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03"/>
        <v>20.5</v>
      </c>
      <c r="P1596" s="6">
        <f t="shared" si="204"/>
        <v>20.5</v>
      </c>
      <c r="Q1596" t="str">
        <f t="shared" si="207"/>
        <v>photography</v>
      </c>
      <c r="R1596" t="str">
        <f t="shared" si="208"/>
        <v>places</v>
      </c>
      <c r="S1596" s="10">
        <f t="shared" si="205"/>
        <v>42445.712754629625</v>
      </c>
      <c r="T1596">
        <f t="shared" si="202"/>
        <v>2016</v>
      </c>
      <c r="U1596" s="10">
        <f t="shared" si="206"/>
        <v>42505.681249999994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03"/>
        <v>0.27999999999999997</v>
      </c>
      <c r="P1597" s="6">
        <f t="shared" si="204"/>
        <v>40</v>
      </c>
      <c r="Q1597" t="str">
        <f t="shared" si="207"/>
        <v>photography</v>
      </c>
      <c r="R1597" t="str">
        <f t="shared" si="208"/>
        <v>places</v>
      </c>
      <c r="S1597" s="10">
        <f t="shared" si="205"/>
        <v>41780.050092592595</v>
      </c>
      <c r="T1597">
        <f t="shared" si="202"/>
        <v>2014</v>
      </c>
      <c r="U1597" s="10">
        <f t="shared" si="206"/>
        <v>41808.842361111114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03"/>
        <v>2.3076923076923079</v>
      </c>
      <c r="P1598" s="6">
        <f t="shared" si="204"/>
        <v>25</v>
      </c>
      <c r="Q1598" t="str">
        <f t="shared" si="207"/>
        <v>photography</v>
      </c>
      <c r="R1598" t="str">
        <f t="shared" si="208"/>
        <v>places</v>
      </c>
      <c r="S1598" s="10">
        <f t="shared" si="205"/>
        <v>41941.430196759262</v>
      </c>
      <c r="T1598">
        <f t="shared" si="202"/>
        <v>2014</v>
      </c>
      <c r="U1598" s="10">
        <f t="shared" si="206"/>
        <v>41986.471863425926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03"/>
        <v>0</v>
      </c>
      <c r="P1599" s="6">
        <f>IF(L1599 &gt; 0,E1599/L1599,0)</f>
        <v>0</v>
      </c>
      <c r="Q1599" t="str">
        <f t="shared" si="207"/>
        <v>photography</v>
      </c>
      <c r="R1599" t="str">
        <f t="shared" si="208"/>
        <v>places</v>
      </c>
      <c r="S1599" s="10">
        <f t="shared" si="205"/>
        <v>42603.354131944448</v>
      </c>
      <c r="T1599">
        <f t="shared" si="202"/>
        <v>2016</v>
      </c>
      <c r="U1599" s="10">
        <f t="shared" si="206"/>
        <v>42633.354131944448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03"/>
        <v>0.125</v>
      </c>
      <c r="P1600" s="6">
        <f t="shared" si="204"/>
        <v>1</v>
      </c>
      <c r="Q1600" t="str">
        <f t="shared" si="207"/>
        <v>photography</v>
      </c>
      <c r="R1600" t="str">
        <f t="shared" si="208"/>
        <v>places</v>
      </c>
      <c r="S1600" s="10">
        <f t="shared" si="205"/>
        <v>42151.667337962965</v>
      </c>
      <c r="T1600">
        <f t="shared" si="202"/>
        <v>2015</v>
      </c>
      <c r="U1600" s="10">
        <f t="shared" si="206"/>
        <v>42211.667337962965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03"/>
        <v>0</v>
      </c>
      <c r="P1601" s="6">
        <f>IF(L1601 &gt; 0,E1601/L1601,0)</f>
        <v>0</v>
      </c>
      <c r="Q1601" t="str">
        <f t="shared" si="207"/>
        <v>photography</v>
      </c>
      <c r="R1601" t="str">
        <f t="shared" si="208"/>
        <v>places</v>
      </c>
      <c r="S1601" s="10">
        <f t="shared" si="205"/>
        <v>42438.53907407407</v>
      </c>
      <c r="T1601">
        <f t="shared" si="202"/>
        <v>2016</v>
      </c>
      <c r="U1601" s="10">
        <f t="shared" si="206"/>
        <v>42468.497407407413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203"/>
        <v>7.3400000000000007</v>
      </c>
      <c r="P1602" s="6">
        <f t="shared" si="204"/>
        <v>40.777777777777779</v>
      </c>
      <c r="Q1602" t="str">
        <f t="shared" si="207"/>
        <v>photography</v>
      </c>
      <c r="R1602" t="str">
        <f t="shared" si="208"/>
        <v>places</v>
      </c>
      <c r="S1602" s="10">
        <f t="shared" si="205"/>
        <v>41791.057314814818</v>
      </c>
      <c r="T1602">
        <f t="shared" ref="T1602:T1665" si="211">YEAR(S1602)</f>
        <v>2014</v>
      </c>
      <c r="U1602" s="10">
        <f t="shared" si="206"/>
        <v>41835.21597222222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12">E1603/D1603 * 100</f>
        <v>108.2492</v>
      </c>
      <c r="P1603" s="6">
        <f t="shared" ref="P1603:P1666" si="213">E1603/L1603</f>
        <v>48.325535714285714</v>
      </c>
      <c r="Q1603" t="str">
        <f t="shared" si="207"/>
        <v>music</v>
      </c>
      <c r="R1603" t="str">
        <f t="shared" si="208"/>
        <v>rock</v>
      </c>
      <c r="S1603" s="10">
        <f t="shared" ref="S1603:S1666" si="214">(((J1603/60)/60)/24)+DATE(1970,1,1)</f>
        <v>40638.092974537038</v>
      </c>
      <c r="T1603">
        <f t="shared" si="211"/>
        <v>2011</v>
      </c>
      <c r="U1603" s="10">
        <f t="shared" ref="U1603:U1666" si="215">(((I1603/60)/60)/24)+DATE(1970,1,1)</f>
        <v>40668.092974537038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12"/>
        <v>100.16666666666667</v>
      </c>
      <c r="P1604" s="6">
        <f t="shared" si="213"/>
        <v>46.953125</v>
      </c>
      <c r="Q1604" t="str">
        <f t="shared" si="207"/>
        <v>music</v>
      </c>
      <c r="R1604" t="str">
        <f t="shared" si="208"/>
        <v>rock</v>
      </c>
      <c r="S1604" s="10">
        <f t="shared" si="214"/>
        <v>40788.297650462962</v>
      </c>
      <c r="T1604">
        <f t="shared" si="211"/>
        <v>2011</v>
      </c>
      <c r="U1604" s="10">
        <f t="shared" si="215"/>
        <v>40830.958333333336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12"/>
        <v>100.03299999999999</v>
      </c>
      <c r="P1605" s="6">
        <f t="shared" si="213"/>
        <v>66.688666666666663</v>
      </c>
      <c r="Q1605" t="str">
        <f t="shared" ref="Q1605:Q1668" si="216">LEFT(N1605,SEARCH("/",N1605,1)-1)</f>
        <v>music</v>
      </c>
      <c r="R1605" t="str">
        <f t="shared" ref="R1605:R1668" si="217">RIGHT(N1605,LEN(N1605)-SEARCH("/",N1605,1))</f>
        <v>rock</v>
      </c>
      <c r="S1605" s="10">
        <f t="shared" si="214"/>
        <v>40876.169664351852</v>
      </c>
      <c r="T1605">
        <f t="shared" si="211"/>
        <v>2011</v>
      </c>
      <c r="U1605" s="10">
        <f t="shared" si="215"/>
        <v>40936.169664351852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12"/>
        <v>122.10714285714286</v>
      </c>
      <c r="P1606" s="6">
        <f t="shared" si="213"/>
        <v>48.842857142857142</v>
      </c>
      <c r="Q1606" t="str">
        <f t="shared" si="216"/>
        <v>music</v>
      </c>
      <c r="R1606" t="str">
        <f t="shared" si="217"/>
        <v>rock</v>
      </c>
      <c r="S1606" s="10">
        <f t="shared" si="214"/>
        <v>40945.845312500001</v>
      </c>
      <c r="T1606">
        <f t="shared" si="211"/>
        <v>2012</v>
      </c>
      <c r="U1606" s="10">
        <f t="shared" si="215"/>
        <v>40985.80364583333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12"/>
        <v>100.69333333333334</v>
      </c>
      <c r="P1607" s="6">
        <f t="shared" si="213"/>
        <v>137.30909090909091</v>
      </c>
      <c r="Q1607" t="str">
        <f t="shared" si="216"/>
        <v>music</v>
      </c>
      <c r="R1607" t="str">
        <f t="shared" si="217"/>
        <v>rock</v>
      </c>
      <c r="S1607" s="10">
        <f t="shared" si="214"/>
        <v>40747.012881944444</v>
      </c>
      <c r="T1607">
        <f t="shared" si="211"/>
        <v>2011</v>
      </c>
      <c r="U1607" s="10">
        <f t="shared" si="215"/>
        <v>40756.291666666664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12"/>
        <v>101.004125</v>
      </c>
      <c r="P1608" s="6">
        <f t="shared" si="213"/>
        <v>87.829673913043479</v>
      </c>
      <c r="Q1608" t="str">
        <f t="shared" si="216"/>
        <v>music</v>
      </c>
      <c r="R1608" t="str">
        <f t="shared" si="217"/>
        <v>rock</v>
      </c>
      <c r="S1608" s="10">
        <f t="shared" si="214"/>
        <v>40536.111550925925</v>
      </c>
      <c r="T1608">
        <f t="shared" si="211"/>
        <v>2010</v>
      </c>
      <c r="U1608" s="10">
        <f t="shared" si="215"/>
        <v>40626.069884259261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12"/>
        <v>145.11000000000001</v>
      </c>
      <c r="P1609" s="6">
        <f t="shared" si="213"/>
        <v>70.785365853658533</v>
      </c>
      <c r="Q1609" t="str">
        <f t="shared" si="216"/>
        <v>music</v>
      </c>
      <c r="R1609" t="str">
        <f t="shared" si="217"/>
        <v>rock</v>
      </c>
      <c r="S1609" s="10">
        <f t="shared" si="214"/>
        <v>41053.80846064815</v>
      </c>
      <c r="T1609">
        <f t="shared" si="211"/>
        <v>2012</v>
      </c>
      <c r="U1609" s="10">
        <f t="shared" si="215"/>
        <v>41074.80846064815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12"/>
        <v>101.25</v>
      </c>
      <c r="P1610" s="6">
        <f t="shared" si="213"/>
        <v>52.826086956521742</v>
      </c>
      <c r="Q1610" t="str">
        <f t="shared" si="216"/>
        <v>music</v>
      </c>
      <c r="R1610" t="str">
        <f t="shared" si="217"/>
        <v>rock</v>
      </c>
      <c r="S1610" s="10">
        <f t="shared" si="214"/>
        <v>41607.83085648148</v>
      </c>
      <c r="T1610">
        <f t="shared" si="211"/>
        <v>2013</v>
      </c>
      <c r="U1610" s="10">
        <f t="shared" si="215"/>
        <v>41640.226388888892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12"/>
        <v>118.33333333333333</v>
      </c>
      <c r="P1611" s="6">
        <f t="shared" si="213"/>
        <v>443.75</v>
      </c>
      <c r="Q1611" t="str">
        <f t="shared" si="216"/>
        <v>music</v>
      </c>
      <c r="R1611" t="str">
        <f t="shared" si="217"/>
        <v>rock</v>
      </c>
      <c r="S1611" s="10">
        <f t="shared" si="214"/>
        <v>40796.001261574071</v>
      </c>
      <c r="T1611">
        <f t="shared" si="211"/>
        <v>2011</v>
      </c>
      <c r="U1611" s="10">
        <f t="shared" si="215"/>
        <v>40849.333333333336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12"/>
        <v>271.85000000000002</v>
      </c>
      <c r="P1612" s="6">
        <f t="shared" si="213"/>
        <v>48.544642857142854</v>
      </c>
      <c r="Q1612" t="str">
        <f t="shared" si="216"/>
        <v>music</v>
      </c>
      <c r="R1612" t="str">
        <f t="shared" si="217"/>
        <v>rock</v>
      </c>
      <c r="S1612" s="10">
        <f t="shared" si="214"/>
        <v>41228.924884259257</v>
      </c>
      <c r="T1612">
        <f t="shared" si="211"/>
        <v>2012</v>
      </c>
      <c r="U1612" s="10">
        <f t="shared" si="215"/>
        <v>41258.924884259257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12"/>
        <v>125.125</v>
      </c>
      <c r="P1613" s="6">
        <f t="shared" si="213"/>
        <v>37.074074074074076</v>
      </c>
      <c r="Q1613" t="str">
        <f t="shared" si="216"/>
        <v>music</v>
      </c>
      <c r="R1613" t="str">
        <f t="shared" si="217"/>
        <v>rock</v>
      </c>
      <c r="S1613" s="10">
        <f t="shared" si="214"/>
        <v>41409.00037037037</v>
      </c>
      <c r="T1613">
        <f t="shared" si="211"/>
        <v>2013</v>
      </c>
      <c r="U1613" s="10">
        <f t="shared" si="215"/>
        <v>41430.00037037037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12"/>
        <v>110.00000000000001</v>
      </c>
      <c r="P1614" s="6">
        <f t="shared" si="213"/>
        <v>50</v>
      </c>
      <c r="Q1614" t="str">
        <f t="shared" si="216"/>
        <v>music</v>
      </c>
      <c r="R1614" t="str">
        <f t="shared" si="217"/>
        <v>rock</v>
      </c>
      <c r="S1614" s="10">
        <f t="shared" si="214"/>
        <v>41246.874814814815</v>
      </c>
      <c r="T1614">
        <f t="shared" si="211"/>
        <v>2012</v>
      </c>
      <c r="U1614" s="10">
        <f t="shared" si="215"/>
        <v>41276.874814814815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12"/>
        <v>101.49999999999999</v>
      </c>
      <c r="P1615" s="6">
        <f t="shared" si="213"/>
        <v>39.03846153846154</v>
      </c>
      <c r="Q1615" t="str">
        <f t="shared" si="216"/>
        <v>music</v>
      </c>
      <c r="R1615" t="str">
        <f t="shared" si="217"/>
        <v>rock</v>
      </c>
      <c r="S1615" s="10">
        <f t="shared" si="214"/>
        <v>41082.069467592592</v>
      </c>
      <c r="T1615">
        <f t="shared" si="211"/>
        <v>2012</v>
      </c>
      <c r="U1615" s="10">
        <f t="shared" si="215"/>
        <v>41112.069467592592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12"/>
        <v>102.69999999999999</v>
      </c>
      <c r="P1616" s="6">
        <f t="shared" si="213"/>
        <v>66.688311688311686</v>
      </c>
      <c r="Q1616" t="str">
        <f t="shared" si="216"/>
        <v>music</v>
      </c>
      <c r="R1616" t="str">
        <f t="shared" si="217"/>
        <v>rock</v>
      </c>
      <c r="S1616" s="10">
        <f t="shared" si="214"/>
        <v>41794.981122685182</v>
      </c>
      <c r="T1616">
        <f t="shared" si="211"/>
        <v>2014</v>
      </c>
      <c r="U1616" s="10">
        <f t="shared" si="215"/>
        <v>41854.708333333336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12"/>
        <v>114.12500000000001</v>
      </c>
      <c r="P1617" s="6">
        <f t="shared" si="213"/>
        <v>67.132352941176464</v>
      </c>
      <c r="Q1617" t="str">
        <f t="shared" si="216"/>
        <v>music</v>
      </c>
      <c r="R1617" t="str">
        <f t="shared" si="217"/>
        <v>rock</v>
      </c>
      <c r="S1617" s="10">
        <f t="shared" si="214"/>
        <v>40845.050879629627</v>
      </c>
      <c r="T1617">
        <f t="shared" si="211"/>
        <v>2011</v>
      </c>
      <c r="U1617" s="10">
        <f t="shared" si="215"/>
        <v>40890.092546296299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12"/>
        <v>104.2</v>
      </c>
      <c r="P1618" s="6">
        <f t="shared" si="213"/>
        <v>66.369426751592357</v>
      </c>
      <c r="Q1618" t="str">
        <f t="shared" si="216"/>
        <v>music</v>
      </c>
      <c r="R1618" t="str">
        <f t="shared" si="217"/>
        <v>rock</v>
      </c>
      <c r="S1618" s="10">
        <f t="shared" si="214"/>
        <v>41194.715520833335</v>
      </c>
      <c r="T1618">
        <f t="shared" si="211"/>
        <v>2012</v>
      </c>
      <c r="U1618" s="10">
        <f t="shared" si="215"/>
        <v>41235.916666666664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12"/>
        <v>145.85714285714286</v>
      </c>
      <c r="P1619" s="6">
        <f t="shared" si="213"/>
        <v>64.620253164556956</v>
      </c>
      <c r="Q1619" t="str">
        <f t="shared" si="216"/>
        <v>music</v>
      </c>
      <c r="R1619" t="str">
        <f t="shared" si="217"/>
        <v>rock</v>
      </c>
      <c r="S1619" s="10">
        <f t="shared" si="214"/>
        <v>41546.664212962962</v>
      </c>
      <c r="T1619">
        <f t="shared" si="211"/>
        <v>2013</v>
      </c>
      <c r="U1619" s="10">
        <f t="shared" si="215"/>
        <v>41579.791666666664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12"/>
        <v>105.06666666666666</v>
      </c>
      <c r="P1620" s="6">
        <f t="shared" si="213"/>
        <v>58.370370370370374</v>
      </c>
      <c r="Q1620" t="str">
        <f t="shared" si="216"/>
        <v>music</v>
      </c>
      <c r="R1620" t="str">
        <f t="shared" si="217"/>
        <v>rock</v>
      </c>
      <c r="S1620" s="10">
        <f t="shared" si="214"/>
        <v>41301.654340277775</v>
      </c>
      <c r="T1620">
        <f t="shared" si="211"/>
        <v>2013</v>
      </c>
      <c r="U1620" s="10">
        <f t="shared" si="215"/>
        <v>41341.654340277775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12"/>
        <v>133.33333333333331</v>
      </c>
      <c r="P1621" s="6">
        <f t="shared" si="213"/>
        <v>86.956521739130437</v>
      </c>
      <c r="Q1621" t="str">
        <f t="shared" si="216"/>
        <v>music</v>
      </c>
      <c r="R1621" t="str">
        <f t="shared" si="217"/>
        <v>rock</v>
      </c>
      <c r="S1621" s="10">
        <f t="shared" si="214"/>
        <v>41876.18618055556</v>
      </c>
      <c r="T1621">
        <f t="shared" si="211"/>
        <v>2014</v>
      </c>
      <c r="U1621" s="10">
        <f t="shared" si="215"/>
        <v>41897.18618055556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12"/>
        <v>112.99999999999999</v>
      </c>
      <c r="P1622" s="6">
        <f t="shared" si="213"/>
        <v>66.470588235294116</v>
      </c>
      <c r="Q1622" t="str">
        <f t="shared" si="216"/>
        <v>music</v>
      </c>
      <c r="R1622" t="str">
        <f t="shared" si="217"/>
        <v>rock</v>
      </c>
      <c r="S1622" s="10">
        <f t="shared" si="214"/>
        <v>41321.339583333334</v>
      </c>
      <c r="T1622">
        <f t="shared" si="211"/>
        <v>2013</v>
      </c>
      <c r="U1622" s="10">
        <f t="shared" si="215"/>
        <v>41328.339583333334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12"/>
        <v>121.2</v>
      </c>
      <c r="P1623" s="6">
        <f t="shared" si="213"/>
        <v>163.78378378378378</v>
      </c>
      <c r="Q1623" t="str">
        <f t="shared" si="216"/>
        <v>music</v>
      </c>
      <c r="R1623" t="str">
        <f t="shared" si="217"/>
        <v>rock</v>
      </c>
      <c r="S1623" s="10">
        <f t="shared" si="214"/>
        <v>41003.60665509259</v>
      </c>
      <c r="T1623">
        <f t="shared" si="211"/>
        <v>2012</v>
      </c>
      <c r="U1623" s="10">
        <f t="shared" si="215"/>
        <v>41057.165972222225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12"/>
        <v>101.72463768115942</v>
      </c>
      <c r="P1624" s="6">
        <f t="shared" si="213"/>
        <v>107.98461538461538</v>
      </c>
      <c r="Q1624" t="str">
        <f t="shared" si="216"/>
        <v>music</v>
      </c>
      <c r="R1624" t="str">
        <f t="shared" si="217"/>
        <v>rock</v>
      </c>
      <c r="S1624" s="10">
        <f t="shared" si="214"/>
        <v>41950.29483796296</v>
      </c>
      <c r="T1624">
        <f t="shared" si="211"/>
        <v>2014</v>
      </c>
      <c r="U1624" s="10">
        <f t="shared" si="215"/>
        <v>41990.332638888889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12"/>
        <v>101.06666666666666</v>
      </c>
      <c r="P1625" s="6">
        <f t="shared" si="213"/>
        <v>42.111111111111114</v>
      </c>
      <c r="Q1625" t="str">
        <f t="shared" si="216"/>
        <v>music</v>
      </c>
      <c r="R1625" t="str">
        <f t="shared" si="217"/>
        <v>rock</v>
      </c>
      <c r="S1625" s="10">
        <f t="shared" si="214"/>
        <v>41453.688530092593</v>
      </c>
      <c r="T1625">
        <f t="shared" si="211"/>
        <v>2013</v>
      </c>
      <c r="U1625" s="10">
        <f t="shared" si="215"/>
        <v>41513.688530092593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12"/>
        <v>118</v>
      </c>
      <c r="P1626" s="6">
        <f t="shared" si="213"/>
        <v>47.2</v>
      </c>
      <c r="Q1626" t="str">
        <f t="shared" si="216"/>
        <v>music</v>
      </c>
      <c r="R1626" t="str">
        <f t="shared" si="217"/>
        <v>rock</v>
      </c>
      <c r="S1626" s="10">
        <f t="shared" si="214"/>
        <v>41243.367303240739</v>
      </c>
      <c r="T1626">
        <f t="shared" si="211"/>
        <v>2012</v>
      </c>
      <c r="U1626" s="10">
        <f t="shared" si="215"/>
        <v>41283.367303240739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12"/>
        <v>155.33333333333331</v>
      </c>
      <c r="P1627" s="6">
        <f t="shared" si="213"/>
        <v>112.01923076923077</v>
      </c>
      <c r="Q1627" t="str">
        <f t="shared" si="216"/>
        <v>music</v>
      </c>
      <c r="R1627" t="str">
        <f t="shared" si="217"/>
        <v>rock</v>
      </c>
      <c r="S1627" s="10">
        <f t="shared" si="214"/>
        <v>41135.699687500004</v>
      </c>
      <c r="T1627">
        <f t="shared" si="211"/>
        <v>2012</v>
      </c>
      <c r="U1627" s="10">
        <f t="shared" si="215"/>
        <v>41163.699687500004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12"/>
        <v>101.18750000000001</v>
      </c>
      <c r="P1628" s="6">
        <f t="shared" si="213"/>
        <v>74.953703703703709</v>
      </c>
      <c r="Q1628" t="str">
        <f t="shared" si="216"/>
        <v>music</v>
      </c>
      <c r="R1628" t="str">
        <f t="shared" si="217"/>
        <v>rock</v>
      </c>
      <c r="S1628" s="10">
        <f t="shared" si="214"/>
        <v>41579.847997685189</v>
      </c>
      <c r="T1628">
        <f t="shared" si="211"/>
        <v>2013</v>
      </c>
      <c r="U1628" s="10">
        <f t="shared" si="215"/>
        <v>41609.889664351853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12"/>
        <v>117</v>
      </c>
      <c r="P1629" s="6">
        <f t="shared" si="213"/>
        <v>61.578947368421055</v>
      </c>
      <c r="Q1629" t="str">
        <f t="shared" si="216"/>
        <v>music</v>
      </c>
      <c r="R1629" t="str">
        <f t="shared" si="217"/>
        <v>rock</v>
      </c>
      <c r="S1629" s="10">
        <f t="shared" si="214"/>
        <v>41205.707048611112</v>
      </c>
      <c r="T1629">
        <f t="shared" si="211"/>
        <v>2012</v>
      </c>
      <c r="U1629" s="10">
        <f t="shared" si="215"/>
        <v>41239.207638888889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12"/>
        <v>100.925</v>
      </c>
      <c r="P1630" s="6">
        <f t="shared" si="213"/>
        <v>45.875</v>
      </c>
      <c r="Q1630" t="str">
        <f t="shared" si="216"/>
        <v>music</v>
      </c>
      <c r="R1630" t="str">
        <f t="shared" si="217"/>
        <v>rock</v>
      </c>
      <c r="S1630" s="10">
        <f t="shared" si="214"/>
        <v>41774.737060185187</v>
      </c>
      <c r="T1630">
        <f t="shared" si="211"/>
        <v>2014</v>
      </c>
      <c r="U1630" s="10">
        <f t="shared" si="215"/>
        <v>41807.737060185187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12"/>
        <v>103.66666666666666</v>
      </c>
      <c r="P1631" s="6">
        <f t="shared" si="213"/>
        <v>75.853658536585371</v>
      </c>
      <c r="Q1631" t="str">
        <f t="shared" si="216"/>
        <v>music</v>
      </c>
      <c r="R1631" t="str">
        <f t="shared" si="217"/>
        <v>rock</v>
      </c>
      <c r="S1631" s="10">
        <f t="shared" si="214"/>
        <v>41645.867280092592</v>
      </c>
      <c r="T1631">
        <f t="shared" si="211"/>
        <v>2014</v>
      </c>
      <c r="U1631" s="10">
        <f t="shared" si="215"/>
        <v>41690.867280092592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12"/>
        <v>265.25</v>
      </c>
      <c r="P1632" s="6">
        <f t="shared" si="213"/>
        <v>84.206349206349202</v>
      </c>
      <c r="Q1632" t="str">
        <f t="shared" si="216"/>
        <v>music</v>
      </c>
      <c r="R1632" t="str">
        <f t="shared" si="217"/>
        <v>rock</v>
      </c>
      <c r="S1632" s="10">
        <f t="shared" si="214"/>
        <v>40939.837673611109</v>
      </c>
      <c r="T1632">
        <f t="shared" si="211"/>
        <v>2012</v>
      </c>
      <c r="U1632" s="10">
        <f t="shared" si="215"/>
        <v>40970.290972222225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12"/>
        <v>155.91</v>
      </c>
      <c r="P1633" s="6">
        <f t="shared" si="213"/>
        <v>117.22556390977444</v>
      </c>
      <c r="Q1633" t="str">
        <f t="shared" si="216"/>
        <v>music</v>
      </c>
      <c r="R1633" t="str">
        <f t="shared" si="217"/>
        <v>rock</v>
      </c>
      <c r="S1633" s="10">
        <f t="shared" si="214"/>
        <v>41164.859502314815</v>
      </c>
      <c r="T1633">
        <f t="shared" si="211"/>
        <v>2012</v>
      </c>
      <c r="U1633" s="10">
        <f t="shared" si="215"/>
        <v>41194.859502314815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12"/>
        <v>101.62500000000001</v>
      </c>
      <c r="P1634" s="6">
        <f t="shared" si="213"/>
        <v>86.489361702127653</v>
      </c>
      <c r="Q1634" t="str">
        <f t="shared" si="216"/>
        <v>music</v>
      </c>
      <c r="R1634" t="str">
        <f t="shared" si="217"/>
        <v>rock</v>
      </c>
      <c r="S1634" s="10">
        <f t="shared" si="214"/>
        <v>40750.340902777774</v>
      </c>
      <c r="T1634">
        <f t="shared" si="211"/>
        <v>2011</v>
      </c>
      <c r="U1634" s="10">
        <f t="shared" si="215"/>
        <v>40810.340902777774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12"/>
        <v>100</v>
      </c>
      <c r="P1635" s="6">
        <f t="shared" si="213"/>
        <v>172.41379310344828</v>
      </c>
      <c r="Q1635" t="str">
        <f t="shared" si="216"/>
        <v>music</v>
      </c>
      <c r="R1635" t="str">
        <f t="shared" si="217"/>
        <v>rock</v>
      </c>
      <c r="S1635" s="10">
        <f t="shared" si="214"/>
        <v>40896.883750000001</v>
      </c>
      <c r="T1635">
        <f t="shared" si="211"/>
        <v>2011</v>
      </c>
      <c r="U1635" s="10">
        <f t="shared" si="215"/>
        <v>40924.208333333336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12"/>
        <v>100.49999999999999</v>
      </c>
      <c r="P1636" s="6">
        <f t="shared" si="213"/>
        <v>62.8125</v>
      </c>
      <c r="Q1636" t="str">
        <f t="shared" si="216"/>
        <v>music</v>
      </c>
      <c r="R1636" t="str">
        <f t="shared" si="217"/>
        <v>rock</v>
      </c>
      <c r="S1636" s="10">
        <f t="shared" si="214"/>
        <v>40658.189826388887</v>
      </c>
      <c r="T1636">
        <f t="shared" si="211"/>
        <v>2011</v>
      </c>
      <c r="U1636" s="10">
        <f t="shared" si="215"/>
        <v>40696.249305555553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12"/>
        <v>125.29999999999998</v>
      </c>
      <c r="P1637" s="6">
        <f t="shared" si="213"/>
        <v>67.729729729729726</v>
      </c>
      <c r="Q1637" t="str">
        <f t="shared" si="216"/>
        <v>music</v>
      </c>
      <c r="R1637" t="str">
        <f t="shared" si="217"/>
        <v>rock</v>
      </c>
      <c r="S1637" s="10">
        <f t="shared" si="214"/>
        <v>42502.868761574078</v>
      </c>
      <c r="T1637">
        <f t="shared" si="211"/>
        <v>2016</v>
      </c>
      <c r="U1637" s="10">
        <f t="shared" si="215"/>
        <v>42562.868761574078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12"/>
        <v>103.55555555555556</v>
      </c>
      <c r="P1638" s="6">
        <f t="shared" si="213"/>
        <v>53.5632183908046</v>
      </c>
      <c r="Q1638" t="str">
        <f t="shared" si="216"/>
        <v>music</v>
      </c>
      <c r="R1638" t="str">
        <f t="shared" si="217"/>
        <v>rock</v>
      </c>
      <c r="S1638" s="10">
        <f t="shared" si="214"/>
        <v>40663.08666666667</v>
      </c>
      <c r="T1638">
        <f t="shared" si="211"/>
        <v>2011</v>
      </c>
      <c r="U1638" s="10">
        <f t="shared" si="215"/>
        <v>40706.166666666664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12"/>
        <v>103.8</v>
      </c>
      <c r="P1639" s="6">
        <f t="shared" si="213"/>
        <v>34.6</v>
      </c>
      <c r="Q1639" t="str">
        <f t="shared" si="216"/>
        <v>music</v>
      </c>
      <c r="R1639" t="str">
        <f t="shared" si="217"/>
        <v>rock</v>
      </c>
      <c r="S1639" s="10">
        <f t="shared" si="214"/>
        <v>40122.751620370371</v>
      </c>
      <c r="T1639">
        <f t="shared" si="211"/>
        <v>2009</v>
      </c>
      <c r="U1639" s="10">
        <f t="shared" si="215"/>
        <v>40178.98541666667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12"/>
        <v>105</v>
      </c>
      <c r="P1640" s="6">
        <f t="shared" si="213"/>
        <v>38.888888888888886</v>
      </c>
      <c r="Q1640" t="str">
        <f t="shared" si="216"/>
        <v>music</v>
      </c>
      <c r="R1640" t="str">
        <f t="shared" si="217"/>
        <v>rock</v>
      </c>
      <c r="S1640" s="10">
        <f t="shared" si="214"/>
        <v>41288.68712962963</v>
      </c>
      <c r="T1640">
        <f t="shared" si="211"/>
        <v>2013</v>
      </c>
      <c r="U1640" s="10">
        <f t="shared" si="215"/>
        <v>41333.892361111109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12"/>
        <v>100</v>
      </c>
      <c r="P1641" s="6">
        <f t="shared" si="213"/>
        <v>94.736842105263165</v>
      </c>
      <c r="Q1641" t="str">
        <f t="shared" si="216"/>
        <v>music</v>
      </c>
      <c r="R1641" t="str">
        <f t="shared" si="217"/>
        <v>rock</v>
      </c>
      <c r="S1641" s="10">
        <f t="shared" si="214"/>
        <v>40941.652372685188</v>
      </c>
      <c r="T1641">
        <f t="shared" si="211"/>
        <v>2012</v>
      </c>
      <c r="U1641" s="10">
        <f t="shared" si="215"/>
        <v>40971.652372685188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12"/>
        <v>169.86</v>
      </c>
      <c r="P1642" s="6">
        <f t="shared" si="213"/>
        <v>39.967058823529413</v>
      </c>
      <c r="Q1642" t="str">
        <f t="shared" si="216"/>
        <v>music</v>
      </c>
      <c r="R1642" t="str">
        <f t="shared" si="217"/>
        <v>rock</v>
      </c>
      <c r="S1642" s="10">
        <f t="shared" si="214"/>
        <v>40379.23096064815</v>
      </c>
      <c r="T1642">
        <f t="shared" si="211"/>
        <v>2010</v>
      </c>
      <c r="U1642" s="10">
        <f t="shared" si="215"/>
        <v>40393.082638888889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12"/>
        <v>101.4</v>
      </c>
      <c r="P1643" s="6">
        <f t="shared" si="213"/>
        <v>97.5</v>
      </c>
      <c r="Q1643" t="str">
        <f t="shared" si="216"/>
        <v>music</v>
      </c>
      <c r="R1643" t="str">
        <f t="shared" si="217"/>
        <v>pop</v>
      </c>
      <c r="S1643" s="10">
        <f t="shared" si="214"/>
        <v>41962.596574074079</v>
      </c>
      <c r="T1643">
        <f t="shared" si="211"/>
        <v>2014</v>
      </c>
      <c r="U1643" s="10">
        <f t="shared" si="215"/>
        <v>41992.596574074079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12"/>
        <v>100</v>
      </c>
      <c r="P1644" s="6">
        <f t="shared" si="213"/>
        <v>42.857142857142854</v>
      </c>
      <c r="Q1644" t="str">
        <f t="shared" si="216"/>
        <v>music</v>
      </c>
      <c r="R1644" t="str">
        <f t="shared" si="217"/>
        <v>pop</v>
      </c>
      <c r="S1644" s="10">
        <f t="shared" si="214"/>
        <v>40688.024618055555</v>
      </c>
      <c r="T1644">
        <f t="shared" si="211"/>
        <v>2011</v>
      </c>
      <c r="U1644" s="10">
        <f t="shared" si="215"/>
        <v>40708.024618055555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12"/>
        <v>124.70000000000002</v>
      </c>
      <c r="P1645" s="6">
        <f t="shared" si="213"/>
        <v>168.51351351351352</v>
      </c>
      <c r="Q1645" t="str">
        <f t="shared" si="216"/>
        <v>music</v>
      </c>
      <c r="R1645" t="str">
        <f t="shared" si="217"/>
        <v>pop</v>
      </c>
      <c r="S1645" s="10">
        <f t="shared" si="214"/>
        <v>41146.824212962965</v>
      </c>
      <c r="T1645">
        <f t="shared" si="211"/>
        <v>2012</v>
      </c>
      <c r="U1645" s="10">
        <f t="shared" si="215"/>
        <v>41176.824212962965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12"/>
        <v>109.5</v>
      </c>
      <c r="P1646" s="6">
        <f t="shared" si="213"/>
        <v>85.546875</v>
      </c>
      <c r="Q1646" t="str">
        <f t="shared" si="216"/>
        <v>music</v>
      </c>
      <c r="R1646" t="str">
        <f t="shared" si="217"/>
        <v>pop</v>
      </c>
      <c r="S1646" s="10">
        <f t="shared" si="214"/>
        <v>41175.05972222222</v>
      </c>
      <c r="T1646">
        <f t="shared" si="211"/>
        <v>2012</v>
      </c>
      <c r="U1646" s="10">
        <f t="shared" si="215"/>
        <v>41235.101388888892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12"/>
        <v>110.80000000000001</v>
      </c>
      <c r="P1647" s="6">
        <f t="shared" si="213"/>
        <v>554</v>
      </c>
      <c r="Q1647" t="str">
        <f t="shared" si="216"/>
        <v>music</v>
      </c>
      <c r="R1647" t="str">
        <f t="shared" si="217"/>
        <v>pop</v>
      </c>
      <c r="S1647" s="10">
        <f t="shared" si="214"/>
        <v>41521.617361111108</v>
      </c>
      <c r="T1647">
        <f t="shared" si="211"/>
        <v>2013</v>
      </c>
      <c r="U1647" s="10">
        <f t="shared" si="215"/>
        <v>41535.617361111108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12"/>
        <v>110.2</v>
      </c>
      <c r="P1648" s="6">
        <f t="shared" si="213"/>
        <v>26.554216867469879</v>
      </c>
      <c r="Q1648" t="str">
        <f t="shared" si="216"/>
        <v>music</v>
      </c>
      <c r="R1648" t="str">
        <f t="shared" si="217"/>
        <v>pop</v>
      </c>
      <c r="S1648" s="10">
        <f t="shared" si="214"/>
        <v>41833.450266203705</v>
      </c>
      <c r="T1648">
        <f t="shared" si="211"/>
        <v>2014</v>
      </c>
      <c r="U1648" s="10">
        <f t="shared" si="215"/>
        <v>41865.757638888892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12"/>
        <v>104.71999999999998</v>
      </c>
      <c r="P1649" s="6">
        <f t="shared" si="213"/>
        <v>113.82608695652173</v>
      </c>
      <c r="Q1649" t="str">
        <f t="shared" si="216"/>
        <v>music</v>
      </c>
      <c r="R1649" t="str">
        <f t="shared" si="217"/>
        <v>pop</v>
      </c>
      <c r="S1649" s="10">
        <f t="shared" si="214"/>
        <v>41039.409456018519</v>
      </c>
      <c r="T1649">
        <f t="shared" si="211"/>
        <v>2012</v>
      </c>
      <c r="U1649" s="10">
        <f t="shared" si="215"/>
        <v>41069.409456018519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12"/>
        <v>125.26086956521738</v>
      </c>
      <c r="P1650" s="6">
        <f t="shared" si="213"/>
        <v>32.011111111111113</v>
      </c>
      <c r="Q1650" t="str">
        <f t="shared" si="216"/>
        <v>music</v>
      </c>
      <c r="R1650" t="str">
        <f t="shared" si="217"/>
        <v>pop</v>
      </c>
      <c r="S1650" s="10">
        <f t="shared" si="214"/>
        <v>40592.704652777778</v>
      </c>
      <c r="T1650">
        <f t="shared" si="211"/>
        <v>2011</v>
      </c>
      <c r="U1650" s="10">
        <f t="shared" si="215"/>
        <v>40622.662986111114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12"/>
        <v>100.58763157894737</v>
      </c>
      <c r="P1651" s="6">
        <f t="shared" si="213"/>
        <v>47.189259259259259</v>
      </c>
      <c r="Q1651" t="str">
        <f t="shared" si="216"/>
        <v>music</v>
      </c>
      <c r="R1651" t="str">
        <f t="shared" si="217"/>
        <v>pop</v>
      </c>
      <c r="S1651" s="10">
        <f t="shared" si="214"/>
        <v>41737.684664351851</v>
      </c>
      <c r="T1651">
        <f t="shared" si="211"/>
        <v>2014</v>
      </c>
      <c r="U1651" s="10">
        <f t="shared" si="215"/>
        <v>41782.684664351851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12"/>
        <v>141.55000000000001</v>
      </c>
      <c r="P1652" s="6">
        <f t="shared" si="213"/>
        <v>88.46875</v>
      </c>
      <c r="Q1652" t="str">
        <f t="shared" si="216"/>
        <v>music</v>
      </c>
      <c r="R1652" t="str">
        <f t="shared" si="217"/>
        <v>pop</v>
      </c>
      <c r="S1652" s="10">
        <f t="shared" si="214"/>
        <v>41526.435613425929</v>
      </c>
      <c r="T1652">
        <f t="shared" si="211"/>
        <v>2013</v>
      </c>
      <c r="U1652" s="10">
        <f t="shared" si="215"/>
        <v>41556.435613425929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12"/>
        <v>100.75</v>
      </c>
      <c r="P1653" s="6">
        <f t="shared" si="213"/>
        <v>100.75</v>
      </c>
      <c r="Q1653" t="str">
        <f t="shared" si="216"/>
        <v>music</v>
      </c>
      <c r="R1653" t="str">
        <f t="shared" si="217"/>
        <v>pop</v>
      </c>
      <c r="S1653" s="10">
        <f t="shared" si="214"/>
        <v>40625.900694444441</v>
      </c>
      <c r="T1653">
        <f t="shared" si="211"/>
        <v>2011</v>
      </c>
      <c r="U1653" s="10">
        <f t="shared" si="215"/>
        <v>40659.290972222225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12"/>
        <v>100.66666666666666</v>
      </c>
      <c r="P1654" s="6">
        <f t="shared" si="213"/>
        <v>64.714285714285708</v>
      </c>
      <c r="Q1654" t="str">
        <f t="shared" si="216"/>
        <v>music</v>
      </c>
      <c r="R1654" t="str">
        <f t="shared" si="217"/>
        <v>pop</v>
      </c>
      <c r="S1654" s="10">
        <f t="shared" si="214"/>
        <v>41572.492974537039</v>
      </c>
      <c r="T1654">
        <f t="shared" si="211"/>
        <v>2013</v>
      </c>
      <c r="U1654" s="10">
        <f t="shared" si="215"/>
        <v>41602.534641203703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12"/>
        <v>174.2304</v>
      </c>
      <c r="P1655" s="6">
        <f t="shared" si="213"/>
        <v>51.854285714285716</v>
      </c>
      <c r="Q1655" t="str">
        <f t="shared" si="216"/>
        <v>music</v>
      </c>
      <c r="R1655" t="str">
        <f t="shared" si="217"/>
        <v>pop</v>
      </c>
      <c r="S1655" s="10">
        <f t="shared" si="214"/>
        <v>40626.834444444445</v>
      </c>
      <c r="T1655">
        <f t="shared" si="211"/>
        <v>2011</v>
      </c>
      <c r="U1655" s="10">
        <f t="shared" si="215"/>
        <v>40657.834444444445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12"/>
        <v>119.90909090909089</v>
      </c>
      <c r="P1656" s="6">
        <f t="shared" si="213"/>
        <v>38.794117647058826</v>
      </c>
      <c r="Q1656" t="str">
        <f t="shared" si="216"/>
        <v>music</v>
      </c>
      <c r="R1656" t="str">
        <f t="shared" si="217"/>
        <v>pop</v>
      </c>
      <c r="S1656" s="10">
        <f t="shared" si="214"/>
        <v>40987.890740740739</v>
      </c>
      <c r="T1656">
        <f t="shared" si="211"/>
        <v>2012</v>
      </c>
      <c r="U1656" s="10">
        <f t="shared" si="215"/>
        <v>41017.890740740739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12"/>
        <v>142.86666666666667</v>
      </c>
      <c r="P1657" s="6">
        <f t="shared" si="213"/>
        <v>44.645833333333336</v>
      </c>
      <c r="Q1657" t="str">
        <f t="shared" si="216"/>
        <v>music</v>
      </c>
      <c r="R1657" t="str">
        <f t="shared" si="217"/>
        <v>pop</v>
      </c>
      <c r="S1657" s="10">
        <f t="shared" si="214"/>
        <v>40974.791898148149</v>
      </c>
      <c r="T1657">
        <f t="shared" si="211"/>
        <v>2012</v>
      </c>
      <c r="U1657" s="10">
        <f t="shared" si="215"/>
        <v>41004.750231481477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12"/>
        <v>100.33493333333334</v>
      </c>
      <c r="P1658" s="6">
        <f t="shared" si="213"/>
        <v>156.77333333333334</v>
      </c>
      <c r="Q1658" t="str">
        <f t="shared" si="216"/>
        <v>music</v>
      </c>
      <c r="R1658" t="str">
        <f t="shared" si="217"/>
        <v>pop</v>
      </c>
      <c r="S1658" s="10">
        <f t="shared" si="214"/>
        <v>41226.928842592592</v>
      </c>
      <c r="T1658">
        <f t="shared" si="211"/>
        <v>2012</v>
      </c>
      <c r="U1658" s="10">
        <f t="shared" si="215"/>
        <v>41256.928842592592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12"/>
        <v>104.93380000000001</v>
      </c>
      <c r="P1659" s="6">
        <f t="shared" si="213"/>
        <v>118.70339366515837</v>
      </c>
      <c r="Q1659" t="str">
        <f t="shared" si="216"/>
        <v>music</v>
      </c>
      <c r="R1659" t="str">
        <f t="shared" si="217"/>
        <v>pop</v>
      </c>
      <c r="S1659" s="10">
        <f t="shared" si="214"/>
        <v>41023.782037037039</v>
      </c>
      <c r="T1659">
        <f t="shared" si="211"/>
        <v>2012</v>
      </c>
      <c r="U1659" s="10">
        <f t="shared" si="215"/>
        <v>41053.782037037039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12"/>
        <v>132.23333333333335</v>
      </c>
      <c r="P1660" s="6">
        <f t="shared" si="213"/>
        <v>74.149532710280369</v>
      </c>
      <c r="Q1660" t="str">
        <f t="shared" si="216"/>
        <v>music</v>
      </c>
      <c r="R1660" t="str">
        <f t="shared" si="217"/>
        <v>pop</v>
      </c>
      <c r="S1660" s="10">
        <f t="shared" si="214"/>
        <v>41223.22184027778</v>
      </c>
      <c r="T1660">
        <f t="shared" si="211"/>
        <v>2012</v>
      </c>
      <c r="U1660" s="10">
        <f t="shared" si="215"/>
        <v>41261.597222222219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12"/>
        <v>112.79999999999998</v>
      </c>
      <c r="P1661" s="6">
        <f t="shared" si="213"/>
        <v>12.533333333333333</v>
      </c>
      <c r="Q1661" t="str">
        <f t="shared" si="216"/>
        <v>music</v>
      </c>
      <c r="R1661" t="str">
        <f t="shared" si="217"/>
        <v>pop</v>
      </c>
      <c r="S1661" s="10">
        <f t="shared" si="214"/>
        <v>41596.913437499999</v>
      </c>
      <c r="T1661">
        <f t="shared" si="211"/>
        <v>2013</v>
      </c>
      <c r="U1661" s="10">
        <f t="shared" si="215"/>
        <v>41625.5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12"/>
        <v>1253.75</v>
      </c>
      <c r="P1662" s="6">
        <f t="shared" si="213"/>
        <v>27.861111111111111</v>
      </c>
      <c r="Q1662" t="str">
        <f t="shared" si="216"/>
        <v>music</v>
      </c>
      <c r="R1662" t="str">
        <f t="shared" si="217"/>
        <v>pop</v>
      </c>
      <c r="S1662" s="10">
        <f t="shared" si="214"/>
        <v>42459.693865740745</v>
      </c>
      <c r="T1662">
        <f t="shared" si="211"/>
        <v>2016</v>
      </c>
      <c r="U1662" s="10">
        <f t="shared" si="215"/>
        <v>42490.915972222225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12"/>
        <v>102.50632911392405</v>
      </c>
      <c r="P1663" s="6">
        <f t="shared" si="213"/>
        <v>80.178217821782184</v>
      </c>
      <c r="Q1663" t="str">
        <f t="shared" si="216"/>
        <v>music</v>
      </c>
      <c r="R1663" t="str">
        <f t="shared" si="217"/>
        <v>pop</v>
      </c>
      <c r="S1663" s="10">
        <f t="shared" si="214"/>
        <v>42343.998043981483</v>
      </c>
      <c r="T1663">
        <f t="shared" si="211"/>
        <v>2015</v>
      </c>
      <c r="U1663" s="10">
        <f t="shared" si="215"/>
        <v>42386.875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12"/>
        <v>102.6375</v>
      </c>
      <c r="P1664" s="6">
        <f t="shared" si="213"/>
        <v>132.43548387096774</v>
      </c>
      <c r="Q1664" t="str">
        <f t="shared" si="216"/>
        <v>music</v>
      </c>
      <c r="R1664" t="str">
        <f t="shared" si="217"/>
        <v>pop</v>
      </c>
      <c r="S1664" s="10">
        <f t="shared" si="214"/>
        <v>40848.198333333334</v>
      </c>
      <c r="T1664">
        <f t="shared" si="211"/>
        <v>2011</v>
      </c>
      <c r="U1664" s="10">
        <f t="shared" si="215"/>
        <v>40908.239999999998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12"/>
        <v>108</v>
      </c>
      <c r="P1665" s="6">
        <f t="shared" si="213"/>
        <v>33.75</v>
      </c>
      <c r="Q1665" t="str">
        <f t="shared" si="216"/>
        <v>music</v>
      </c>
      <c r="R1665" t="str">
        <f t="shared" si="217"/>
        <v>pop</v>
      </c>
      <c r="S1665" s="10">
        <f t="shared" si="214"/>
        <v>42006.02207175926</v>
      </c>
      <c r="T1665">
        <f t="shared" si="211"/>
        <v>2015</v>
      </c>
      <c r="U1665" s="10">
        <f t="shared" si="215"/>
        <v>42036.02207175926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12"/>
        <v>122.40879999999999</v>
      </c>
      <c r="P1666" s="6">
        <f t="shared" si="213"/>
        <v>34.384494382022467</v>
      </c>
      <c r="Q1666" t="str">
        <f t="shared" si="216"/>
        <v>music</v>
      </c>
      <c r="R1666" t="str">
        <f t="shared" si="217"/>
        <v>pop</v>
      </c>
      <c r="S1666" s="10">
        <f t="shared" si="214"/>
        <v>40939.761782407404</v>
      </c>
      <c r="T1666">
        <f t="shared" ref="T1666:T1729" si="218">YEAR(S1666)</f>
        <v>2012</v>
      </c>
      <c r="U1666" s="10">
        <f t="shared" si="215"/>
        <v>40984.165972222225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19">E1667/D1667 * 100</f>
        <v>119.45714285714286</v>
      </c>
      <c r="P1667" s="6">
        <f t="shared" ref="P1667:P1730" si="220">E1667/L1667</f>
        <v>44.956989247311824</v>
      </c>
      <c r="Q1667" t="str">
        <f t="shared" si="216"/>
        <v>music</v>
      </c>
      <c r="R1667" t="str">
        <f t="shared" si="217"/>
        <v>pop</v>
      </c>
      <c r="S1667" s="10">
        <f t="shared" ref="S1667:S1730" si="221">(((J1667/60)/60)/24)+DATE(1970,1,1)</f>
        <v>40564.649456018517</v>
      </c>
      <c r="T1667">
        <f t="shared" si="218"/>
        <v>2011</v>
      </c>
      <c r="U1667" s="10">
        <f t="shared" ref="U1667:U1730" si="222">(((I1667/60)/60)/24)+DATE(1970,1,1)</f>
        <v>40596.125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19"/>
        <v>160.88</v>
      </c>
      <c r="P1668" s="6">
        <f t="shared" si="220"/>
        <v>41.04081632653061</v>
      </c>
      <c r="Q1668" t="str">
        <f t="shared" si="216"/>
        <v>music</v>
      </c>
      <c r="R1668" t="str">
        <f t="shared" si="217"/>
        <v>pop</v>
      </c>
      <c r="S1668" s="10">
        <f t="shared" si="221"/>
        <v>41331.253159722226</v>
      </c>
      <c r="T1668">
        <f t="shared" si="218"/>
        <v>2013</v>
      </c>
      <c r="U1668" s="10">
        <f t="shared" si="222"/>
        <v>41361.211493055554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19"/>
        <v>126.85294117647059</v>
      </c>
      <c r="P1669" s="6">
        <f t="shared" si="220"/>
        <v>52.597560975609753</v>
      </c>
      <c r="Q1669" t="str">
        <f t="shared" ref="Q1669:Q1732" si="223">LEFT(N1669,SEARCH("/",N1669,1)-1)</f>
        <v>music</v>
      </c>
      <c r="R1669" t="str">
        <f t="shared" ref="R1669:R1732" si="224">RIGHT(N1669,LEN(N1669)-SEARCH("/",N1669,1))</f>
        <v>pop</v>
      </c>
      <c r="S1669" s="10">
        <f t="shared" si="221"/>
        <v>41682.0705787037</v>
      </c>
      <c r="T1669">
        <f t="shared" si="218"/>
        <v>2014</v>
      </c>
      <c r="U1669" s="10">
        <f t="shared" si="222"/>
        <v>41709.290972222225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19"/>
        <v>102.6375</v>
      </c>
      <c r="P1670" s="6">
        <f t="shared" si="220"/>
        <v>70.784482758620683</v>
      </c>
      <c r="Q1670" t="str">
        <f t="shared" si="223"/>
        <v>music</v>
      </c>
      <c r="R1670" t="str">
        <f t="shared" si="224"/>
        <v>pop</v>
      </c>
      <c r="S1670" s="10">
        <f t="shared" si="221"/>
        <v>40845.14975694444</v>
      </c>
      <c r="T1670">
        <f t="shared" si="218"/>
        <v>2011</v>
      </c>
      <c r="U1670" s="10">
        <f t="shared" si="222"/>
        <v>40875.191423611112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19"/>
        <v>139.75</v>
      </c>
      <c r="P1671" s="6">
        <f t="shared" si="220"/>
        <v>53.75</v>
      </c>
      <c r="Q1671" t="str">
        <f t="shared" si="223"/>
        <v>music</v>
      </c>
      <c r="R1671" t="str">
        <f t="shared" si="224"/>
        <v>pop</v>
      </c>
      <c r="S1671" s="10">
        <f t="shared" si="221"/>
        <v>42461.885138888887</v>
      </c>
      <c r="T1671">
        <f t="shared" si="218"/>
        <v>2016</v>
      </c>
      <c r="U1671" s="10">
        <f t="shared" si="222"/>
        <v>42521.885138888887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19"/>
        <v>102.60000000000001</v>
      </c>
      <c r="P1672" s="6">
        <f t="shared" si="220"/>
        <v>44.608695652173914</v>
      </c>
      <c r="Q1672" t="str">
        <f t="shared" si="223"/>
        <v>music</v>
      </c>
      <c r="R1672" t="str">
        <f t="shared" si="224"/>
        <v>pop</v>
      </c>
      <c r="S1672" s="10">
        <f t="shared" si="221"/>
        <v>40313.930543981485</v>
      </c>
      <c r="T1672">
        <f t="shared" si="218"/>
        <v>2010</v>
      </c>
      <c r="U1672" s="10">
        <f t="shared" si="222"/>
        <v>40364.166666666664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19"/>
        <v>100.67349999999999</v>
      </c>
      <c r="P1673" s="6">
        <f t="shared" si="220"/>
        <v>26.148961038961041</v>
      </c>
      <c r="Q1673" t="str">
        <f t="shared" si="223"/>
        <v>music</v>
      </c>
      <c r="R1673" t="str">
        <f t="shared" si="224"/>
        <v>pop</v>
      </c>
      <c r="S1673" s="10">
        <f t="shared" si="221"/>
        <v>42553.54414351852</v>
      </c>
      <c r="T1673">
        <f t="shared" si="218"/>
        <v>2016</v>
      </c>
      <c r="U1673" s="10">
        <f t="shared" si="222"/>
        <v>42583.54414351852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19"/>
        <v>112.94117647058823</v>
      </c>
      <c r="P1674" s="6">
        <f t="shared" si="220"/>
        <v>39.183673469387756</v>
      </c>
      <c r="Q1674" t="str">
        <f t="shared" si="223"/>
        <v>music</v>
      </c>
      <c r="R1674" t="str">
        <f t="shared" si="224"/>
        <v>pop</v>
      </c>
      <c r="S1674" s="10">
        <f t="shared" si="221"/>
        <v>41034.656597222223</v>
      </c>
      <c r="T1674">
        <f t="shared" si="218"/>
        <v>2012</v>
      </c>
      <c r="U1674" s="10">
        <f t="shared" si="222"/>
        <v>41064.656597222223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19"/>
        <v>128.09523809523807</v>
      </c>
      <c r="P1675" s="6">
        <f t="shared" si="220"/>
        <v>45.593220338983052</v>
      </c>
      <c r="Q1675" t="str">
        <f t="shared" si="223"/>
        <v>music</v>
      </c>
      <c r="R1675" t="str">
        <f t="shared" si="224"/>
        <v>pop</v>
      </c>
      <c r="S1675" s="10">
        <f t="shared" si="221"/>
        <v>42039.878379629634</v>
      </c>
      <c r="T1675">
        <f t="shared" si="218"/>
        <v>2015</v>
      </c>
      <c r="U1675" s="10">
        <f t="shared" si="222"/>
        <v>42069.878379629634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19"/>
        <v>201.7</v>
      </c>
      <c r="P1676" s="6">
        <f t="shared" si="220"/>
        <v>89.247787610619469</v>
      </c>
      <c r="Q1676" t="str">
        <f t="shared" si="223"/>
        <v>music</v>
      </c>
      <c r="R1676" t="str">
        <f t="shared" si="224"/>
        <v>pop</v>
      </c>
      <c r="S1676" s="10">
        <f t="shared" si="221"/>
        <v>42569.605393518519</v>
      </c>
      <c r="T1676">
        <f t="shared" si="218"/>
        <v>2016</v>
      </c>
      <c r="U1676" s="10">
        <f t="shared" si="222"/>
        <v>42600.290972222225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19"/>
        <v>137.416</v>
      </c>
      <c r="P1677" s="6">
        <f t="shared" si="220"/>
        <v>40.416470588235299</v>
      </c>
      <c r="Q1677" t="str">
        <f t="shared" si="223"/>
        <v>music</v>
      </c>
      <c r="R1677" t="str">
        <f t="shared" si="224"/>
        <v>pop</v>
      </c>
      <c r="S1677" s="10">
        <f t="shared" si="221"/>
        <v>40802.733101851853</v>
      </c>
      <c r="T1677">
        <f t="shared" si="218"/>
        <v>2011</v>
      </c>
      <c r="U1677" s="10">
        <f t="shared" si="222"/>
        <v>40832.918749999997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19"/>
        <v>115.33333333333333</v>
      </c>
      <c r="P1678" s="6">
        <f t="shared" si="220"/>
        <v>82.38095238095238</v>
      </c>
      <c r="Q1678" t="str">
        <f t="shared" si="223"/>
        <v>music</v>
      </c>
      <c r="R1678" t="str">
        <f t="shared" si="224"/>
        <v>pop</v>
      </c>
      <c r="S1678" s="10">
        <f t="shared" si="221"/>
        <v>40973.72623842593</v>
      </c>
      <c r="T1678">
        <f t="shared" si="218"/>
        <v>2012</v>
      </c>
      <c r="U1678" s="10">
        <f t="shared" si="222"/>
        <v>41020.165972222225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19"/>
        <v>111.66666666666667</v>
      </c>
      <c r="P1679" s="6">
        <f t="shared" si="220"/>
        <v>159.52380952380952</v>
      </c>
      <c r="Q1679" t="str">
        <f t="shared" si="223"/>
        <v>music</v>
      </c>
      <c r="R1679" t="str">
        <f t="shared" si="224"/>
        <v>pop</v>
      </c>
      <c r="S1679" s="10">
        <f t="shared" si="221"/>
        <v>42416.407129629632</v>
      </c>
      <c r="T1679">
        <f t="shared" si="218"/>
        <v>2016</v>
      </c>
      <c r="U1679" s="10">
        <f t="shared" si="222"/>
        <v>42476.249305555553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19"/>
        <v>118.39999999999999</v>
      </c>
      <c r="P1680" s="6">
        <f t="shared" si="220"/>
        <v>36.244897959183675</v>
      </c>
      <c r="Q1680" t="str">
        <f t="shared" si="223"/>
        <v>music</v>
      </c>
      <c r="R1680" t="str">
        <f t="shared" si="224"/>
        <v>pop</v>
      </c>
      <c r="S1680" s="10">
        <f t="shared" si="221"/>
        <v>41662.854988425926</v>
      </c>
      <c r="T1680">
        <f t="shared" si="218"/>
        <v>2014</v>
      </c>
      <c r="U1680" s="10">
        <f t="shared" si="222"/>
        <v>41676.854988425926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19"/>
        <v>175</v>
      </c>
      <c r="P1681" s="6">
        <f t="shared" si="220"/>
        <v>62.5</v>
      </c>
      <c r="Q1681" t="str">
        <f t="shared" si="223"/>
        <v>music</v>
      </c>
      <c r="R1681" t="str">
        <f t="shared" si="224"/>
        <v>pop</v>
      </c>
      <c r="S1681" s="10">
        <f t="shared" si="221"/>
        <v>40723.068807870368</v>
      </c>
      <c r="T1681">
        <f t="shared" si="218"/>
        <v>2011</v>
      </c>
      <c r="U1681" s="10">
        <f t="shared" si="222"/>
        <v>40746.068807870368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19"/>
        <v>117.5</v>
      </c>
      <c r="P1682" s="6">
        <f t="shared" si="220"/>
        <v>47</v>
      </c>
      <c r="Q1682" t="str">
        <f t="shared" si="223"/>
        <v>music</v>
      </c>
      <c r="R1682" t="str">
        <f t="shared" si="224"/>
        <v>pop</v>
      </c>
      <c r="S1682" s="10">
        <f t="shared" si="221"/>
        <v>41802.757719907408</v>
      </c>
      <c r="T1682">
        <f t="shared" si="218"/>
        <v>2014</v>
      </c>
      <c r="U1682" s="10">
        <f t="shared" si="222"/>
        <v>41832.757719907408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19"/>
        <v>101.42212307692309</v>
      </c>
      <c r="P1683" s="6">
        <f t="shared" si="220"/>
        <v>74.575090497737563</v>
      </c>
      <c r="Q1683" t="str">
        <f t="shared" si="223"/>
        <v>music</v>
      </c>
      <c r="R1683" t="str">
        <f t="shared" si="224"/>
        <v>faith</v>
      </c>
      <c r="S1683" s="10">
        <f t="shared" si="221"/>
        <v>42774.121342592596</v>
      </c>
      <c r="T1683">
        <f t="shared" si="218"/>
        <v>2017</v>
      </c>
      <c r="U1683" s="10">
        <f t="shared" si="222"/>
        <v>42823.083333333328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19"/>
        <v>0</v>
      </c>
      <c r="P1684" s="6">
        <f>IF(L1684 &gt; 0,E1684/L1684,0)</f>
        <v>0</v>
      </c>
      <c r="Q1684" t="str">
        <f t="shared" si="223"/>
        <v>music</v>
      </c>
      <c r="R1684" t="str">
        <f t="shared" si="224"/>
        <v>faith</v>
      </c>
      <c r="S1684" s="10">
        <f t="shared" si="221"/>
        <v>42779.21365740741</v>
      </c>
      <c r="T1684">
        <f t="shared" si="218"/>
        <v>2017</v>
      </c>
      <c r="U1684" s="10">
        <f t="shared" si="222"/>
        <v>42839.171990740739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19"/>
        <v>21.714285714285715</v>
      </c>
      <c r="P1685" s="6">
        <f t="shared" si="220"/>
        <v>76</v>
      </c>
      <c r="Q1685" t="str">
        <f t="shared" si="223"/>
        <v>music</v>
      </c>
      <c r="R1685" t="str">
        <f t="shared" si="224"/>
        <v>faith</v>
      </c>
      <c r="S1685" s="10">
        <f t="shared" si="221"/>
        <v>42808.781689814816</v>
      </c>
      <c r="T1685">
        <f t="shared" si="218"/>
        <v>2017</v>
      </c>
      <c r="U1685" s="10">
        <f t="shared" si="222"/>
        <v>42832.781689814816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19"/>
        <v>109.125</v>
      </c>
      <c r="P1686" s="6">
        <f t="shared" si="220"/>
        <v>86.43564356435644</v>
      </c>
      <c r="Q1686" t="str">
        <f t="shared" si="223"/>
        <v>music</v>
      </c>
      <c r="R1686" t="str">
        <f t="shared" si="224"/>
        <v>faith</v>
      </c>
      <c r="S1686" s="10">
        <f t="shared" si="221"/>
        <v>42783.815289351856</v>
      </c>
      <c r="T1686">
        <f t="shared" si="218"/>
        <v>2017</v>
      </c>
      <c r="U1686" s="10">
        <f t="shared" si="222"/>
        <v>42811.773622685185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19"/>
        <v>102.85714285714285</v>
      </c>
      <c r="P1687" s="6">
        <f t="shared" si="220"/>
        <v>24</v>
      </c>
      <c r="Q1687" t="str">
        <f t="shared" si="223"/>
        <v>music</v>
      </c>
      <c r="R1687" t="str">
        <f t="shared" si="224"/>
        <v>faith</v>
      </c>
      <c r="S1687" s="10">
        <f t="shared" si="221"/>
        <v>42788.2502662037</v>
      </c>
      <c r="T1687">
        <f t="shared" si="218"/>
        <v>2017</v>
      </c>
      <c r="U1687" s="10">
        <f t="shared" si="222"/>
        <v>42818.208599537036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19"/>
        <v>0.36</v>
      </c>
      <c r="P1688" s="6">
        <f t="shared" si="220"/>
        <v>18</v>
      </c>
      <c r="Q1688" t="str">
        <f t="shared" si="223"/>
        <v>music</v>
      </c>
      <c r="R1688" t="str">
        <f t="shared" si="224"/>
        <v>faith</v>
      </c>
      <c r="S1688" s="10">
        <f t="shared" si="221"/>
        <v>42792.843969907408</v>
      </c>
      <c r="T1688">
        <f t="shared" si="218"/>
        <v>2017</v>
      </c>
      <c r="U1688" s="10">
        <f t="shared" si="222"/>
        <v>42852.802303240736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19"/>
        <v>31.25</v>
      </c>
      <c r="P1689" s="6">
        <f t="shared" si="220"/>
        <v>80.128205128205124</v>
      </c>
      <c r="Q1689" t="str">
        <f t="shared" si="223"/>
        <v>music</v>
      </c>
      <c r="R1689" t="str">
        <f t="shared" si="224"/>
        <v>faith</v>
      </c>
      <c r="S1689" s="10">
        <f t="shared" si="221"/>
        <v>42802.046817129631</v>
      </c>
      <c r="T1689">
        <f t="shared" si="218"/>
        <v>2017</v>
      </c>
      <c r="U1689" s="10">
        <f t="shared" si="222"/>
        <v>42835.84375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19"/>
        <v>44.3</v>
      </c>
      <c r="P1690" s="6">
        <f t="shared" si="220"/>
        <v>253.14285714285714</v>
      </c>
      <c r="Q1690" t="str">
        <f t="shared" si="223"/>
        <v>music</v>
      </c>
      <c r="R1690" t="str">
        <f t="shared" si="224"/>
        <v>faith</v>
      </c>
      <c r="S1690" s="10">
        <f t="shared" si="221"/>
        <v>42804.534652777773</v>
      </c>
      <c r="T1690">
        <f t="shared" si="218"/>
        <v>2017</v>
      </c>
      <c r="U1690" s="10">
        <f t="shared" si="222"/>
        <v>42834.492986111116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19"/>
        <v>100</v>
      </c>
      <c r="P1691" s="6">
        <f t="shared" si="220"/>
        <v>171.42857142857142</v>
      </c>
      <c r="Q1691" t="str">
        <f t="shared" si="223"/>
        <v>music</v>
      </c>
      <c r="R1691" t="str">
        <f t="shared" si="224"/>
        <v>faith</v>
      </c>
      <c r="S1691" s="10">
        <f t="shared" si="221"/>
        <v>42780.942476851851</v>
      </c>
      <c r="T1691">
        <f t="shared" si="218"/>
        <v>2017</v>
      </c>
      <c r="U1691" s="10">
        <f t="shared" si="222"/>
        <v>42810.900810185187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19"/>
        <v>25.4</v>
      </c>
      <c r="P1692" s="6">
        <f t="shared" si="220"/>
        <v>57.727272727272727</v>
      </c>
      <c r="Q1692" t="str">
        <f t="shared" si="223"/>
        <v>music</v>
      </c>
      <c r="R1692" t="str">
        <f t="shared" si="224"/>
        <v>faith</v>
      </c>
      <c r="S1692" s="10">
        <f t="shared" si="221"/>
        <v>42801.43104166667</v>
      </c>
      <c r="T1692">
        <f t="shared" si="218"/>
        <v>2017</v>
      </c>
      <c r="U1692" s="10">
        <f t="shared" si="222"/>
        <v>42831.389374999999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19"/>
        <v>33.473333333333329</v>
      </c>
      <c r="P1693" s="6">
        <f t="shared" si="220"/>
        <v>264.26315789473682</v>
      </c>
      <c r="Q1693" t="str">
        <f t="shared" si="223"/>
        <v>music</v>
      </c>
      <c r="R1693" t="str">
        <f t="shared" si="224"/>
        <v>faith</v>
      </c>
      <c r="S1693" s="10">
        <f t="shared" si="221"/>
        <v>42795.701481481476</v>
      </c>
      <c r="T1693">
        <f t="shared" si="218"/>
        <v>2017</v>
      </c>
      <c r="U1693" s="10">
        <f t="shared" si="222"/>
        <v>42828.041666666672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19"/>
        <v>47.8</v>
      </c>
      <c r="P1694" s="6">
        <f t="shared" si="220"/>
        <v>159.33333333333334</v>
      </c>
      <c r="Q1694" t="str">
        <f t="shared" si="223"/>
        <v>music</v>
      </c>
      <c r="R1694" t="str">
        <f t="shared" si="224"/>
        <v>faith</v>
      </c>
      <c r="S1694" s="10">
        <f t="shared" si="221"/>
        <v>42788.151238425926</v>
      </c>
      <c r="T1694">
        <f t="shared" si="218"/>
        <v>2017</v>
      </c>
      <c r="U1694" s="10">
        <f t="shared" si="222"/>
        <v>42820.999305555553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19"/>
        <v>9.3333333333333339</v>
      </c>
      <c r="P1695" s="6">
        <f t="shared" si="220"/>
        <v>35</v>
      </c>
      <c r="Q1695" t="str">
        <f t="shared" si="223"/>
        <v>music</v>
      </c>
      <c r="R1695" t="str">
        <f t="shared" si="224"/>
        <v>faith</v>
      </c>
      <c r="S1695" s="10">
        <f t="shared" si="221"/>
        <v>42803.920277777783</v>
      </c>
      <c r="T1695">
        <f t="shared" si="218"/>
        <v>2017</v>
      </c>
      <c r="U1695" s="10">
        <f t="shared" si="222"/>
        <v>42834.833333333328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19"/>
        <v>0.05</v>
      </c>
      <c r="P1696" s="6">
        <f t="shared" si="220"/>
        <v>5</v>
      </c>
      <c r="Q1696" t="str">
        <f t="shared" si="223"/>
        <v>music</v>
      </c>
      <c r="R1696" t="str">
        <f t="shared" si="224"/>
        <v>faith</v>
      </c>
      <c r="S1696" s="10">
        <f t="shared" si="221"/>
        <v>42791.669837962967</v>
      </c>
      <c r="T1696">
        <f t="shared" si="218"/>
        <v>2017</v>
      </c>
      <c r="U1696" s="10">
        <f t="shared" si="222"/>
        <v>42821.191666666666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19"/>
        <v>11.708333333333334</v>
      </c>
      <c r="P1697" s="6">
        <f t="shared" si="220"/>
        <v>61.086956521739133</v>
      </c>
      <c r="Q1697" t="str">
        <f t="shared" si="223"/>
        <v>music</v>
      </c>
      <c r="R1697" t="str">
        <f t="shared" si="224"/>
        <v>faith</v>
      </c>
      <c r="S1697" s="10">
        <f t="shared" si="221"/>
        <v>42801.031412037039</v>
      </c>
      <c r="T1697">
        <f t="shared" si="218"/>
        <v>2017</v>
      </c>
      <c r="U1697" s="10">
        <f t="shared" si="222"/>
        <v>42835.041666666672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19"/>
        <v>0</v>
      </c>
      <c r="P1698" s="6">
        <f>IF(L1698 &gt; 0,E1698/L1698,0)</f>
        <v>0</v>
      </c>
      <c r="Q1698" t="str">
        <f t="shared" si="223"/>
        <v>music</v>
      </c>
      <c r="R1698" t="str">
        <f t="shared" si="224"/>
        <v>faith</v>
      </c>
      <c r="S1698" s="10">
        <f t="shared" si="221"/>
        <v>42796.069571759261</v>
      </c>
      <c r="T1698">
        <f t="shared" si="218"/>
        <v>2017</v>
      </c>
      <c r="U1698" s="10">
        <f t="shared" si="222"/>
        <v>42826.027905092589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19"/>
        <v>20.208000000000002</v>
      </c>
      <c r="P1699" s="6">
        <f t="shared" si="220"/>
        <v>114.81818181818181</v>
      </c>
      <c r="Q1699" t="str">
        <f t="shared" si="223"/>
        <v>music</v>
      </c>
      <c r="R1699" t="str">
        <f t="shared" si="224"/>
        <v>faith</v>
      </c>
      <c r="S1699" s="10">
        <f t="shared" si="221"/>
        <v>42805.032962962956</v>
      </c>
      <c r="T1699">
        <f t="shared" si="218"/>
        <v>2017</v>
      </c>
      <c r="U1699" s="10">
        <f t="shared" si="222"/>
        <v>42834.991296296299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19"/>
        <v>0</v>
      </c>
      <c r="P1700" s="6">
        <f>IF(L1700 &gt; 0,E1700/L1700,0)</f>
        <v>0</v>
      </c>
      <c r="Q1700" t="str">
        <f t="shared" si="223"/>
        <v>music</v>
      </c>
      <c r="R1700" t="str">
        <f t="shared" si="224"/>
        <v>faith</v>
      </c>
      <c r="S1700" s="10">
        <f t="shared" si="221"/>
        <v>42796.207870370374</v>
      </c>
      <c r="T1700">
        <f t="shared" si="218"/>
        <v>2017</v>
      </c>
      <c r="U1700" s="10">
        <f t="shared" si="222"/>
        <v>42820.147916666669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19"/>
        <v>4.2311459353574925</v>
      </c>
      <c r="P1701" s="6">
        <f t="shared" si="220"/>
        <v>54</v>
      </c>
      <c r="Q1701" t="str">
        <f t="shared" si="223"/>
        <v>music</v>
      </c>
      <c r="R1701" t="str">
        <f t="shared" si="224"/>
        <v>faith</v>
      </c>
      <c r="S1701" s="10">
        <f t="shared" si="221"/>
        <v>42806.863946759258</v>
      </c>
      <c r="T1701">
        <f t="shared" si="218"/>
        <v>2017</v>
      </c>
      <c r="U1701" s="10">
        <f t="shared" si="222"/>
        <v>42836.863946759258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19"/>
        <v>26.06</v>
      </c>
      <c r="P1702" s="6">
        <f t="shared" si="220"/>
        <v>65.974683544303801</v>
      </c>
      <c r="Q1702" t="str">
        <f t="shared" si="223"/>
        <v>music</v>
      </c>
      <c r="R1702" t="str">
        <f t="shared" si="224"/>
        <v>faith</v>
      </c>
      <c r="S1702" s="10">
        <f t="shared" si="221"/>
        <v>42796.071643518517</v>
      </c>
      <c r="T1702">
        <f t="shared" si="218"/>
        <v>2017</v>
      </c>
      <c r="U1702" s="10">
        <f t="shared" si="222"/>
        <v>42826.166666666672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19"/>
        <v>0.19801980198019803</v>
      </c>
      <c r="P1703" s="6">
        <f t="shared" si="220"/>
        <v>5</v>
      </c>
      <c r="Q1703" t="str">
        <f t="shared" si="223"/>
        <v>music</v>
      </c>
      <c r="R1703" t="str">
        <f t="shared" si="224"/>
        <v>faith</v>
      </c>
      <c r="S1703" s="10">
        <f t="shared" si="221"/>
        <v>41989.664409722223</v>
      </c>
      <c r="T1703">
        <f t="shared" si="218"/>
        <v>2014</v>
      </c>
      <c r="U1703" s="10">
        <f t="shared" si="222"/>
        <v>42019.664409722223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19"/>
        <v>6.0606060606060606E-3</v>
      </c>
      <c r="P1704" s="6">
        <f t="shared" si="220"/>
        <v>1</v>
      </c>
      <c r="Q1704" t="str">
        <f t="shared" si="223"/>
        <v>music</v>
      </c>
      <c r="R1704" t="str">
        <f t="shared" si="224"/>
        <v>faith</v>
      </c>
      <c r="S1704" s="10">
        <f t="shared" si="221"/>
        <v>42063.869791666672</v>
      </c>
      <c r="T1704">
        <f t="shared" si="218"/>
        <v>2015</v>
      </c>
      <c r="U1704" s="10">
        <f t="shared" si="222"/>
        <v>42093.828125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19"/>
        <v>1.02</v>
      </c>
      <c r="P1705" s="6">
        <f t="shared" si="220"/>
        <v>25.5</v>
      </c>
      <c r="Q1705" t="str">
        <f t="shared" si="223"/>
        <v>music</v>
      </c>
      <c r="R1705" t="str">
        <f t="shared" si="224"/>
        <v>faith</v>
      </c>
      <c r="S1705" s="10">
        <f t="shared" si="221"/>
        <v>42187.281678240746</v>
      </c>
      <c r="T1705">
        <f t="shared" si="218"/>
        <v>2015</v>
      </c>
      <c r="U1705" s="10">
        <f t="shared" si="222"/>
        <v>42247.281678240746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19"/>
        <v>65.100000000000009</v>
      </c>
      <c r="P1706" s="6">
        <f t="shared" si="220"/>
        <v>118.36363636363636</v>
      </c>
      <c r="Q1706" t="str">
        <f t="shared" si="223"/>
        <v>music</v>
      </c>
      <c r="R1706" t="str">
        <f t="shared" si="224"/>
        <v>faith</v>
      </c>
      <c r="S1706" s="10">
        <f t="shared" si="221"/>
        <v>42021.139733796299</v>
      </c>
      <c r="T1706">
        <f t="shared" si="218"/>
        <v>2015</v>
      </c>
      <c r="U1706" s="10">
        <f t="shared" si="222"/>
        <v>42051.139733796299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19"/>
        <v>0</v>
      </c>
      <c r="P1707" s="6">
        <f t="shared" ref="P1707:P1708" si="225">IF(L1707 &gt; 0,E1707/L1707,0)</f>
        <v>0</v>
      </c>
      <c r="Q1707" t="str">
        <f t="shared" si="223"/>
        <v>music</v>
      </c>
      <c r="R1707" t="str">
        <f t="shared" si="224"/>
        <v>faith</v>
      </c>
      <c r="S1707" s="10">
        <f t="shared" si="221"/>
        <v>42245.016736111109</v>
      </c>
      <c r="T1707">
        <f t="shared" si="218"/>
        <v>2015</v>
      </c>
      <c r="U1707" s="10">
        <f t="shared" si="222"/>
        <v>42256.666666666672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19"/>
        <v>0</v>
      </c>
      <c r="P1708" s="6">
        <f t="shared" si="225"/>
        <v>0</v>
      </c>
      <c r="Q1708" t="str">
        <f t="shared" si="223"/>
        <v>music</v>
      </c>
      <c r="R1708" t="str">
        <f t="shared" si="224"/>
        <v>faith</v>
      </c>
      <c r="S1708" s="10">
        <f t="shared" si="221"/>
        <v>42179.306388888886</v>
      </c>
      <c r="T1708">
        <f t="shared" si="218"/>
        <v>2015</v>
      </c>
      <c r="U1708" s="10">
        <f t="shared" si="222"/>
        <v>42239.306388888886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19"/>
        <v>9.74</v>
      </c>
      <c r="P1709" s="6">
        <f t="shared" si="220"/>
        <v>54.111111111111114</v>
      </c>
      <c r="Q1709" t="str">
        <f t="shared" si="223"/>
        <v>music</v>
      </c>
      <c r="R1709" t="str">
        <f t="shared" si="224"/>
        <v>faith</v>
      </c>
      <c r="S1709" s="10">
        <f t="shared" si="221"/>
        <v>42427.721006944441</v>
      </c>
      <c r="T1709">
        <f t="shared" si="218"/>
        <v>2016</v>
      </c>
      <c r="U1709" s="10">
        <f t="shared" si="222"/>
        <v>42457.679340277777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19"/>
        <v>0</v>
      </c>
      <c r="P1710" s="6">
        <f>IF(L1710 &gt; 0,E1710/L1710,0)</f>
        <v>0</v>
      </c>
      <c r="Q1710" t="str">
        <f t="shared" si="223"/>
        <v>music</v>
      </c>
      <c r="R1710" t="str">
        <f t="shared" si="224"/>
        <v>faith</v>
      </c>
      <c r="S1710" s="10">
        <f t="shared" si="221"/>
        <v>42451.866967592592</v>
      </c>
      <c r="T1710">
        <f t="shared" si="218"/>
        <v>2016</v>
      </c>
      <c r="U1710" s="10">
        <f t="shared" si="222"/>
        <v>42491.866967592592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19"/>
        <v>4.8571428571428568</v>
      </c>
      <c r="P1711" s="6">
        <f t="shared" si="220"/>
        <v>21.25</v>
      </c>
      <c r="Q1711" t="str">
        <f t="shared" si="223"/>
        <v>music</v>
      </c>
      <c r="R1711" t="str">
        <f t="shared" si="224"/>
        <v>faith</v>
      </c>
      <c r="S1711" s="10">
        <f t="shared" si="221"/>
        <v>41841.56381944444</v>
      </c>
      <c r="T1711">
        <f t="shared" si="218"/>
        <v>2014</v>
      </c>
      <c r="U1711" s="10">
        <f t="shared" si="222"/>
        <v>41882.818749999999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19"/>
        <v>0.67999999999999994</v>
      </c>
      <c r="P1712" s="6">
        <f t="shared" si="220"/>
        <v>34</v>
      </c>
      <c r="Q1712" t="str">
        <f t="shared" si="223"/>
        <v>music</v>
      </c>
      <c r="R1712" t="str">
        <f t="shared" si="224"/>
        <v>faith</v>
      </c>
      <c r="S1712" s="10">
        <f t="shared" si="221"/>
        <v>42341.59129629629</v>
      </c>
      <c r="T1712">
        <f t="shared" si="218"/>
        <v>2015</v>
      </c>
      <c r="U1712" s="10">
        <f t="shared" si="222"/>
        <v>42387.541666666672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19"/>
        <v>10.5</v>
      </c>
      <c r="P1713" s="6">
        <f t="shared" si="220"/>
        <v>525</v>
      </c>
      <c r="Q1713" t="str">
        <f t="shared" si="223"/>
        <v>music</v>
      </c>
      <c r="R1713" t="str">
        <f t="shared" si="224"/>
        <v>faith</v>
      </c>
      <c r="S1713" s="10">
        <f t="shared" si="221"/>
        <v>41852.646226851852</v>
      </c>
      <c r="T1713">
        <f t="shared" si="218"/>
        <v>2014</v>
      </c>
      <c r="U1713" s="10">
        <f t="shared" si="222"/>
        <v>41883.646226851852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19"/>
        <v>0</v>
      </c>
      <c r="P1714" s="6">
        <f>IF(L1714 &gt; 0,E1714/L1714,0)</f>
        <v>0</v>
      </c>
      <c r="Q1714" t="str">
        <f t="shared" si="223"/>
        <v>music</v>
      </c>
      <c r="R1714" t="str">
        <f t="shared" si="224"/>
        <v>faith</v>
      </c>
      <c r="S1714" s="10">
        <f t="shared" si="221"/>
        <v>42125.913807870369</v>
      </c>
      <c r="T1714">
        <f t="shared" si="218"/>
        <v>2015</v>
      </c>
      <c r="U1714" s="10">
        <f t="shared" si="222"/>
        <v>42185.913807870369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19"/>
        <v>1.6666666666666667</v>
      </c>
      <c r="P1715" s="6">
        <f t="shared" si="220"/>
        <v>50</v>
      </c>
      <c r="Q1715" t="str">
        <f t="shared" si="223"/>
        <v>music</v>
      </c>
      <c r="R1715" t="str">
        <f t="shared" si="224"/>
        <v>faith</v>
      </c>
      <c r="S1715" s="10">
        <f t="shared" si="221"/>
        <v>41887.801064814819</v>
      </c>
      <c r="T1715">
        <f t="shared" si="218"/>
        <v>2014</v>
      </c>
      <c r="U1715" s="10">
        <f t="shared" si="222"/>
        <v>41917.801064814819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19"/>
        <v>7.8680000000000003</v>
      </c>
      <c r="P1716" s="6">
        <f t="shared" si="220"/>
        <v>115.70588235294117</v>
      </c>
      <c r="Q1716" t="str">
        <f t="shared" si="223"/>
        <v>music</v>
      </c>
      <c r="R1716" t="str">
        <f t="shared" si="224"/>
        <v>faith</v>
      </c>
      <c r="S1716" s="10">
        <f t="shared" si="221"/>
        <v>42095.918530092589</v>
      </c>
      <c r="T1716">
        <f t="shared" si="218"/>
        <v>2015</v>
      </c>
      <c r="U1716" s="10">
        <f t="shared" si="222"/>
        <v>42125.918530092589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19"/>
        <v>0.22</v>
      </c>
      <c r="P1717" s="6">
        <f t="shared" si="220"/>
        <v>5.5</v>
      </c>
      <c r="Q1717" t="str">
        <f t="shared" si="223"/>
        <v>music</v>
      </c>
      <c r="R1717" t="str">
        <f t="shared" si="224"/>
        <v>faith</v>
      </c>
      <c r="S1717" s="10">
        <f t="shared" si="221"/>
        <v>42064.217418981483</v>
      </c>
      <c r="T1717">
        <f t="shared" si="218"/>
        <v>2015</v>
      </c>
      <c r="U1717" s="10">
        <f t="shared" si="222"/>
        <v>42094.140277777777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19"/>
        <v>7.5</v>
      </c>
      <c r="P1718" s="6">
        <f t="shared" si="220"/>
        <v>50</v>
      </c>
      <c r="Q1718" t="str">
        <f t="shared" si="223"/>
        <v>music</v>
      </c>
      <c r="R1718" t="str">
        <f t="shared" si="224"/>
        <v>faith</v>
      </c>
      <c r="S1718" s="10">
        <f t="shared" si="221"/>
        <v>42673.577534722222</v>
      </c>
      <c r="T1718">
        <f t="shared" si="218"/>
        <v>2016</v>
      </c>
      <c r="U1718" s="10">
        <f t="shared" si="222"/>
        <v>42713.619201388887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19"/>
        <v>42.725880551301685</v>
      </c>
      <c r="P1719" s="6">
        <f t="shared" si="220"/>
        <v>34.024390243902438</v>
      </c>
      <c r="Q1719" t="str">
        <f t="shared" si="223"/>
        <v>music</v>
      </c>
      <c r="R1719" t="str">
        <f t="shared" si="224"/>
        <v>faith</v>
      </c>
      <c r="S1719" s="10">
        <f t="shared" si="221"/>
        <v>42460.98192129629</v>
      </c>
      <c r="T1719">
        <f t="shared" si="218"/>
        <v>2016</v>
      </c>
      <c r="U1719" s="10">
        <f t="shared" si="222"/>
        <v>42481.166666666672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19"/>
        <v>0.2142857142857143</v>
      </c>
      <c r="P1720" s="6">
        <f t="shared" si="220"/>
        <v>37.5</v>
      </c>
      <c r="Q1720" t="str">
        <f t="shared" si="223"/>
        <v>music</v>
      </c>
      <c r="R1720" t="str">
        <f t="shared" si="224"/>
        <v>faith</v>
      </c>
      <c r="S1720" s="10">
        <f t="shared" si="221"/>
        <v>42460.610520833332</v>
      </c>
      <c r="T1720">
        <f t="shared" si="218"/>
        <v>2016</v>
      </c>
      <c r="U1720" s="10">
        <f t="shared" si="222"/>
        <v>42504.207638888889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19"/>
        <v>0.87500000000000011</v>
      </c>
      <c r="P1721" s="6">
        <f t="shared" si="220"/>
        <v>11.666666666666666</v>
      </c>
      <c r="Q1721" t="str">
        <f t="shared" si="223"/>
        <v>music</v>
      </c>
      <c r="R1721" t="str">
        <f t="shared" si="224"/>
        <v>faith</v>
      </c>
      <c r="S1721" s="10">
        <f t="shared" si="221"/>
        <v>41869.534618055557</v>
      </c>
      <c r="T1721">
        <f t="shared" si="218"/>
        <v>2014</v>
      </c>
      <c r="U1721" s="10">
        <f t="shared" si="222"/>
        <v>41899.534618055557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19"/>
        <v>5.625</v>
      </c>
      <c r="P1722" s="6">
        <f t="shared" si="220"/>
        <v>28.125</v>
      </c>
      <c r="Q1722" t="str">
        <f t="shared" si="223"/>
        <v>music</v>
      </c>
      <c r="R1722" t="str">
        <f t="shared" si="224"/>
        <v>faith</v>
      </c>
      <c r="S1722" s="10">
        <f t="shared" si="221"/>
        <v>41922.783229166671</v>
      </c>
      <c r="T1722">
        <f t="shared" si="218"/>
        <v>2014</v>
      </c>
      <c r="U1722" s="10">
        <f t="shared" si="222"/>
        <v>41952.824895833335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19"/>
        <v>0</v>
      </c>
      <c r="P1723" s="6">
        <f>IF(L1723 &gt; 0,E1723/L1723,0)</f>
        <v>0</v>
      </c>
      <c r="Q1723" t="str">
        <f t="shared" si="223"/>
        <v>music</v>
      </c>
      <c r="R1723" t="str">
        <f t="shared" si="224"/>
        <v>faith</v>
      </c>
      <c r="S1723" s="10">
        <f t="shared" si="221"/>
        <v>42319.461377314816</v>
      </c>
      <c r="T1723">
        <f t="shared" si="218"/>
        <v>2015</v>
      </c>
      <c r="U1723" s="10">
        <f t="shared" si="222"/>
        <v>42349.461377314816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19"/>
        <v>3.4722222222222224E-2</v>
      </c>
      <c r="P1724" s="6">
        <f t="shared" si="220"/>
        <v>1</v>
      </c>
      <c r="Q1724" t="str">
        <f t="shared" si="223"/>
        <v>music</v>
      </c>
      <c r="R1724" t="str">
        <f t="shared" si="224"/>
        <v>faith</v>
      </c>
      <c r="S1724" s="10">
        <f t="shared" si="221"/>
        <v>42425.960983796293</v>
      </c>
      <c r="T1724">
        <f t="shared" si="218"/>
        <v>2016</v>
      </c>
      <c r="U1724" s="10">
        <f t="shared" si="222"/>
        <v>42463.006944444445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19"/>
        <v>6.5</v>
      </c>
      <c r="P1725" s="6">
        <f t="shared" si="220"/>
        <v>216.66666666666666</v>
      </c>
      <c r="Q1725" t="str">
        <f t="shared" si="223"/>
        <v>music</v>
      </c>
      <c r="R1725" t="str">
        <f t="shared" si="224"/>
        <v>faith</v>
      </c>
      <c r="S1725" s="10">
        <f t="shared" si="221"/>
        <v>42129.82540509259</v>
      </c>
      <c r="T1725">
        <f t="shared" si="218"/>
        <v>2015</v>
      </c>
      <c r="U1725" s="10">
        <f t="shared" si="222"/>
        <v>42186.25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19"/>
        <v>0.58333333333333337</v>
      </c>
      <c r="P1726" s="6">
        <f t="shared" si="220"/>
        <v>8.75</v>
      </c>
      <c r="Q1726" t="str">
        <f t="shared" si="223"/>
        <v>music</v>
      </c>
      <c r="R1726" t="str">
        <f t="shared" si="224"/>
        <v>faith</v>
      </c>
      <c r="S1726" s="10">
        <f t="shared" si="221"/>
        <v>41912.932430555556</v>
      </c>
      <c r="T1726">
        <f t="shared" si="218"/>
        <v>2014</v>
      </c>
      <c r="U1726" s="10">
        <f t="shared" si="222"/>
        <v>41942.932430555556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19"/>
        <v>10.181818181818182</v>
      </c>
      <c r="P1727" s="6">
        <f t="shared" si="220"/>
        <v>62.222222222222221</v>
      </c>
      <c r="Q1727" t="str">
        <f t="shared" si="223"/>
        <v>music</v>
      </c>
      <c r="R1727" t="str">
        <f t="shared" si="224"/>
        <v>faith</v>
      </c>
      <c r="S1727" s="10">
        <f t="shared" si="221"/>
        <v>41845.968159722222</v>
      </c>
      <c r="T1727">
        <f t="shared" si="218"/>
        <v>2014</v>
      </c>
      <c r="U1727" s="10">
        <f t="shared" si="222"/>
        <v>41875.968159722222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19"/>
        <v>33.784615384615385</v>
      </c>
      <c r="P1728" s="6">
        <f t="shared" si="220"/>
        <v>137.25</v>
      </c>
      <c r="Q1728" t="str">
        <f t="shared" si="223"/>
        <v>music</v>
      </c>
      <c r="R1728" t="str">
        <f t="shared" si="224"/>
        <v>faith</v>
      </c>
      <c r="S1728" s="10">
        <f t="shared" si="221"/>
        <v>41788.919722222221</v>
      </c>
      <c r="T1728">
        <f t="shared" si="218"/>
        <v>2014</v>
      </c>
      <c r="U1728" s="10">
        <f t="shared" si="222"/>
        <v>41817.919722222221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19"/>
        <v>3.3333333333333333E-2</v>
      </c>
      <c r="P1729" s="6">
        <f t="shared" si="220"/>
        <v>1</v>
      </c>
      <c r="Q1729" t="str">
        <f t="shared" si="223"/>
        <v>music</v>
      </c>
      <c r="R1729" t="str">
        <f t="shared" si="224"/>
        <v>faith</v>
      </c>
      <c r="S1729" s="10">
        <f t="shared" si="221"/>
        <v>42044.927974537044</v>
      </c>
      <c r="T1729">
        <f t="shared" si="218"/>
        <v>2015</v>
      </c>
      <c r="U1729" s="10">
        <f t="shared" si="222"/>
        <v>42099.458333333328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19"/>
        <v>68.400000000000006</v>
      </c>
      <c r="P1730" s="6">
        <f t="shared" si="220"/>
        <v>122.14285714285714</v>
      </c>
      <c r="Q1730" t="str">
        <f t="shared" si="223"/>
        <v>music</v>
      </c>
      <c r="R1730" t="str">
        <f t="shared" si="224"/>
        <v>faith</v>
      </c>
      <c r="S1730" s="10">
        <f t="shared" si="221"/>
        <v>42268.625856481478</v>
      </c>
      <c r="T1730">
        <f t="shared" ref="T1730:T1793" si="226">YEAR(S1730)</f>
        <v>2015</v>
      </c>
      <c r="U1730" s="10">
        <f t="shared" si="222"/>
        <v>42298.625856481478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27">E1731/D1731 * 100</f>
        <v>0</v>
      </c>
      <c r="P1731" s="6">
        <f t="shared" ref="P1731:P1735" si="228">IF(L1731 &gt; 0,E1731/L1731,0)</f>
        <v>0</v>
      </c>
      <c r="Q1731" t="str">
        <f t="shared" si="223"/>
        <v>music</v>
      </c>
      <c r="R1731" t="str">
        <f t="shared" si="224"/>
        <v>faith</v>
      </c>
      <c r="S1731" s="10">
        <f t="shared" ref="S1731:S1794" si="229">(((J1731/60)/60)/24)+DATE(1970,1,1)</f>
        <v>42471.052152777775</v>
      </c>
      <c r="T1731">
        <f t="shared" si="226"/>
        <v>2016</v>
      </c>
      <c r="U1731" s="10">
        <f t="shared" ref="U1731:U1794" si="230">(((I1731/60)/60)/24)+DATE(1970,1,1)</f>
        <v>42531.052152777775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27"/>
        <v>0</v>
      </c>
      <c r="P1732" s="6">
        <f t="shared" si="228"/>
        <v>0</v>
      </c>
      <c r="Q1732" t="str">
        <f t="shared" si="223"/>
        <v>music</v>
      </c>
      <c r="R1732" t="str">
        <f t="shared" si="224"/>
        <v>faith</v>
      </c>
      <c r="S1732" s="10">
        <f t="shared" si="229"/>
        <v>42272.087766203709</v>
      </c>
      <c r="T1732">
        <f t="shared" si="226"/>
        <v>2015</v>
      </c>
      <c r="U1732" s="10">
        <f t="shared" si="230"/>
        <v>42302.087766203709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27"/>
        <v>0</v>
      </c>
      <c r="P1733" s="6">
        <f t="shared" si="228"/>
        <v>0</v>
      </c>
      <c r="Q1733" t="str">
        <f t="shared" ref="Q1733:Q1796" si="231">LEFT(N1733,SEARCH("/",N1733,1)-1)</f>
        <v>music</v>
      </c>
      <c r="R1733" t="str">
        <f t="shared" ref="R1733:R1796" si="232">RIGHT(N1733,LEN(N1733)-SEARCH("/",N1733,1))</f>
        <v>faith</v>
      </c>
      <c r="S1733" s="10">
        <f t="shared" si="229"/>
        <v>42152.906851851847</v>
      </c>
      <c r="T1733">
        <f t="shared" si="226"/>
        <v>2015</v>
      </c>
      <c r="U1733" s="10">
        <f t="shared" si="230"/>
        <v>42166.625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27"/>
        <v>0</v>
      </c>
      <c r="P1734" s="6">
        <f t="shared" si="228"/>
        <v>0</v>
      </c>
      <c r="Q1734" t="str">
        <f t="shared" si="231"/>
        <v>music</v>
      </c>
      <c r="R1734" t="str">
        <f t="shared" si="232"/>
        <v>faith</v>
      </c>
      <c r="S1734" s="10">
        <f t="shared" si="229"/>
        <v>42325.683807870373</v>
      </c>
      <c r="T1734">
        <f t="shared" si="226"/>
        <v>2015</v>
      </c>
      <c r="U1734" s="10">
        <f t="shared" si="230"/>
        <v>42385.208333333328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27"/>
        <v>0</v>
      </c>
      <c r="P1735" s="6">
        <f t="shared" si="228"/>
        <v>0</v>
      </c>
      <c r="Q1735" t="str">
        <f t="shared" si="231"/>
        <v>music</v>
      </c>
      <c r="R1735" t="str">
        <f t="shared" si="232"/>
        <v>faith</v>
      </c>
      <c r="S1735" s="10">
        <f t="shared" si="229"/>
        <v>42614.675625000003</v>
      </c>
      <c r="T1735">
        <f t="shared" si="226"/>
        <v>2016</v>
      </c>
      <c r="U1735" s="10">
        <f t="shared" si="230"/>
        <v>42626.895833333328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27"/>
        <v>2.2222222222222223E-2</v>
      </c>
      <c r="P1736" s="6">
        <f t="shared" ref="P1731:P1794" si="233">E1736/L1736</f>
        <v>1</v>
      </c>
      <c r="Q1736" t="str">
        <f t="shared" si="231"/>
        <v>music</v>
      </c>
      <c r="R1736" t="str">
        <f t="shared" si="232"/>
        <v>faith</v>
      </c>
      <c r="S1736" s="10">
        <f t="shared" si="229"/>
        <v>42102.036527777775</v>
      </c>
      <c r="T1736">
        <f t="shared" si="226"/>
        <v>2015</v>
      </c>
      <c r="U1736" s="10">
        <f t="shared" si="230"/>
        <v>42132.036527777775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27"/>
        <v>11</v>
      </c>
      <c r="P1737" s="6">
        <f t="shared" si="233"/>
        <v>55</v>
      </c>
      <c r="Q1737" t="str">
        <f t="shared" si="231"/>
        <v>music</v>
      </c>
      <c r="R1737" t="str">
        <f t="shared" si="232"/>
        <v>faith</v>
      </c>
      <c r="S1737" s="10">
        <f t="shared" si="229"/>
        <v>42559.814178240747</v>
      </c>
      <c r="T1737">
        <f t="shared" si="226"/>
        <v>2016</v>
      </c>
      <c r="U1737" s="10">
        <f t="shared" si="230"/>
        <v>42589.814178240747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27"/>
        <v>0.73333333333333328</v>
      </c>
      <c r="P1738" s="6">
        <f t="shared" si="233"/>
        <v>22</v>
      </c>
      <c r="Q1738" t="str">
        <f t="shared" si="231"/>
        <v>music</v>
      </c>
      <c r="R1738" t="str">
        <f t="shared" si="232"/>
        <v>faith</v>
      </c>
      <c r="S1738" s="10">
        <f t="shared" si="229"/>
        <v>42286.861493055556</v>
      </c>
      <c r="T1738">
        <f t="shared" si="226"/>
        <v>2015</v>
      </c>
      <c r="U1738" s="10">
        <f t="shared" si="230"/>
        <v>42316.90315972222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27"/>
        <v>21.25</v>
      </c>
      <c r="P1739" s="6">
        <f t="shared" si="233"/>
        <v>56.666666666666664</v>
      </c>
      <c r="Q1739" t="str">
        <f t="shared" si="231"/>
        <v>music</v>
      </c>
      <c r="R1739" t="str">
        <f t="shared" si="232"/>
        <v>faith</v>
      </c>
      <c r="S1739" s="10">
        <f t="shared" si="229"/>
        <v>42175.948981481488</v>
      </c>
      <c r="T1739">
        <f t="shared" si="226"/>
        <v>2015</v>
      </c>
      <c r="U1739" s="10">
        <f t="shared" si="230"/>
        <v>42205.948981481488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27"/>
        <v>0.4</v>
      </c>
      <c r="P1740" s="6">
        <f t="shared" si="233"/>
        <v>20</v>
      </c>
      <c r="Q1740" t="str">
        <f t="shared" si="231"/>
        <v>music</v>
      </c>
      <c r="R1740" t="str">
        <f t="shared" si="232"/>
        <v>faith</v>
      </c>
      <c r="S1740" s="10">
        <f t="shared" si="229"/>
        <v>41884.874328703707</v>
      </c>
      <c r="T1740">
        <f t="shared" si="226"/>
        <v>2014</v>
      </c>
      <c r="U1740" s="10">
        <f t="shared" si="230"/>
        <v>41914.874328703707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27"/>
        <v>0.1</v>
      </c>
      <c r="P1741" s="6">
        <f t="shared" si="233"/>
        <v>1</v>
      </c>
      <c r="Q1741" t="str">
        <f t="shared" si="231"/>
        <v>music</v>
      </c>
      <c r="R1741" t="str">
        <f t="shared" si="232"/>
        <v>faith</v>
      </c>
      <c r="S1741" s="10">
        <f t="shared" si="229"/>
        <v>42435.874212962968</v>
      </c>
      <c r="T1741">
        <f t="shared" si="226"/>
        <v>2016</v>
      </c>
      <c r="U1741" s="10">
        <f t="shared" si="230"/>
        <v>42494.832546296297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27"/>
        <v>0</v>
      </c>
      <c r="P1742" s="6">
        <f>IF(L1742 &gt; 0,E1742/L1742,0)</f>
        <v>0</v>
      </c>
      <c r="Q1742" t="str">
        <f t="shared" si="231"/>
        <v>music</v>
      </c>
      <c r="R1742" t="str">
        <f t="shared" si="232"/>
        <v>faith</v>
      </c>
      <c r="S1742" s="10">
        <f t="shared" si="229"/>
        <v>42171.817384259266</v>
      </c>
      <c r="T1742">
        <f t="shared" si="226"/>
        <v>2015</v>
      </c>
      <c r="U1742" s="10">
        <f t="shared" si="230"/>
        <v>42201.817384259266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27"/>
        <v>110.83333333333334</v>
      </c>
      <c r="P1743" s="6">
        <f t="shared" si="233"/>
        <v>25.576923076923077</v>
      </c>
      <c r="Q1743" t="str">
        <f t="shared" si="231"/>
        <v>photography</v>
      </c>
      <c r="R1743" t="str">
        <f t="shared" si="232"/>
        <v>photobooks</v>
      </c>
      <c r="S1743" s="10">
        <f t="shared" si="229"/>
        <v>42120.628136574072</v>
      </c>
      <c r="T1743">
        <f t="shared" si="226"/>
        <v>2015</v>
      </c>
      <c r="U1743" s="10">
        <f t="shared" si="230"/>
        <v>42165.628136574072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27"/>
        <v>108.74999999999999</v>
      </c>
      <c r="P1744" s="6">
        <f t="shared" si="233"/>
        <v>63.970588235294116</v>
      </c>
      <c r="Q1744" t="str">
        <f t="shared" si="231"/>
        <v>photography</v>
      </c>
      <c r="R1744" t="str">
        <f t="shared" si="232"/>
        <v>photobooks</v>
      </c>
      <c r="S1744" s="10">
        <f t="shared" si="229"/>
        <v>42710.876967592587</v>
      </c>
      <c r="T1744">
        <f t="shared" si="226"/>
        <v>2016</v>
      </c>
      <c r="U1744" s="10">
        <f t="shared" si="230"/>
        <v>42742.875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27"/>
        <v>100.41666666666667</v>
      </c>
      <c r="P1745" s="6">
        <f t="shared" si="233"/>
        <v>89.925373134328353</v>
      </c>
      <c r="Q1745" t="str">
        <f t="shared" si="231"/>
        <v>photography</v>
      </c>
      <c r="R1745" t="str">
        <f t="shared" si="232"/>
        <v>photobooks</v>
      </c>
      <c r="S1745" s="10">
        <f t="shared" si="229"/>
        <v>42586.925636574073</v>
      </c>
      <c r="T1745">
        <f t="shared" si="226"/>
        <v>2016</v>
      </c>
      <c r="U1745" s="10">
        <f t="shared" si="230"/>
        <v>42609.165972222225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27"/>
        <v>118.45454545454545</v>
      </c>
      <c r="P1746" s="6">
        <f t="shared" si="233"/>
        <v>93.071428571428569</v>
      </c>
      <c r="Q1746" t="str">
        <f t="shared" si="231"/>
        <v>photography</v>
      </c>
      <c r="R1746" t="str">
        <f t="shared" si="232"/>
        <v>photobooks</v>
      </c>
      <c r="S1746" s="10">
        <f t="shared" si="229"/>
        <v>42026.605057870373</v>
      </c>
      <c r="T1746">
        <f t="shared" si="226"/>
        <v>2015</v>
      </c>
      <c r="U1746" s="10">
        <f t="shared" si="230"/>
        <v>42071.563391203701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27"/>
        <v>114.01428571428571</v>
      </c>
      <c r="P1747" s="6">
        <f t="shared" si="233"/>
        <v>89.674157303370791</v>
      </c>
      <c r="Q1747" t="str">
        <f t="shared" si="231"/>
        <v>photography</v>
      </c>
      <c r="R1747" t="str">
        <f t="shared" si="232"/>
        <v>photobooks</v>
      </c>
      <c r="S1747" s="10">
        <f t="shared" si="229"/>
        <v>42690.259699074071</v>
      </c>
      <c r="T1747">
        <f t="shared" si="226"/>
        <v>2016</v>
      </c>
      <c r="U1747" s="10">
        <f t="shared" si="230"/>
        <v>42726.083333333328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27"/>
        <v>148.10000000000002</v>
      </c>
      <c r="P1748" s="6">
        <f t="shared" si="233"/>
        <v>207.61682242990653</v>
      </c>
      <c r="Q1748" t="str">
        <f t="shared" si="231"/>
        <v>photography</v>
      </c>
      <c r="R1748" t="str">
        <f t="shared" si="232"/>
        <v>photobooks</v>
      </c>
      <c r="S1748" s="10">
        <f t="shared" si="229"/>
        <v>42668.176701388889</v>
      </c>
      <c r="T1748">
        <f t="shared" si="226"/>
        <v>2016</v>
      </c>
      <c r="U1748" s="10">
        <f t="shared" si="230"/>
        <v>42698.083333333328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27"/>
        <v>104.95555555555556</v>
      </c>
      <c r="P1749" s="6">
        <f t="shared" si="233"/>
        <v>59.408805031446541</v>
      </c>
      <c r="Q1749" t="str">
        <f t="shared" si="231"/>
        <v>photography</v>
      </c>
      <c r="R1749" t="str">
        <f t="shared" si="232"/>
        <v>photobooks</v>
      </c>
      <c r="S1749" s="10">
        <f t="shared" si="229"/>
        <v>42292.435532407413</v>
      </c>
      <c r="T1749">
        <f t="shared" si="226"/>
        <v>2015</v>
      </c>
      <c r="U1749" s="10">
        <f t="shared" si="230"/>
        <v>42321.625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27"/>
        <v>129.94800000000001</v>
      </c>
      <c r="P1750" s="6">
        <f t="shared" si="233"/>
        <v>358.97237569060775</v>
      </c>
      <c r="Q1750" t="str">
        <f t="shared" si="231"/>
        <v>photography</v>
      </c>
      <c r="R1750" t="str">
        <f t="shared" si="232"/>
        <v>photobooks</v>
      </c>
      <c r="S1750" s="10">
        <f t="shared" si="229"/>
        <v>42219.950729166667</v>
      </c>
      <c r="T1750">
        <f t="shared" si="226"/>
        <v>2015</v>
      </c>
      <c r="U1750" s="10">
        <f t="shared" si="230"/>
        <v>42249.950729166667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27"/>
        <v>123.48756218905473</v>
      </c>
      <c r="P1751" s="6">
        <f t="shared" si="233"/>
        <v>94.736641221374043</v>
      </c>
      <c r="Q1751" t="str">
        <f t="shared" si="231"/>
        <v>photography</v>
      </c>
      <c r="R1751" t="str">
        <f t="shared" si="232"/>
        <v>photobooks</v>
      </c>
      <c r="S1751" s="10">
        <f t="shared" si="229"/>
        <v>42758.975937499999</v>
      </c>
      <c r="T1751">
        <f t="shared" si="226"/>
        <v>2017</v>
      </c>
      <c r="U1751" s="10">
        <f t="shared" si="230"/>
        <v>42795.791666666672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27"/>
        <v>201.62</v>
      </c>
      <c r="P1752" s="6">
        <f t="shared" si="233"/>
        <v>80.647999999999996</v>
      </c>
      <c r="Q1752" t="str">
        <f t="shared" si="231"/>
        <v>photography</v>
      </c>
      <c r="R1752" t="str">
        <f t="shared" si="232"/>
        <v>photobooks</v>
      </c>
      <c r="S1752" s="10">
        <f t="shared" si="229"/>
        <v>42454.836851851855</v>
      </c>
      <c r="T1752">
        <f t="shared" si="226"/>
        <v>2016</v>
      </c>
      <c r="U1752" s="10">
        <f t="shared" si="230"/>
        <v>42479.836851851855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27"/>
        <v>102.89999999999999</v>
      </c>
      <c r="P1753" s="6">
        <f t="shared" si="233"/>
        <v>168.68852459016392</v>
      </c>
      <c r="Q1753" t="str">
        <f t="shared" si="231"/>
        <v>photography</v>
      </c>
      <c r="R1753" t="str">
        <f t="shared" si="232"/>
        <v>photobooks</v>
      </c>
      <c r="S1753" s="10">
        <f t="shared" si="229"/>
        <v>42052.7815162037</v>
      </c>
      <c r="T1753">
        <f t="shared" si="226"/>
        <v>2015</v>
      </c>
      <c r="U1753" s="10">
        <f t="shared" si="230"/>
        <v>42082.739849537036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27"/>
        <v>260.16666666666663</v>
      </c>
      <c r="P1754" s="6">
        <f t="shared" si="233"/>
        <v>34.68888888888889</v>
      </c>
      <c r="Q1754" t="str">
        <f t="shared" si="231"/>
        <v>photography</v>
      </c>
      <c r="R1754" t="str">
        <f t="shared" si="232"/>
        <v>photobooks</v>
      </c>
      <c r="S1754" s="10">
        <f t="shared" si="229"/>
        <v>42627.253263888888</v>
      </c>
      <c r="T1754">
        <f t="shared" si="226"/>
        <v>2016</v>
      </c>
      <c r="U1754" s="10">
        <f t="shared" si="230"/>
        <v>42657.253263888888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27"/>
        <v>108</v>
      </c>
      <c r="P1755" s="6">
        <f t="shared" si="233"/>
        <v>462.85714285714283</v>
      </c>
      <c r="Q1755" t="str">
        <f t="shared" si="231"/>
        <v>photography</v>
      </c>
      <c r="R1755" t="str">
        <f t="shared" si="232"/>
        <v>photobooks</v>
      </c>
      <c r="S1755" s="10">
        <f t="shared" si="229"/>
        <v>42420.74962962963</v>
      </c>
      <c r="T1755">
        <f t="shared" si="226"/>
        <v>2016</v>
      </c>
      <c r="U1755" s="10">
        <f t="shared" si="230"/>
        <v>42450.707962962959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27"/>
        <v>110.52941176470587</v>
      </c>
      <c r="P1756" s="6">
        <f t="shared" si="233"/>
        <v>104.38888888888889</v>
      </c>
      <c r="Q1756" t="str">
        <f t="shared" si="231"/>
        <v>photography</v>
      </c>
      <c r="R1756" t="str">
        <f t="shared" si="232"/>
        <v>photobooks</v>
      </c>
      <c r="S1756" s="10">
        <f t="shared" si="229"/>
        <v>42067.876770833333</v>
      </c>
      <c r="T1756">
        <f t="shared" si="226"/>
        <v>2015</v>
      </c>
      <c r="U1756" s="10">
        <f t="shared" si="230"/>
        <v>42097.835104166668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27"/>
        <v>120</v>
      </c>
      <c r="P1757" s="6">
        <f t="shared" si="233"/>
        <v>7.5</v>
      </c>
      <c r="Q1757" t="str">
        <f t="shared" si="231"/>
        <v>photography</v>
      </c>
      <c r="R1757" t="str">
        <f t="shared" si="232"/>
        <v>photobooks</v>
      </c>
      <c r="S1757" s="10">
        <f t="shared" si="229"/>
        <v>42252.788900462961</v>
      </c>
      <c r="T1757">
        <f t="shared" si="226"/>
        <v>2015</v>
      </c>
      <c r="U1757" s="10">
        <f t="shared" si="230"/>
        <v>42282.788900462961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27"/>
        <v>102.82909090909091</v>
      </c>
      <c r="P1758" s="6">
        <f t="shared" si="233"/>
        <v>47.13</v>
      </c>
      <c r="Q1758" t="str">
        <f t="shared" si="231"/>
        <v>photography</v>
      </c>
      <c r="R1758" t="str">
        <f t="shared" si="232"/>
        <v>photobooks</v>
      </c>
      <c r="S1758" s="10">
        <f t="shared" si="229"/>
        <v>42571.167465277773</v>
      </c>
      <c r="T1758">
        <f t="shared" si="226"/>
        <v>2016</v>
      </c>
      <c r="U1758" s="10">
        <f t="shared" si="230"/>
        <v>42611.167465277773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27"/>
        <v>115.99999999999999</v>
      </c>
      <c r="P1759" s="6">
        <f t="shared" si="233"/>
        <v>414.28571428571428</v>
      </c>
      <c r="Q1759" t="str">
        <f t="shared" si="231"/>
        <v>photography</v>
      </c>
      <c r="R1759" t="str">
        <f t="shared" si="232"/>
        <v>photobooks</v>
      </c>
      <c r="S1759" s="10">
        <f t="shared" si="229"/>
        <v>42733.827349537038</v>
      </c>
      <c r="T1759">
        <f t="shared" si="226"/>
        <v>2016</v>
      </c>
      <c r="U1759" s="10">
        <f t="shared" si="230"/>
        <v>42763.811805555553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27"/>
        <v>114.7</v>
      </c>
      <c r="P1760" s="6">
        <f t="shared" si="233"/>
        <v>42.481481481481481</v>
      </c>
      <c r="Q1760" t="str">
        <f t="shared" si="231"/>
        <v>photography</v>
      </c>
      <c r="R1760" t="str">
        <f t="shared" si="232"/>
        <v>photobooks</v>
      </c>
      <c r="S1760" s="10">
        <f t="shared" si="229"/>
        <v>42505.955925925926</v>
      </c>
      <c r="T1760">
        <f t="shared" si="226"/>
        <v>2016</v>
      </c>
      <c r="U1760" s="10">
        <f t="shared" si="230"/>
        <v>42565.955925925926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27"/>
        <v>106.60000000000001</v>
      </c>
      <c r="P1761" s="6">
        <f t="shared" si="233"/>
        <v>108.77551020408163</v>
      </c>
      <c r="Q1761" t="str">
        <f t="shared" si="231"/>
        <v>photography</v>
      </c>
      <c r="R1761" t="str">
        <f t="shared" si="232"/>
        <v>photobooks</v>
      </c>
      <c r="S1761" s="10">
        <f t="shared" si="229"/>
        <v>42068.829039351855</v>
      </c>
      <c r="T1761">
        <f t="shared" si="226"/>
        <v>2015</v>
      </c>
      <c r="U1761" s="10">
        <f t="shared" si="230"/>
        <v>42088.787372685183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27"/>
        <v>165.44</v>
      </c>
      <c r="P1762" s="6">
        <f t="shared" si="233"/>
        <v>81.098039215686271</v>
      </c>
      <c r="Q1762" t="str">
        <f t="shared" si="231"/>
        <v>photography</v>
      </c>
      <c r="R1762" t="str">
        <f t="shared" si="232"/>
        <v>photobooks</v>
      </c>
      <c r="S1762" s="10">
        <f t="shared" si="229"/>
        <v>42405.67260416667</v>
      </c>
      <c r="T1762">
        <f t="shared" si="226"/>
        <v>2016</v>
      </c>
      <c r="U1762" s="10">
        <f t="shared" si="230"/>
        <v>42425.67260416667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27"/>
        <v>155</v>
      </c>
      <c r="P1763" s="6">
        <f t="shared" si="233"/>
        <v>51.666666666666664</v>
      </c>
      <c r="Q1763" t="str">
        <f t="shared" si="231"/>
        <v>photography</v>
      </c>
      <c r="R1763" t="str">
        <f t="shared" si="232"/>
        <v>photobooks</v>
      </c>
      <c r="S1763" s="10">
        <f t="shared" si="229"/>
        <v>42209.567824074074</v>
      </c>
      <c r="T1763">
        <f t="shared" si="226"/>
        <v>2015</v>
      </c>
      <c r="U1763" s="10">
        <f t="shared" si="230"/>
        <v>42259.567824074074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27"/>
        <v>885</v>
      </c>
      <c r="P1764" s="6">
        <f t="shared" si="233"/>
        <v>35.4</v>
      </c>
      <c r="Q1764" t="str">
        <f t="shared" si="231"/>
        <v>photography</v>
      </c>
      <c r="R1764" t="str">
        <f t="shared" si="232"/>
        <v>photobooks</v>
      </c>
      <c r="S1764" s="10">
        <f t="shared" si="229"/>
        <v>42410.982002314813</v>
      </c>
      <c r="T1764">
        <f t="shared" si="226"/>
        <v>2016</v>
      </c>
      <c r="U1764" s="10">
        <f t="shared" si="230"/>
        <v>42440.982002314813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27"/>
        <v>101.90833333333333</v>
      </c>
      <c r="P1765" s="6">
        <f t="shared" si="233"/>
        <v>103.63559322033899</v>
      </c>
      <c r="Q1765" t="str">
        <f t="shared" si="231"/>
        <v>photography</v>
      </c>
      <c r="R1765" t="str">
        <f t="shared" si="232"/>
        <v>photobooks</v>
      </c>
      <c r="S1765" s="10">
        <f t="shared" si="229"/>
        <v>42636.868518518517</v>
      </c>
      <c r="T1765">
        <f t="shared" si="226"/>
        <v>2016</v>
      </c>
      <c r="U1765" s="10">
        <f t="shared" si="230"/>
        <v>42666.868518518517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27"/>
        <v>19.600000000000001</v>
      </c>
      <c r="P1766" s="6">
        <f t="shared" si="233"/>
        <v>55.282051282051285</v>
      </c>
      <c r="Q1766" t="str">
        <f t="shared" si="231"/>
        <v>photography</v>
      </c>
      <c r="R1766" t="str">
        <f t="shared" si="232"/>
        <v>photobooks</v>
      </c>
      <c r="S1766" s="10">
        <f t="shared" si="229"/>
        <v>41825.485868055555</v>
      </c>
      <c r="T1766">
        <f t="shared" si="226"/>
        <v>2014</v>
      </c>
      <c r="U1766" s="10">
        <f t="shared" si="230"/>
        <v>41854.485868055555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27"/>
        <v>59.467839999999995</v>
      </c>
      <c r="P1767" s="6">
        <f t="shared" si="233"/>
        <v>72.16970873786407</v>
      </c>
      <c r="Q1767" t="str">
        <f t="shared" si="231"/>
        <v>photography</v>
      </c>
      <c r="R1767" t="str">
        <f t="shared" si="232"/>
        <v>photobooks</v>
      </c>
      <c r="S1767" s="10">
        <f t="shared" si="229"/>
        <v>41834.980462962965</v>
      </c>
      <c r="T1767">
        <f t="shared" si="226"/>
        <v>2014</v>
      </c>
      <c r="U1767" s="10">
        <f t="shared" si="230"/>
        <v>41864.980462962965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27"/>
        <v>0</v>
      </c>
      <c r="P1768" s="6">
        <f>IF(L1768 &gt; 0,E1768/L1768,0)</f>
        <v>0</v>
      </c>
      <c r="Q1768" t="str">
        <f t="shared" si="231"/>
        <v>photography</v>
      </c>
      <c r="R1768" t="str">
        <f t="shared" si="232"/>
        <v>photobooks</v>
      </c>
      <c r="S1768" s="10">
        <f t="shared" si="229"/>
        <v>41855.859814814816</v>
      </c>
      <c r="T1768">
        <f t="shared" si="226"/>
        <v>2014</v>
      </c>
      <c r="U1768" s="10">
        <f t="shared" si="230"/>
        <v>41876.859814814816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27"/>
        <v>45.72</v>
      </c>
      <c r="P1769" s="6">
        <f t="shared" si="233"/>
        <v>58.615384615384613</v>
      </c>
      <c r="Q1769" t="str">
        <f t="shared" si="231"/>
        <v>photography</v>
      </c>
      <c r="R1769" t="str">
        <f t="shared" si="232"/>
        <v>photobooks</v>
      </c>
      <c r="S1769" s="10">
        <f t="shared" si="229"/>
        <v>41824.658379629633</v>
      </c>
      <c r="T1769">
        <f t="shared" si="226"/>
        <v>2014</v>
      </c>
      <c r="U1769" s="10">
        <f t="shared" si="230"/>
        <v>41854.658379629633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27"/>
        <v>3.74</v>
      </c>
      <c r="P1770" s="6">
        <f t="shared" si="233"/>
        <v>12.466666666666667</v>
      </c>
      <c r="Q1770" t="str">
        <f t="shared" si="231"/>
        <v>photography</v>
      </c>
      <c r="R1770" t="str">
        <f t="shared" si="232"/>
        <v>photobooks</v>
      </c>
      <c r="S1770" s="10">
        <f t="shared" si="229"/>
        <v>41849.560694444444</v>
      </c>
      <c r="T1770">
        <f t="shared" si="226"/>
        <v>2014</v>
      </c>
      <c r="U1770" s="10">
        <f t="shared" si="230"/>
        <v>41909.560694444444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27"/>
        <v>2.7025000000000001</v>
      </c>
      <c r="P1771" s="6">
        <f t="shared" si="233"/>
        <v>49.136363636363633</v>
      </c>
      <c r="Q1771" t="str">
        <f t="shared" si="231"/>
        <v>photography</v>
      </c>
      <c r="R1771" t="str">
        <f t="shared" si="232"/>
        <v>photobooks</v>
      </c>
      <c r="S1771" s="10">
        <f t="shared" si="229"/>
        <v>41987.818969907406</v>
      </c>
      <c r="T1771">
        <f t="shared" si="226"/>
        <v>2014</v>
      </c>
      <c r="U1771" s="10">
        <f t="shared" si="230"/>
        <v>42017.818969907406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27"/>
        <v>56.51428571428572</v>
      </c>
      <c r="P1772" s="6">
        <f t="shared" si="233"/>
        <v>150.5</v>
      </c>
      <c r="Q1772" t="str">
        <f t="shared" si="231"/>
        <v>photography</v>
      </c>
      <c r="R1772" t="str">
        <f t="shared" si="232"/>
        <v>photobooks</v>
      </c>
      <c r="S1772" s="10">
        <f t="shared" si="229"/>
        <v>41891.780023148152</v>
      </c>
      <c r="T1772">
        <f t="shared" si="226"/>
        <v>2014</v>
      </c>
      <c r="U1772" s="10">
        <f t="shared" si="230"/>
        <v>41926.780023148152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27"/>
        <v>21.30952380952381</v>
      </c>
      <c r="P1773" s="6">
        <f t="shared" si="233"/>
        <v>35.799999999999997</v>
      </c>
      <c r="Q1773" t="str">
        <f t="shared" si="231"/>
        <v>photography</v>
      </c>
      <c r="R1773" t="str">
        <f t="shared" si="232"/>
        <v>photobooks</v>
      </c>
      <c r="S1773" s="10">
        <f t="shared" si="229"/>
        <v>41905.979629629634</v>
      </c>
      <c r="T1773">
        <f t="shared" si="226"/>
        <v>2014</v>
      </c>
      <c r="U1773" s="10">
        <f t="shared" si="230"/>
        <v>41935.979629629634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27"/>
        <v>15.6</v>
      </c>
      <c r="P1774" s="6">
        <f t="shared" si="233"/>
        <v>45.157894736842103</v>
      </c>
      <c r="Q1774" t="str">
        <f t="shared" si="231"/>
        <v>photography</v>
      </c>
      <c r="R1774" t="str">
        <f t="shared" si="232"/>
        <v>photobooks</v>
      </c>
      <c r="S1774" s="10">
        <f t="shared" si="229"/>
        <v>41766.718009259261</v>
      </c>
      <c r="T1774">
        <f t="shared" si="226"/>
        <v>2014</v>
      </c>
      <c r="U1774" s="10">
        <f t="shared" si="230"/>
        <v>41826.718009259261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27"/>
        <v>6.2566666666666677</v>
      </c>
      <c r="P1775" s="6">
        <f t="shared" si="233"/>
        <v>98.78947368421052</v>
      </c>
      <c r="Q1775" t="str">
        <f t="shared" si="231"/>
        <v>photography</v>
      </c>
      <c r="R1775" t="str">
        <f t="shared" si="232"/>
        <v>photobooks</v>
      </c>
      <c r="S1775" s="10">
        <f t="shared" si="229"/>
        <v>41978.760393518518</v>
      </c>
      <c r="T1775">
        <f t="shared" si="226"/>
        <v>2014</v>
      </c>
      <c r="U1775" s="10">
        <f t="shared" si="230"/>
        <v>42023.760393518518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27"/>
        <v>45.92</v>
      </c>
      <c r="P1776" s="6">
        <f t="shared" si="233"/>
        <v>88.307692307692307</v>
      </c>
      <c r="Q1776" t="str">
        <f t="shared" si="231"/>
        <v>photography</v>
      </c>
      <c r="R1776" t="str">
        <f t="shared" si="232"/>
        <v>photobooks</v>
      </c>
      <c r="S1776" s="10">
        <f t="shared" si="229"/>
        <v>41930.218657407408</v>
      </c>
      <c r="T1776">
        <f t="shared" si="226"/>
        <v>2014</v>
      </c>
      <c r="U1776" s="10">
        <f t="shared" si="230"/>
        <v>41972.624305555553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27"/>
        <v>65.101538461538468</v>
      </c>
      <c r="P1777" s="6">
        <f t="shared" si="233"/>
        <v>170.62903225806451</v>
      </c>
      <c r="Q1777" t="str">
        <f t="shared" si="231"/>
        <v>photography</v>
      </c>
      <c r="R1777" t="str">
        <f t="shared" si="232"/>
        <v>photobooks</v>
      </c>
      <c r="S1777" s="10">
        <f t="shared" si="229"/>
        <v>41891.976388888892</v>
      </c>
      <c r="T1777">
        <f t="shared" si="226"/>
        <v>2014</v>
      </c>
      <c r="U1777" s="10">
        <f t="shared" si="230"/>
        <v>41936.976388888892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27"/>
        <v>6.7</v>
      </c>
      <c r="P1778" s="6">
        <f t="shared" si="233"/>
        <v>83.75</v>
      </c>
      <c r="Q1778" t="str">
        <f t="shared" si="231"/>
        <v>photography</v>
      </c>
      <c r="R1778" t="str">
        <f t="shared" si="232"/>
        <v>photobooks</v>
      </c>
      <c r="S1778" s="10">
        <f t="shared" si="229"/>
        <v>41905.95684027778</v>
      </c>
      <c r="T1778">
        <f t="shared" si="226"/>
        <v>2014</v>
      </c>
      <c r="U1778" s="10">
        <f t="shared" si="230"/>
        <v>41941.95684027778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27"/>
        <v>13.5625</v>
      </c>
      <c r="P1779" s="6">
        <f t="shared" si="233"/>
        <v>65.099999999999994</v>
      </c>
      <c r="Q1779" t="str">
        <f t="shared" si="231"/>
        <v>photography</v>
      </c>
      <c r="R1779" t="str">
        <f t="shared" si="232"/>
        <v>photobooks</v>
      </c>
      <c r="S1779" s="10">
        <f t="shared" si="229"/>
        <v>42025.357094907406</v>
      </c>
      <c r="T1779">
        <f t="shared" si="226"/>
        <v>2015</v>
      </c>
      <c r="U1779" s="10">
        <f t="shared" si="230"/>
        <v>42055.357094907406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27"/>
        <v>1.9900000000000002</v>
      </c>
      <c r="P1780" s="6">
        <f t="shared" si="233"/>
        <v>66.333333333333329</v>
      </c>
      <c r="Q1780" t="str">
        <f t="shared" si="231"/>
        <v>photography</v>
      </c>
      <c r="R1780" t="str">
        <f t="shared" si="232"/>
        <v>photobooks</v>
      </c>
      <c r="S1780" s="10">
        <f t="shared" si="229"/>
        <v>42045.86336805555</v>
      </c>
      <c r="T1780">
        <f t="shared" si="226"/>
        <v>2015</v>
      </c>
      <c r="U1780" s="10">
        <f t="shared" si="230"/>
        <v>42090.821701388893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27"/>
        <v>36.236363636363642</v>
      </c>
      <c r="P1781" s="6">
        <f t="shared" si="233"/>
        <v>104.89473684210526</v>
      </c>
      <c r="Q1781" t="str">
        <f t="shared" si="231"/>
        <v>photography</v>
      </c>
      <c r="R1781" t="str">
        <f t="shared" si="232"/>
        <v>photobooks</v>
      </c>
      <c r="S1781" s="10">
        <f t="shared" si="229"/>
        <v>42585.691898148143</v>
      </c>
      <c r="T1781">
        <f t="shared" si="226"/>
        <v>2016</v>
      </c>
      <c r="U1781" s="10">
        <f t="shared" si="230"/>
        <v>42615.691898148143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27"/>
        <v>39.743333333333339</v>
      </c>
      <c r="P1782" s="6">
        <f t="shared" si="233"/>
        <v>78.440789473684205</v>
      </c>
      <c r="Q1782" t="str">
        <f t="shared" si="231"/>
        <v>photography</v>
      </c>
      <c r="R1782" t="str">
        <f t="shared" si="232"/>
        <v>photobooks</v>
      </c>
      <c r="S1782" s="10">
        <f t="shared" si="229"/>
        <v>42493.600810185191</v>
      </c>
      <c r="T1782">
        <f t="shared" si="226"/>
        <v>2016</v>
      </c>
      <c r="U1782" s="10">
        <f t="shared" si="230"/>
        <v>42553.600810185191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27"/>
        <v>25.763636363636365</v>
      </c>
      <c r="P1783" s="6">
        <f t="shared" si="233"/>
        <v>59.041666666666664</v>
      </c>
      <c r="Q1783" t="str">
        <f t="shared" si="231"/>
        <v>photography</v>
      </c>
      <c r="R1783" t="str">
        <f t="shared" si="232"/>
        <v>photobooks</v>
      </c>
      <c r="S1783" s="10">
        <f t="shared" si="229"/>
        <v>42597.617418981477</v>
      </c>
      <c r="T1783">
        <f t="shared" si="226"/>
        <v>2016</v>
      </c>
      <c r="U1783" s="10">
        <f t="shared" si="230"/>
        <v>42628.617418981477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27"/>
        <v>15.491428571428573</v>
      </c>
      <c r="P1784" s="6">
        <f t="shared" si="233"/>
        <v>71.34210526315789</v>
      </c>
      <c r="Q1784" t="str">
        <f t="shared" si="231"/>
        <v>photography</v>
      </c>
      <c r="R1784" t="str">
        <f t="shared" si="232"/>
        <v>photobooks</v>
      </c>
      <c r="S1784" s="10">
        <f t="shared" si="229"/>
        <v>42388.575104166666</v>
      </c>
      <c r="T1784">
        <f t="shared" si="226"/>
        <v>2016</v>
      </c>
      <c r="U1784" s="10">
        <f t="shared" si="230"/>
        <v>42421.575104166666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27"/>
        <v>23.692499999999999</v>
      </c>
      <c r="P1785" s="6">
        <f t="shared" si="233"/>
        <v>51.227027027027027</v>
      </c>
      <c r="Q1785" t="str">
        <f t="shared" si="231"/>
        <v>photography</v>
      </c>
      <c r="R1785" t="str">
        <f t="shared" si="232"/>
        <v>photobooks</v>
      </c>
      <c r="S1785" s="10">
        <f t="shared" si="229"/>
        <v>42115.949976851851</v>
      </c>
      <c r="T1785">
        <f t="shared" si="226"/>
        <v>2015</v>
      </c>
      <c r="U1785" s="10">
        <f t="shared" si="230"/>
        <v>42145.949976851851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27"/>
        <v>39.76</v>
      </c>
      <c r="P1786" s="6">
        <f t="shared" si="233"/>
        <v>60.242424242424242</v>
      </c>
      <c r="Q1786" t="str">
        <f t="shared" si="231"/>
        <v>photography</v>
      </c>
      <c r="R1786" t="str">
        <f t="shared" si="232"/>
        <v>photobooks</v>
      </c>
      <c r="S1786" s="10">
        <f t="shared" si="229"/>
        <v>42003.655555555553</v>
      </c>
      <c r="T1786">
        <f t="shared" si="226"/>
        <v>2014</v>
      </c>
      <c r="U1786" s="10">
        <f t="shared" si="230"/>
        <v>42035.142361111109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27"/>
        <v>20.220833333333331</v>
      </c>
      <c r="P1787" s="6">
        <f t="shared" si="233"/>
        <v>44.935185185185183</v>
      </c>
      <c r="Q1787" t="str">
        <f t="shared" si="231"/>
        <v>photography</v>
      </c>
      <c r="R1787" t="str">
        <f t="shared" si="232"/>
        <v>photobooks</v>
      </c>
      <c r="S1787" s="10">
        <f t="shared" si="229"/>
        <v>41897.134895833333</v>
      </c>
      <c r="T1787">
        <f t="shared" si="226"/>
        <v>2014</v>
      </c>
      <c r="U1787" s="10">
        <f t="shared" si="230"/>
        <v>41928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27"/>
        <v>47.631578947368418</v>
      </c>
      <c r="P1788" s="6">
        <f t="shared" si="233"/>
        <v>31.206896551724139</v>
      </c>
      <c r="Q1788" t="str">
        <f t="shared" si="231"/>
        <v>photography</v>
      </c>
      <c r="R1788" t="str">
        <f t="shared" si="232"/>
        <v>photobooks</v>
      </c>
      <c r="S1788" s="10">
        <f t="shared" si="229"/>
        <v>41958.550659722227</v>
      </c>
      <c r="T1788">
        <f t="shared" si="226"/>
        <v>2014</v>
      </c>
      <c r="U1788" s="10">
        <f t="shared" si="230"/>
        <v>41988.550659722227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27"/>
        <v>15.329999999999998</v>
      </c>
      <c r="P1789" s="6">
        <f t="shared" si="233"/>
        <v>63.875</v>
      </c>
      <c r="Q1789" t="str">
        <f t="shared" si="231"/>
        <v>photography</v>
      </c>
      <c r="R1789" t="str">
        <f t="shared" si="232"/>
        <v>photobooks</v>
      </c>
      <c r="S1789" s="10">
        <f t="shared" si="229"/>
        <v>42068.65552083333</v>
      </c>
      <c r="T1789">
        <f t="shared" si="226"/>
        <v>2015</v>
      </c>
      <c r="U1789" s="10">
        <f t="shared" si="230"/>
        <v>42098.613854166666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27"/>
        <v>1.3818181818181818</v>
      </c>
      <c r="P1790" s="6">
        <f t="shared" si="233"/>
        <v>19</v>
      </c>
      <c r="Q1790" t="str">
        <f t="shared" si="231"/>
        <v>photography</v>
      </c>
      <c r="R1790" t="str">
        <f t="shared" si="232"/>
        <v>photobooks</v>
      </c>
      <c r="S1790" s="10">
        <f t="shared" si="229"/>
        <v>41913.94840277778</v>
      </c>
      <c r="T1790">
        <f t="shared" si="226"/>
        <v>2014</v>
      </c>
      <c r="U1790" s="10">
        <f t="shared" si="230"/>
        <v>41943.94840277778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27"/>
        <v>0.5</v>
      </c>
      <c r="P1791" s="6">
        <f t="shared" si="233"/>
        <v>10</v>
      </c>
      <c r="Q1791" t="str">
        <f t="shared" si="231"/>
        <v>photography</v>
      </c>
      <c r="R1791" t="str">
        <f t="shared" si="232"/>
        <v>photobooks</v>
      </c>
      <c r="S1791" s="10">
        <f t="shared" si="229"/>
        <v>41956.250034722223</v>
      </c>
      <c r="T1791">
        <f t="shared" si="226"/>
        <v>2014</v>
      </c>
      <c r="U1791" s="10">
        <f t="shared" si="230"/>
        <v>42016.250034722223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27"/>
        <v>4.957575757575758</v>
      </c>
      <c r="P1792" s="6">
        <f t="shared" si="233"/>
        <v>109.06666666666666</v>
      </c>
      <c r="Q1792" t="str">
        <f t="shared" si="231"/>
        <v>photography</v>
      </c>
      <c r="R1792" t="str">
        <f t="shared" si="232"/>
        <v>photobooks</v>
      </c>
      <c r="S1792" s="10">
        <f t="shared" si="229"/>
        <v>42010.674513888895</v>
      </c>
      <c r="T1792">
        <f t="shared" si="226"/>
        <v>2015</v>
      </c>
      <c r="U1792" s="10">
        <f t="shared" si="230"/>
        <v>42040.674513888895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27"/>
        <v>3.5666666666666664</v>
      </c>
      <c r="P1793" s="6">
        <f t="shared" si="233"/>
        <v>26.75</v>
      </c>
      <c r="Q1793" t="str">
        <f t="shared" si="231"/>
        <v>photography</v>
      </c>
      <c r="R1793" t="str">
        <f t="shared" si="232"/>
        <v>photobooks</v>
      </c>
      <c r="S1793" s="10">
        <f t="shared" si="229"/>
        <v>41973.740335648152</v>
      </c>
      <c r="T1793">
        <f t="shared" si="226"/>
        <v>2014</v>
      </c>
      <c r="U1793" s="10">
        <f t="shared" si="230"/>
        <v>42033.740335648152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27"/>
        <v>61.124000000000002</v>
      </c>
      <c r="P1794" s="6">
        <f t="shared" si="233"/>
        <v>109.93525179856115</v>
      </c>
      <c r="Q1794" t="str">
        <f t="shared" si="231"/>
        <v>photography</v>
      </c>
      <c r="R1794" t="str">
        <f t="shared" si="232"/>
        <v>photobooks</v>
      </c>
      <c r="S1794" s="10">
        <f t="shared" si="229"/>
        <v>42189.031041666662</v>
      </c>
      <c r="T1794">
        <f t="shared" ref="T1794:T1857" si="234">YEAR(S1794)</f>
        <v>2015</v>
      </c>
      <c r="U1794" s="10">
        <f t="shared" si="230"/>
        <v>42226.290972222225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35">E1795/D1795 * 100</f>
        <v>1.3333333333333335</v>
      </c>
      <c r="P1795" s="6">
        <f t="shared" ref="P1795:P1858" si="236">E1795/L1795</f>
        <v>20</v>
      </c>
      <c r="Q1795" t="str">
        <f t="shared" si="231"/>
        <v>photography</v>
      </c>
      <c r="R1795" t="str">
        <f t="shared" si="232"/>
        <v>photobooks</v>
      </c>
      <c r="S1795" s="10">
        <f t="shared" ref="S1795:S1858" si="237">(((J1795/60)/60)/24)+DATE(1970,1,1)</f>
        <v>41940.89166666667</v>
      </c>
      <c r="T1795">
        <f t="shared" si="234"/>
        <v>2014</v>
      </c>
      <c r="U1795" s="10">
        <f t="shared" ref="U1795:U1858" si="238">(((I1795/60)/60)/24)+DATE(1970,1,1)</f>
        <v>41970.933333333334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35"/>
        <v>11.077777777777778</v>
      </c>
      <c r="P1796" s="6">
        <f t="shared" si="236"/>
        <v>55.388888888888886</v>
      </c>
      <c r="Q1796" t="str">
        <f t="shared" si="231"/>
        <v>photography</v>
      </c>
      <c r="R1796" t="str">
        <f t="shared" si="232"/>
        <v>photobooks</v>
      </c>
      <c r="S1796" s="10">
        <f t="shared" si="237"/>
        <v>42011.551180555558</v>
      </c>
      <c r="T1796">
        <f t="shared" si="234"/>
        <v>2015</v>
      </c>
      <c r="U1796" s="10">
        <f t="shared" si="238"/>
        <v>42046.551180555558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35"/>
        <v>38.735714285714288</v>
      </c>
      <c r="P1797" s="6">
        <f t="shared" si="236"/>
        <v>133.90123456790124</v>
      </c>
      <c r="Q1797" t="str">
        <f t="shared" ref="Q1797:Q1860" si="239">LEFT(N1797,SEARCH("/",N1797,1)-1)</f>
        <v>photography</v>
      </c>
      <c r="R1797" t="str">
        <f t="shared" ref="R1797:R1860" si="240">RIGHT(N1797,LEN(N1797)-SEARCH("/",N1797,1))</f>
        <v>photobooks</v>
      </c>
      <c r="S1797" s="10">
        <f t="shared" si="237"/>
        <v>42628.288668981477</v>
      </c>
      <c r="T1797">
        <f t="shared" si="234"/>
        <v>2016</v>
      </c>
      <c r="U1797" s="10">
        <f t="shared" si="238"/>
        <v>42657.666666666672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35"/>
        <v>22.05263157894737</v>
      </c>
      <c r="P1798" s="6">
        <f t="shared" si="236"/>
        <v>48.720930232558139</v>
      </c>
      <c r="Q1798" t="str">
        <f t="shared" si="239"/>
        <v>photography</v>
      </c>
      <c r="R1798" t="str">
        <f t="shared" si="240"/>
        <v>photobooks</v>
      </c>
      <c r="S1798" s="10">
        <f t="shared" si="237"/>
        <v>42515.439421296294</v>
      </c>
      <c r="T1798">
        <f t="shared" si="234"/>
        <v>2016</v>
      </c>
      <c r="U1798" s="10">
        <f t="shared" si="238"/>
        <v>42575.439421296294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35"/>
        <v>67.55</v>
      </c>
      <c r="P1799" s="6">
        <f t="shared" si="236"/>
        <v>48.25</v>
      </c>
      <c r="Q1799" t="str">
        <f t="shared" si="239"/>
        <v>photography</v>
      </c>
      <c r="R1799" t="str">
        <f t="shared" si="240"/>
        <v>photobooks</v>
      </c>
      <c r="S1799" s="10">
        <f t="shared" si="237"/>
        <v>42689.56931712963</v>
      </c>
      <c r="T1799">
        <f t="shared" si="234"/>
        <v>2016</v>
      </c>
      <c r="U1799" s="10">
        <f t="shared" si="238"/>
        <v>42719.56931712963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35"/>
        <v>13.637499999999999</v>
      </c>
      <c r="P1800" s="6">
        <f t="shared" si="236"/>
        <v>58.972972972972975</v>
      </c>
      <c r="Q1800" t="str">
        <f t="shared" si="239"/>
        <v>photography</v>
      </c>
      <c r="R1800" t="str">
        <f t="shared" si="240"/>
        <v>photobooks</v>
      </c>
      <c r="S1800" s="10">
        <f t="shared" si="237"/>
        <v>42344.32677083333</v>
      </c>
      <c r="T1800">
        <f t="shared" si="234"/>
        <v>2015</v>
      </c>
      <c r="U1800" s="10">
        <f t="shared" si="238"/>
        <v>42404.32677083333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35"/>
        <v>1.7457500000000001</v>
      </c>
      <c r="P1801" s="6">
        <f t="shared" si="236"/>
        <v>11.638333333333334</v>
      </c>
      <c r="Q1801" t="str">
        <f t="shared" si="239"/>
        <v>photography</v>
      </c>
      <c r="R1801" t="str">
        <f t="shared" si="240"/>
        <v>photobooks</v>
      </c>
      <c r="S1801" s="10">
        <f t="shared" si="237"/>
        <v>41934.842685185184</v>
      </c>
      <c r="T1801">
        <f t="shared" si="234"/>
        <v>2014</v>
      </c>
      <c r="U1801" s="10">
        <f t="shared" si="238"/>
        <v>41954.884351851855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35"/>
        <v>20.44963251188932</v>
      </c>
      <c r="P1802" s="6">
        <f t="shared" si="236"/>
        <v>83.716814159292042</v>
      </c>
      <c r="Q1802" t="str">
        <f t="shared" si="239"/>
        <v>photography</v>
      </c>
      <c r="R1802" t="str">
        <f t="shared" si="240"/>
        <v>photobooks</v>
      </c>
      <c r="S1802" s="10">
        <f t="shared" si="237"/>
        <v>42623.606134259258</v>
      </c>
      <c r="T1802">
        <f t="shared" si="234"/>
        <v>2016</v>
      </c>
      <c r="U1802" s="10">
        <f t="shared" si="238"/>
        <v>42653.606134259258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35"/>
        <v>13.852941176470587</v>
      </c>
      <c r="P1803" s="6">
        <f t="shared" si="236"/>
        <v>63.648648648648646</v>
      </c>
      <c r="Q1803" t="str">
        <f t="shared" si="239"/>
        <v>photography</v>
      </c>
      <c r="R1803" t="str">
        <f t="shared" si="240"/>
        <v>photobooks</v>
      </c>
      <c r="S1803" s="10">
        <f t="shared" si="237"/>
        <v>42321.660509259258</v>
      </c>
      <c r="T1803">
        <f t="shared" si="234"/>
        <v>2015</v>
      </c>
      <c r="U1803" s="10">
        <f t="shared" si="238"/>
        <v>42353.506944444445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35"/>
        <v>48.485714285714288</v>
      </c>
      <c r="P1804" s="6">
        <f t="shared" si="236"/>
        <v>94.277777777777771</v>
      </c>
      <c r="Q1804" t="str">
        <f t="shared" si="239"/>
        <v>photography</v>
      </c>
      <c r="R1804" t="str">
        <f t="shared" si="240"/>
        <v>photobooks</v>
      </c>
      <c r="S1804" s="10">
        <f t="shared" si="237"/>
        <v>42159.47256944445</v>
      </c>
      <c r="T1804">
        <f t="shared" si="234"/>
        <v>2015</v>
      </c>
      <c r="U1804" s="10">
        <f t="shared" si="238"/>
        <v>42182.915972222225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35"/>
        <v>30.8</v>
      </c>
      <c r="P1805" s="6">
        <f t="shared" si="236"/>
        <v>71.86666666666666</v>
      </c>
      <c r="Q1805" t="str">
        <f t="shared" si="239"/>
        <v>photography</v>
      </c>
      <c r="R1805" t="str">
        <f t="shared" si="240"/>
        <v>photobooks</v>
      </c>
      <c r="S1805" s="10">
        <f t="shared" si="237"/>
        <v>42018.071550925932</v>
      </c>
      <c r="T1805">
        <f t="shared" si="234"/>
        <v>2015</v>
      </c>
      <c r="U1805" s="10">
        <f t="shared" si="238"/>
        <v>42049.071550925932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35"/>
        <v>35.174193548387095</v>
      </c>
      <c r="P1806" s="6">
        <f t="shared" si="236"/>
        <v>104.84615384615384</v>
      </c>
      <c r="Q1806" t="str">
        <f t="shared" si="239"/>
        <v>photography</v>
      </c>
      <c r="R1806" t="str">
        <f t="shared" si="240"/>
        <v>photobooks</v>
      </c>
      <c r="S1806" s="10">
        <f t="shared" si="237"/>
        <v>42282.678287037037</v>
      </c>
      <c r="T1806">
        <f t="shared" si="234"/>
        <v>2015</v>
      </c>
      <c r="U1806" s="10">
        <f t="shared" si="238"/>
        <v>42322.719953703709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35"/>
        <v>36.404444444444444</v>
      </c>
      <c r="P1807" s="6">
        <f t="shared" si="236"/>
        <v>67.139344262295083</v>
      </c>
      <c r="Q1807" t="str">
        <f t="shared" si="239"/>
        <v>photography</v>
      </c>
      <c r="R1807" t="str">
        <f t="shared" si="240"/>
        <v>photobooks</v>
      </c>
      <c r="S1807" s="10">
        <f t="shared" si="237"/>
        <v>42247.803912037038</v>
      </c>
      <c r="T1807">
        <f t="shared" si="234"/>
        <v>2015</v>
      </c>
      <c r="U1807" s="10">
        <f t="shared" si="238"/>
        <v>42279.75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35"/>
        <v>2.9550000000000001</v>
      </c>
      <c r="P1808" s="6">
        <f t="shared" si="236"/>
        <v>73.875</v>
      </c>
      <c r="Q1808" t="str">
        <f t="shared" si="239"/>
        <v>photography</v>
      </c>
      <c r="R1808" t="str">
        <f t="shared" si="240"/>
        <v>photobooks</v>
      </c>
      <c r="S1808" s="10">
        <f t="shared" si="237"/>
        <v>41877.638298611113</v>
      </c>
      <c r="T1808">
        <f t="shared" si="234"/>
        <v>2014</v>
      </c>
      <c r="U1808" s="10">
        <f t="shared" si="238"/>
        <v>41912.638298611113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35"/>
        <v>11.06</v>
      </c>
      <c r="P1809" s="6">
        <f t="shared" si="236"/>
        <v>69.125</v>
      </c>
      <c r="Q1809" t="str">
        <f t="shared" si="239"/>
        <v>photography</v>
      </c>
      <c r="R1809" t="str">
        <f t="shared" si="240"/>
        <v>photobooks</v>
      </c>
      <c r="S1809" s="10">
        <f t="shared" si="237"/>
        <v>41880.068437499998</v>
      </c>
      <c r="T1809">
        <f t="shared" si="234"/>
        <v>2014</v>
      </c>
      <c r="U1809" s="10">
        <f t="shared" si="238"/>
        <v>41910.068437499998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35"/>
        <v>41.407142857142858</v>
      </c>
      <c r="P1810" s="6">
        <f t="shared" si="236"/>
        <v>120.77083333333333</v>
      </c>
      <c r="Q1810" t="str">
        <f t="shared" si="239"/>
        <v>photography</v>
      </c>
      <c r="R1810" t="str">
        <f t="shared" si="240"/>
        <v>photobooks</v>
      </c>
      <c r="S1810" s="10">
        <f t="shared" si="237"/>
        <v>42742.680902777778</v>
      </c>
      <c r="T1810">
        <f t="shared" si="234"/>
        <v>2017</v>
      </c>
      <c r="U1810" s="10">
        <f t="shared" si="238"/>
        <v>42777.680902777778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35"/>
        <v>10.857142857142858</v>
      </c>
      <c r="P1811" s="6">
        <f t="shared" si="236"/>
        <v>42.222222222222221</v>
      </c>
      <c r="Q1811" t="str">
        <f t="shared" si="239"/>
        <v>photography</v>
      </c>
      <c r="R1811" t="str">
        <f t="shared" si="240"/>
        <v>photobooks</v>
      </c>
      <c r="S1811" s="10">
        <f t="shared" si="237"/>
        <v>42029.907858796301</v>
      </c>
      <c r="T1811">
        <f t="shared" si="234"/>
        <v>2015</v>
      </c>
      <c r="U1811" s="10">
        <f t="shared" si="238"/>
        <v>42064.907858796301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35"/>
        <v>3.3333333333333335</v>
      </c>
      <c r="P1812" s="6">
        <f t="shared" si="236"/>
        <v>7.5</v>
      </c>
      <c r="Q1812" t="str">
        <f t="shared" si="239"/>
        <v>photography</v>
      </c>
      <c r="R1812" t="str">
        <f t="shared" si="240"/>
        <v>photobooks</v>
      </c>
      <c r="S1812" s="10">
        <f t="shared" si="237"/>
        <v>41860.91002314815</v>
      </c>
      <c r="T1812">
        <f t="shared" si="234"/>
        <v>2014</v>
      </c>
      <c r="U1812" s="10">
        <f t="shared" si="238"/>
        <v>41872.91002314815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35"/>
        <v>7.407407407407407E-2</v>
      </c>
      <c r="P1813" s="6">
        <f t="shared" si="236"/>
        <v>1.5384615384615385</v>
      </c>
      <c r="Q1813" t="str">
        <f t="shared" si="239"/>
        <v>photography</v>
      </c>
      <c r="R1813" t="str">
        <f t="shared" si="240"/>
        <v>photobooks</v>
      </c>
      <c r="S1813" s="10">
        <f t="shared" si="237"/>
        <v>41876.433680555558</v>
      </c>
      <c r="T1813">
        <f t="shared" si="234"/>
        <v>2014</v>
      </c>
      <c r="U1813" s="10">
        <f t="shared" si="238"/>
        <v>41936.166666666664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35"/>
        <v>13.307692307692307</v>
      </c>
      <c r="P1814" s="6">
        <f t="shared" si="236"/>
        <v>37.608695652173914</v>
      </c>
      <c r="Q1814" t="str">
        <f t="shared" si="239"/>
        <v>photography</v>
      </c>
      <c r="R1814" t="str">
        <f t="shared" si="240"/>
        <v>photobooks</v>
      </c>
      <c r="S1814" s="10">
        <f t="shared" si="237"/>
        <v>42524.318703703699</v>
      </c>
      <c r="T1814">
        <f t="shared" si="234"/>
        <v>2016</v>
      </c>
      <c r="U1814" s="10">
        <f t="shared" si="238"/>
        <v>42554.318703703699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35"/>
        <v>0</v>
      </c>
      <c r="P1815" s="6">
        <f>IF(L1815 &gt; 0,E1815/L1815,0)</f>
        <v>0</v>
      </c>
      <c r="Q1815" t="str">
        <f t="shared" si="239"/>
        <v>photography</v>
      </c>
      <c r="R1815" t="str">
        <f t="shared" si="240"/>
        <v>photobooks</v>
      </c>
      <c r="S1815" s="10">
        <f t="shared" si="237"/>
        <v>41829.889027777775</v>
      </c>
      <c r="T1815">
        <f t="shared" si="234"/>
        <v>2014</v>
      </c>
      <c r="U1815" s="10">
        <f t="shared" si="238"/>
        <v>41859.889027777775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35"/>
        <v>49.183333333333337</v>
      </c>
      <c r="P1816" s="6">
        <f t="shared" si="236"/>
        <v>42.157142857142858</v>
      </c>
      <c r="Q1816" t="str">
        <f t="shared" si="239"/>
        <v>photography</v>
      </c>
      <c r="R1816" t="str">
        <f t="shared" si="240"/>
        <v>photobooks</v>
      </c>
      <c r="S1816" s="10">
        <f t="shared" si="237"/>
        <v>42033.314074074078</v>
      </c>
      <c r="T1816">
        <f t="shared" si="234"/>
        <v>2015</v>
      </c>
      <c r="U1816" s="10">
        <f t="shared" si="238"/>
        <v>42063.314074074078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35"/>
        <v>0</v>
      </c>
      <c r="P1817" s="6">
        <f>IF(L1817 &gt; 0,E1817/L1817,0)</f>
        <v>0</v>
      </c>
      <c r="Q1817" t="str">
        <f t="shared" si="239"/>
        <v>photography</v>
      </c>
      <c r="R1817" t="str">
        <f t="shared" si="240"/>
        <v>photobooks</v>
      </c>
      <c r="S1817" s="10">
        <f t="shared" si="237"/>
        <v>42172.906678240746</v>
      </c>
      <c r="T1817">
        <f t="shared" si="234"/>
        <v>2015</v>
      </c>
      <c r="U1817" s="10">
        <f t="shared" si="238"/>
        <v>42186.906678240746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35"/>
        <v>2.036</v>
      </c>
      <c r="P1818" s="6">
        <f t="shared" si="236"/>
        <v>84.833333333333329</v>
      </c>
      <c r="Q1818" t="str">
        <f t="shared" si="239"/>
        <v>photography</v>
      </c>
      <c r="R1818" t="str">
        <f t="shared" si="240"/>
        <v>photobooks</v>
      </c>
      <c r="S1818" s="10">
        <f t="shared" si="237"/>
        <v>42548.876192129625</v>
      </c>
      <c r="T1818">
        <f t="shared" si="234"/>
        <v>2016</v>
      </c>
      <c r="U1818" s="10">
        <f t="shared" si="238"/>
        <v>42576.791666666672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35"/>
        <v>52.327777777777776</v>
      </c>
      <c r="P1819" s="6">
        <f t="shared" si="236"/>
        <v>94.19</v>
      </c>
      <c r="Q1819" t="str">
        <f t="shared" si="239"/>
        <v>photography</v>
      </c>
      <c r="R1819" t="str">
        <f t="shared" si="240"/>
        <v>photobooks</v>
      </c>
      <c r="S1819" s="10">
        <f t="shared" si="237"/>
        <v>42705.662118055552</v>
      </c>
      <c r="T1819">
        <f t="shared" si="234"/>
        <v>2016</v>
      </c>
      <c r="U1819" s="10">
        <f t="shared" si="238"/>
        <v>42765.290972222225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35"/>
        <v>0</v>
      </c>
      <c r="P1820" s="6">
        <f>IF(L1820 &gt; 0,E1820/L1820,0)</f>
        <v>0</v>
      </c>
      <c r="Q1820" t="str">
        <f t="shared" si="239"/>
        <v>photography</v>
      </c>
      <c r="R1820" t="str">
        <f t="shared" si="240"/>
        <v>photobooks</v>
      </c>
      <c r="S1820" s="10">
        <f t="shared" si="237"/>
        <v>42067.234375</v>
      </c>
      <c r="T1820">
        <f t="shared" si="234"/>
        <v>2015</v>
      </c>
      <c r="U1820" s="10">
        <f t="shared" si="238"/>
        <v>42097.192708333328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35"/>
        <v>2.083333333333333</v>
      </c>
      <c r="P1821" s="6">
        <f t="shared" si="236"/>
        <v>6.25</v>
      </c>
      <c r="Q1821" t="str">
        <f t="shared" si="239"/>
        <v>photography</v>
      </c>
      <c r="R1821" t="str">
        <f t="shared" si="240"/>
        <v>photobooks</v>
      </c>
      <c r="S1821" s="10">
        <f t="shared" si="237"/>
        <v>41820.752268518518</v>
      </c>
      <c r="T1821">
        <f t="shared" si="234"/>
        <v>2014</v>
      </c>
      <c r="U1821" s="10">
        <f t="shared" si="238"/>
        <v>41850.752268518518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35"/>
        <v>6.565384615384616</v>
      </c>
      <c r="P1822" s="6">
        <f t="shared" si="236"/>
        <v>213.375</v>
      </c>
      <c r="Q1822" t="str">
        <f t="shared" si="239"/>
        <v>photography</v>
      </c>
      <c r="R1822" t="str">
        <f t="shared" si="240"/>
        <v>photobooks</v>
      </c>
      <c r="S1822" s="10">
        <f t="shared" si="237"/>
        <v>42065.084375000006</v>
      </c>
      <c r="T1822">
        <f t="shared" si="234"/>
        <v>2015</v>
      </c>
      <c r="U1822" s="10">
        <f t="shared" si="238"/>
        <v>42095.042708333334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35"/>
        <v>134.88999999999999</v>
      </c>
      <c r="P1823" s="6">
        <f t="shared" si="236"/>
        <v>59.162280701754383</v>
      </c>
      <c r="Q1823" t="str">
        <f t="shared" si="239"/>
        <v>music</v>
      </c>
      <c r="R1823" t="str">
        <f t="shared" si="240"/>
        <v>rock</v>
      </c>
      <c r="S1823" s="10">
        <f t="shared" si="237"/>
        <v>40926.319062499999</v>
      </c>
      <c r="T1823">
        <f t="shared" si="234"/>
        <v>2012</v>
      </c>
      <c r="U1823" s="10">
        <f t="shared" si="238"/>
        <v>40971.319062499999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35"/>
        <v>100</v>
      </c>
      <c r="P1824" s="6">
        <f t="shared" si="236"/>
        <v>27.272727272727273</v>
      </c>
      <c r="Q1824" t="str">
        <f t="shared" si="239"/>
        <v>music</v>
      </c>
      <c r="R1824" t="str">
        <f t="shared" si="240"/>
        <v>rock</v>
      </c>
      <c r="S1824" s="10">
        <f t="shared" si="237"/>
        <v>41634.797013888885</v>
      </c>
      <c r="T1824">
        <f t="shared" si="234"/>
        <v>2013</v>
      </c>
      <c r="U1824" s="10">
        <f t="shared" si="238"/>
        <v>41670.792361111111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35"/>
        <v>115.85714285714286</v>
      </c>
      <c r="P1825" s="6">
        <f t="shared" si="236"/>
        <v>24.575757575757574</v>
      </c>
      <c r="Q1825" t="str">
        <f t="shared" si="239"/>
        <v>music</v>
      </c>
      <c r="R1825" t="str">
        <f t="shared" si="240"/>
        <v>rock</v>
      </c>
      <c r="S1825" s="10">
        <f t="shared" si="237"/>
        <v>41176.684907407405</v>
      </c>
      <c r="T1825">
        <f t="shared" si="234"/>
        <v>2012</v>
      </c>
      <c r="U1825" s="10">
        <f t="shared" si="238"/>
        <v>41206.684907407405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35"/>
        <v>100.06666666666666</v>
      </c>
      <c r="P1826" s="6">
        <f t="shared" si="236"/>
        <v>75.05</v>
      </c>
      <c r="Q1826" t="str">
        <f t="shared" si="239"/>
        <v>music</v>
      </c>
      <c r="R1826" t="str">
        <f t="shared" si="240"/>
        <v>rock</v>
      </c>
      <c r="S1826" s="10">
        <f t="shared" si="237"/>
        <v>41626.916284722225</v>
      </c>
      <c r="T1826">
        <f t="shared" si="234"/>
        <v>2013</v>
      </c>
      <c r="U1826" s="10">
        <f t="shared" si="238"/>
        <v>41647.088888888888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35"/>
        <v>105.05</v>
      </c>
      <c r="P1827" s="6">
        <f t="shared" si="236"/>
        <v>42.02</v>
      </c>
      <c r="Q1827" t="str">
        <f t="shared" si="239"/>
        <v>music</v>
      </c>
      <c r="R1827" t="str">
        <f t="shared" si="240"/>
        <v>rock</v>
      </c>
      <c r="S1827" s="10">
        <f t="shared" si="237"/>
        <v>41443.83452546296</v>
      </c>
      <c r="T1827">
        <f t="shared" si="234"/>
        <v>2013</v>
      </c>
      <c r="U1827" s="10">
        <f t="shared" si="238"/>
        <v>41466.83452546296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35"/>
        <v>101</v>
      </c>
      <c r="P1828" s="6">
        <f t="shared" si="236"/>
        <v>53.157894736842103</v>
      </c>
      <c r="Q1828" t="str">
        <f t="shared" si="239"/>
        <v>music</v>
      </c>
      <c r="R1828" t="str">
        <f t="shared" si="240"/>
        <v>rock</v>
      </c>
      <c r="S1828" s="10">
        <f t="shared" si="237"/>
        <v>41657.923807870371</v>
      </c>
      <c r="T1828">
        <f t="shared" si="234"/>
        <v>2014</v>
      </c>
      <c r="U1828" s="10">
        <f t="shared" si="238"/>
        <v>41687.923807870371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35"/>
        <v>100.66250000000001</v>
      </c>
      <c r="P1829" s="6">
        <f t="shared" si="236"/>
        <v>83.885416666666671</v>
      </c>
      <c r="Q1829" t="str">
        <f t="shared" si="239"/>
        <v>music</v>
      </c>
      <c r="R1829" t="str">
        <f t="shared" si="240"/>
        <v>rock</v>
      </c>
      <c r="S1829" s="10">
        <f t="shared" si="237"/>
        <v>40555.325937499998</v>
      </c>
      <c r="T1829">
        <f t="shared" si="234"/>
        <v>2011</v>
      </c>
      <c r="U1829" s="10">
        <f t="shared" si="238"/>
        <v>40605.325937499998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35"/>
        <v>100.16000000000001</v>
      </c>
      <c r="P1830" s="6">
        <f t="shared" si="236"/>
        <v>417.33333333333331</v>
      </c>
      <c r="Q1830" t="str">
        <f t="shared" si="239"/>
        <v>music</v>
      </c>
      <c r="R1830" t="str">
        <f t="shared" si="240"/>
        <v>rock</v>
      </c>
      <c r="S1830" s="10">
        <f t="shared" si="237"/>
        <v>41736.899652777778</v>
      </c>
      <c r="T1830">
        <f t="shared" si="234"/>
        <v>2014</v>
      </c>
      <c r="U1830" s="10">
        <f t="shared" si="238"/>
        <v>41768.916666666664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35"/>
        <v>166.68333333333334</v>
      </c>
      <c r="P1831" s="6">
        <f t="shared" si="236"/>
        <v>75.765151515151516</v>
      </c>
      <c r="Q1831" t="str">
        <f t="shared" si="239"/>
        <v>music</v>
      </c>
      <c r="R1831" t="str">
        <f t="shared" si="240"/>
        <v>rock</v>
      </c>
      <c r="S1831" s="10">
        <f t="shared" si="237"/>
        <v>40516.087627314817</v>
      </c>
      <c r="T1831">
        <f t="shared" si="234"/>
        <v>2010</v>
      </c>
      <c r="U1831" s="10">
        <f t="shared" si="238"/>
        <v>40564.916666666664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35"/>
        <v>101.53333333333335</v>
      </c>
      <c r="P1832" s="6">
        <f t="shared" si="236"/>
        <v>67.389380530973455</v>
      </c>
      <c r="Q1832" t="str">
        <f t="shared" si="239"/>
        <v>music</v>
      </c>
      <c r="R1832" t="str">
        <f t="shared" si="240"/>
        <v>rock</v>
      </c>
      <c r="S1832" s="10">
        <f t="shared" si="237"/>
        <v>41664.684108796297</v>
      </c>
      <c r="T1832">
        <f t="shared" si="234"/>
        <v>2014</v>
      </c>
      <c r="U1832" s="10">
        <f t="shared" si="238"/>
        <v>41694.684108796297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35"/>
        <v>103</v>
      </c>
      <c r="P1833" s="6">
        <f t="shared" si="236"/>
        <v>73.571428571428569</v>
      </c>
      <c r="Q1833" t="str">
        <f t="shared" si="239"/>
        <v>music</v>
      </c>
      <c r="R1833" t="str">
        <f t="shared" si="240"/>
        <v>rock</v>
      </c>
      <c r="S1833" s="10">
        <f t="shared" si="237"/>
        <v>41026.996099537035</v>
      </c>
      <c r="T1833">
        <f t="shared" si="234"/>
        <v>2012</v>
      </c>
      <c r="U1833" s="10">
        <f t="shared" si="238"/>
        <v>41041.996099537035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35"/>
        <v>142.85714285714286</v>
      </c>
      <c r="P1834" s="6">
        <f t="shared" si="236"/>
        <v>25</v>
      </c>
      <c r="Q1834" t="str">
        <f t="shared" si="239"/>
        <v>music</v>
      </c>
      <c r="R1834" t="str">
        <f t="shared" si="240"/>
        <v>rock</v>
      </c>
      <c r="S1834" s="10">
        <f t="shared" si="237"/>
        <v>40576.539664351854</v>
      </c>
      <c r="T1834">
        <f t="shared" si="234"/>
        <v>2011</v>
      </c>
      <c r="U1834" s="10">
        <f t="shared" si="238"/>
        <v>40606.539664351854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35"/>
        <v>262.5</v>
      </c>
      <c r="P1835" s="6">
        <f t="shared" si="236"/>
        <v>42</v>
      </c>
      <c r="Q1835" t="str">
        <f t="shared" si="239"/>
        <v>music</v>
      </c>
      <c r="R1835" t="str">
        <f t="shared" si="240"/>
        <v>rock</v>
      </c>
      <c r="S1835" s="10">
        <f t="shared" si="237"/>
        <v>41303.044016203705</v>
      </c>
      <c r="T1835">
        <f t="shared" si="234"/>
        <v>2013</v>
      </c>
      <c r="U1835" s="10">
        <f t="shared" si="238"/>
        <v>41335.332638888889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35"/>
        <v>118.05000000000001</v>
      </c>
      <c r="P1836" s="6">
        <f t="shared" si="236"/>
        <v>131.16666666666666</v>
      </c>
      <c r="Q1836" t="str">
        <f t="shared" si="239"/>
        <v>music</v>
      </c>
      <c r="R1836" t="str">
        <f t="shared" si="240"/>
        <v>rock</v>
      </c>
      <c r="S1836" s="10">
        <f t="shared" si="237"/>
        <v>41988.964062500003</v>
      </c>
      <c r="T1836">
        <f t="shared" si="234"/>
        <v>2014</v>
      </c>
      <c r="U1836" s="10">
        <f t="shared" si="238"/>
        <v>42028.964062500003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35"/>
        <v>104</v>
      </c>
      <c r="P1837" s="6">
        <f t="shared" si="236"/>
        <v>47.272727272727273</v>
      </c>
      <c r="Q1837" t="str">
        <f t="shared" si="239"/>
        <v>music</v>
      </c>
      <c r="R1837" t="str">
        <f t="shared" si="240"/>
        <v>rock</v>
      </c>
      <c r="S1837" s="10">
        <f t="shared" si="237"/>
        <v>42430.702210648145</v>
      </c>
      <c r="T1837">
        <f t="shared" si="234"/>
        <v>2016</v>
      </c>
      <c r="U1837" s="10">
        <f t="shared" si="238"/>
        <v>42460.660543981481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35"/>
        <v>200.34</v>
      </c>
      <c r="P1838" s="6">
        <f t="shared" si="236"/>
        <v>182.12727272727273</v>
      </c>
      <c r="Q1838" t="str">
        <f t="shared" si="239"/>
        <v>music</v>
      </c>
      <c r="R1838" t="str">
        <f t="shared" si="240"/>
        <v>rock</v>
      </c>
      <c r="S1838" s="10">
        <f t="shared" si="237"/>
        <v>41305.809363425928</v>
      </c>
      <c r="T1838">
        <f t="shared" si="234"/>
        <v>2013</v>
      </c>
      <c r="U1838" s="10">
        <f t="shared" si="238"/>
        <v>41322.809363425928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35"/>
        <v>306.83333333333331</v>
      </c>
      <c r="P1839" s="6">
        <f t="shared" si="236"/>
        <v>61.366666666666667</v>
      </c>
      <c r="Q1839" t="str">
        <f t="shared" si="239"/>
        <v>music</v>
      </c>
      <c r="R1839" t="str">
        <f t="shared" si="240"/>
        <v>rock</v>
      </c>
      <c r="S1839" s="10">
        <f t="shared" si="237"/>
        <v>40926.047858796301</v>
      </c>
      <c r="T1839">
        <f t="shared" si="234"/>
        <v>2012</v>
      </c>
      <c r="U1839" s="10">
        <f t="shared" si="238"/>
        <v>40986.006192129629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35"/>
        <v>100.149</v>
      </c>
      <c r="P1840" s="6">
        <f t="shared" si="236"/>
        <v>35.767499999999998</v>
      </c>
      <c r="Q1840" t="str">
        <f t="shared" si="239"/>
        <v>music</v>
      </c>
      <c r="R1840" t="str">
        <f t="shared" si="240"/>
        <v>rock</v>
      </c>
      <c r="S1840" s="10">
        <f t="shared" si="237"/>
        <v>40788.786539351851</v>
      </c>
      <c r="T1840">
        <f t="shared" si="234"/>
        <v>2011</v>
      </c>
      <c r="U1840" s="10">
        <f t="shared" si="238"/>
        <v>40817.125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35"/>
        <v>205.29999999999998</v>
      </c>
      <c r="P1841" s="6">
        <f t="shared" si="236"/>
        <v>45.62222222222222</v>
      </c>
      <c r="Q1841" t="str">
        <f t="shared" si="239"/>
        <v>music</v>
      </c>
      <c r="R1841" t="str">
        <f t="shared" si="240"/>
        <v>rock</v>
      </c>
      <c r="S1841" s="10">
        <f t="shared" si="237"/>
        <v>42614.722013888888</v>
      </c>
      <c r="T1841">
        <f t="shared" si="234"/>
        <v>2016</v>
      </c>
      <c r="U1841" s="10">
        <f t="shared" si="238"/>
        <v>42644.722013888888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35"/>
        <v>108.88888888888889</v>
      </c>
      <c r="P1842" s="6">
        <f t="shared" si="236"/>
        <v>75.384615384615387</v>
      </c>
      <c r="Q1842" t="str">
        <f t="shared" si="239"/>
        <v>music</v>
      </c>
      <c r="R1842" t="str">
        <f t="shared" si="240"/>
        <v>rock</v>
      </c>
      <c r="S1842" s="10">
        <f t="shared" si="237"/>
        <v>41382.096180555556</v>
      </c>
      <c r="T1842">
        <f t="shared" si="234"/>
        <v>2013</v>
      </c>
      <c r="U1842" s="10">
        <f t="shared" si="238"/>
        <v>41401.207638888889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35"/>
        <v>101.75</v>
      </c>
      <c r="P1843" s="6">
        <f t="shared" si="236"/>
        <v>50.875</v>
      </c>
      <c r="Q1843" t="str">
        <f t="shared" si="239"/>
        <v>music</v>
      </c>
      <c r="R1843" t="str">
        <f t="shared" si="240"/>
        <v>rock</v>
      </c>
      <c r="S1843" s="10">
        <f t="shared" si="237"/>
        <v>41745.84542824074</v>
      </c>
      <c r="T1843">
        <f t="shared" si="234"/>
        <v>2014</v>
      </c>
      <c r="U1843" s="10">
        <f t="shared" si="238"/>
        <v>41779.207638888889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35"/>
        <v>125.25</v>
      </c>
      <c r="P1844" s="6">
        <f t="shared" si="236"/>
        <v>119.28571428571429</v>
      </c>
      <c r="Q1844" t="str">
        <f t="shared" si="239"/>
        <v>music</v>
      </c>
      <c r="R1844" t="str">
        <f t="shared" si="240"/>
        <v>rock</v>
      </c>
      <c r="S1844" s="10">
        <f t="shared" si="237"/>
        <v>42031.631724537037</v>
      </c>
      <c r="T1844">
        <f t="shared" si="234"/>
        <v>2015</v>
      </c>
      <c r="U1844" s="10">
        <f t="shared" si="238"/>
        <v>42065.249305555553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35"/>
        <v>124.0061</v>
      </c>
      <c r="P1845" s="6">
        <f t="shared" si="236"/>
        <v>92.541865671641801</v>
      </c>
      <c r="Q1845" t="str">
        <f t="shared" si="239"/>
        <v>music</v>
      </c>
      <c r="R1845" t="str">
        <f t="shared" si="240"/>
        <v>rock</v>
      </c>
      <c r="S1845" s="10">
        <f t="shared" si="237"/>
        <v>40564.994837962964</v>
      </c>
      <c r="T1845">
        <f t="shared" si="234"/>
        <v>2011</v>
      </c>
      <c r="U1845" s="10">
        <f t="shared" si="238"/>
        <v>40594.994837962964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35"/>
        <v>101.4</v>
      </c>
      <c r="P1846" s="6">
        <f t="shared" si="236"/>
        <v>76.05</v>
      </c>
      <c r="Q1846" t="str">
        <f t="shared" si="239"/>
        <v>music</v>
      </c>
      <c r="R1846" t="str">
        <f t="shared" si="240"/>
        <v>rock</v>
      </c>
      <c r="S1846" s="10">
        <f t="shared" si="237"/>
        <v>40666.973541666666</v>
      </c>
      <c r="T1846">
        <f t="shared" si="234"/>
        <v>2011</v>
      </c>
      <c r="U1846" s="10">
        <f t="shared" si="238"/>
        <v>40705.125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35"/>
        <v>100</v>
      </c>
      <c r="P1847" s="6">
        <f t="shared" si="236"/>
        <v>52.631578947368418</v>
      </c>
      <c r="Q1847" t="str">
        <f t="shared" si="239"/>
        <v>music</v>
      </c>
      <c r="R1847" t="str">
        <f t="shared" si="240"/>
        <v>rock</v>
      </c>
      <c r="S1847" s="10">
        <f t="shared" si="237"/>
        <v>42523.333310185189</v>
      </c>
      <c r="T1847">
        <f t="shared" si="234"/>
        <v>2016</v>
      </c>
      <c r="U1847" s="10">
        <f t="shared" si="238"/>
        <v>42538.204861111109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35"/>
        <v>137.92666666666668</v>
      </c>
      <c r="P1848" s="6">
        <f t="shared" si="236"/>
        <v>98.990430622009569</v>
      </c>
      <c r="Q1848" t="str">
        <f t="shared" si="239"/>
        <v>music</v>
      </c>
      <c r="R1848" t="str">
        <f t="shared" si="240"/>
        <v>rock</v>
      </c>
      <c r="S1848" s="10">
        <f t="shared" si="237"/>
        <v>41228.650196759263</v>
      </c>
      <c r="T1848">
        <f t="shared" si="234"/>
        <v>2012</v>
      </c>
      <c r="U1848" s="10">
        <f t="shared" si="238"/>
        <v>41258.650196759263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35"/>
        <v>120.88000000000001</v>
      </c>
      <c r="P1849" s="6">
        <f t="shared" si="236"/>
        <v>79.526315789473685</v>
      </c>
      <c r="Q1849" t="str">
        <f t="shared" si="239"/>
        <v>music</v>
      </c>
      <c r="R1849" t="str">
        <f t="shared" si="240"/>
        <v>rock</v>
      </c>
      <c r="S1849" s="10">
        <f t="shared" si="237"/>
        <v>42094.236481481479</v>
      </c>
      <c r="T1849">
        <f t="shared" si="234"/>
        <v>2015</v>
      </c>
      <c r="U1849" s="10">
        <f t="shared" si="238"/>
        <v>42115.236481481479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35"/>
        <v>107.36666666666667</v>
      </c>
      <c r="P1850" s="6">
        <f t="shared" si="236"/>
        <v>134.20833333333334</v>
      </c>
      <c r="Q1850" t="str">
        <f t="shared" si="239"/>
        <v>music</v>
      </c>
      <c r="R1850" t="str">
        <f t="shared" si="240"/>
        <v>rock</v>
      </c>
      <c r="S1850" s="10">
        <f t="shared" si="237"/>
        <v>40691.788055555553</v>
      </c>
      <c r="T1850">
        <f t="shared" si="234"/>
        <v>2011</v>
      </c>
      <c r="U1850" s="10">
        <f t="shared" si="238"/>
        <v>40755.290972222225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35"/>
        <v>100.33333333333334</v>
      </c>
      <c r="P1851" s="6">
        <f t="shared" si="236"/>
        <v>37.625</v>
      </c>
      <c r="Q1851" t="str">
        <f t="shared" si="239"/>
        <v>music</v>
      </c>
      <c r="R1851" t="str">
        <f t="shared" si="240"/>
        <v>rock</v>
      </c>
      <c r="S1851" s="10">
        <f t="shared" si="237"/>
        <v>41169.845590277779</v>
      </c>
      <c r="T1851">
        <f t="shared" si="234"/>
        <v>2012</v>
      </c>
      <c r="U1851" s="10">
        <f t="shared" si="238"/>
        <v>41199.845590277779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35"/>
        <v>101.52222222222223</v>
      </c>
      <c r="P1852" s="6">
        <f t="shared" si="236"/>
        <v>51.044692737430168</v>
      </c>
      <c r="Q1852" t="str">
        <f t="shared" si="239"/>
        <v>music</v>
      </c>
      <c r="R1852" t="str">
        <f t="shared" si="240"/>
        <v>rock</v>
      </c>
      <c r="S1852" s="10">
        <f t="shared" si="237"/>
        <v>41800.959490740745</v>
      </c>
      <c r="T1852">
        <f t="shared" si="234"/>
        <v>2014</v>
      </c>
      <c r="U1852" s="10">
        <f t="shared" si="238"/>
        <v>41830.959490740745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35"/>
        <v>100.07692307692308</v>
      </c>
      <c r="P1853" s="6">
        <f t="shared" si="236"/>
        <v>50.03846153846154</v>
      </c>
      <c r="Q1853" t="str">
        <f t="shared" si="239"/>
        <v>music</v>
      </c>
      <c r="R1853" t="str">
        <f t="shared" si="240"/>
        <v>rock</v>
      </c>
      <c r="S1853" s="10">
        <f t="shared" si="237"/>
        <v>41827.906689814816</v>
      </c>
      <c r="T1853">
        <f t="shared" si="234"/>
        <v>2014</v>
      </c>
      <c r="U1853" s="10">
        <f t="shared" si="238"/>
        <v>41848.041666666664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35"/>
        <v>116.96666666666667</v>
      </c>
      <c r="P1854" s="6">
        <f t="shared" si="236"/>
        <v>133.93129770992365</v>
      </c>
      <c r="Q1854" t="str">
        <f t="shared" si="239"/>
        <v>music</v>
      </c>
      <c r="R1854" t="str">
        <f t="shared" si="240"/>
        <v>rock</v>
      </c>
      <c r="S1854" s="10">
        <f t="shared" si="237"/>
        <v>42081.77143518519</v>
      </c>
      <c r="T1854">
        <f t="shared" si="234"/>
        <v>2015</v>
      </c>
      <c r="U1854" s="10">
        <f t="shared" si="238"/>
        <v>42119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35"/>
        <v>101.875</v>
      </c>
      <c r="P1855" s="6">
        <f t="shared" si="236"/>
        <v>58.214285714285715</v>
      </c>
      <c r="Q1855" t="str">
        <f t="shared" si="239"/>
        <v>music</v>
      </c>
      <c r="R1855" t="str">
        <f t="shared" si="240"/>
        <v>rock</v>
      </c>
      <c r="S1855" s="10">
        <f t="shared" si="237"/>
        <v>41177.060381944444</v>
      </c>
      <c r="T1855">
        <f t="shared" si="234"/>
        <v>2012</v>
      </c>
      <c r="U1855" s="10">
        <f t="shared" si="238"/>
        <v>41227.102048611108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35"/>
        <v>102.12366666666665</v>
      </c>
      <c r="P1856" s="6">
        <f t="shared" si="236"/>
        <v>88.037643678160919</v>
      </c>
      <c r="Q1856" t="str">
        <f t="shared" si="239"/>
        <v>music</v>
      </c>
      <c r="R1856" t="str">
        <f t="shared" si="240"/>
        <v>rock</v>
      </c>
      <c r="S1856" s="10">
        <f t="shared" si="237"/>
        <v>41388.021261574075</v>
      </c>
      <c r="T1856">
        <f t="shared" si="234"/>
        <v>2013</v>
      </c>
      <c r="U1856" s="10">
        <f t="shared" si="238"/>
        <v>41418.021261574075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35"/>
        <v>154.05897142857143</v>
      </c>
      <c r="P1857" s="6">
        <f t="shared" si="236"/>
        <v>70.576753926701571</v>
      </c>
      <c r="Q1857" t="str">
        <f t="shared" si="239"/>
        <v>music</v>
      </c>
      <c r="R1857" t="str">
        <f t="shared" si="240"/>
        <v>rock</v>
      </c>
      <c r="S1857" s="10">
        <f t="shared" si="237"/>
        <v>41600.538657407407</v>
      </c>
      <c r="T1857">
        <f t="shared" si="234"/>
        <v>2013</v>
      </c>
      <c r="U1857" s="10">
        <f t="shared" si="238"/>
        <v>41645.538657407407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35"/>
        <v>101.25</v>
      </c>
      <c r="P1858" s="6">
        <f t="shared" si="236"/>
        <v>53.289473684210527</v>
      </c>
      <c r="Q1858" t="str">
        <f t="shared" si="239"/>
        <v>music</v>
      </c>
      <c r="R1858" t="str">
        <f t="shared" si="240"/>
        <v>rock</v>
      </c>
      <c r="S1858" s="10">
        <f t="shared" si="237"/>
        <v>41817.854999999996</v>
      </c>
      <c r="T1858">
        <f t="shared" ref="T1858:T1921" si="241">YEAR(S1858)</f>
        <v>2014</v>
      </c>
      <c r="U1858" s="10">
        <f t="shared" si="238"/>
        <v>41838.854999999996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42">E1859/D1859 * 100</f>
        <v>100</v>
      </c>
      <c r="P1859" s="6">
        <f t="shared" ref="P1859:P1922" si="243">E1859/L1859</f>
        <v>136.36363636363637</v>
      </c>
      <c r="Q1859" t="str">
        <f t="shared" si="239"/>
        <v>music</v>
      </c>
      <c r="R1859" t="str">
        <f t="shared" si="240"/>
        <v>rock</v>
      </c>
      <c r="S1859" s="10">
        <f t="shared" ref="S1859:S1922" si="244">(((J1859/60)/60)/24)+DATE(1970,1,1)</f>
        <v>41864.76866898148</v>
      </c>
      <c r="T1859">
        <f t="shared" si="241"/>
        <v>2014</v>
      </c>
      <c r="U1859" s="10">
        <f t="shared" ref="U1859:U1922" si="245">(((I1859/60)/60)/24)+DATE(1970,1,1)</f>
        <v>41894.76866898148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42"/>
        <v>108.74800874800874</v>
      </c>
      <c r="P1860" s="6">
        <f t="shared" si="243"/>
        <v>40.547315436241611</v>
      </c>
      <c r="Q1860" t="str">
        <f t="shared" si="239"/>
        <v>music</v>
      </c>
      <c r="R1860" t="str">
        <f t="shared" si="240"/>
        <v>rock</v>
      </c>
      <c r="S1860" s="10">
        <f t="shared" si="244"/>
        <v>40833.200474537036</v>
      </c>
      <c r="T1860">
        <f t="shared" si="241"/>
        <v>2011</v>
      </c>
      <c r="U1860" s="10">
        <f t="shared" si="245"/>
        <v>40893.242141203707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42"/>
        <v>131.83333333333334</v>
      </c>
      <c r="P1861" s="6">
        <f t="shared" si="243"/>
        <v>70.625</v>
      </c>
      <c r="Q1861" t="str">
        <f t="shared" ref="Q1861:Q1924" si="246">LEFT(N1861,SEARCH("/",N1861,1)-1)</f>
        <v>music</v>
      </c>
      <c r="R1861" t="str">
        <f t="shared" ref="R1861:R1924" si="247">RIGHT(N1861,LEN(N1861)-SEARCH("/",N1861,1))</f>
        <v>rock</v>
      </c>
      <c r="S1861" s="10">
        <f t="shared" si="244"/>
        <v>40778.770011574074</v>
      </c>
      <c r="T1861">
        <f t="shared" si="241"/>
        <v>2011</v>
      </c>
      <c r="U1861" s="10">
        <f t="shared" si="245"/>
        <v>40808.770011574074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42"/>
        <v>133.46666666666667</v>
      </c>
      <c r="P1862" s="6">
        <f t="shared" si="243"/>
        <v>52.684210526315788</v>
      </c>
      <c r="Q1862" t="str">
        <f t="shared" si="246"/>
        <v>music</v>
      </c>
      <c r="R1862" t="str">
        <f t="shared" si="247"/>
        <v>rock</v>
      </c>
      <c r="S1862" s="10">
        <f t="shared" si="244"/>
        <v>41655.709305555552</v>
      </c>
      <c r="T1862">
        <f t="shared" si="241"/>
        <v>2014</v>
      </c>
      <c r="U1862" s="10">
        <f t="shared" si="245"/>
        <v>41676.709305555552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42"/>
        <v>0</v>
      </c>
      <c r="P1863" s="6">
        <f>IF(L1863 &gt; 0,E1863/L1863,0)</f>
        <v>0</v>
      </c>
      <c r="Q1863" t="str">
        <f t="shared" si="246"/>
        <v>games</v>
      </c>
      <c r="R1863" t="str">
        <f t="shared" si="247"/>
        <v>mobile games</v>
      </c>
      <c r="S1863" s="10">
        <f t="shared" si="244"/>
        <v>42000.300243055557</v>
      </c>
      <c r="T1863">
        <f t="shared" si="241"/>
        <v>2014</v>
      </c>
      <c r="U1863" s="10">
        <f t="shared" si="245"/>
        <v>42030.300243055557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42"/>
        <v>8.0833333333333321</v>
      </c>
      <c r="P1864" s="6">
        <f t="shared" si="243"/>
        <v>90.9375</v>
      </c>
      <c r="Q1864" t="str">
        <f t="shared" si="246"/>
        <v>games</v>
      </c>
      <c r="R1864" t="str">
        <f t="shared" si="247"/>
        <v>mobile games</v>
      </c>
      <c r="S1864" s="10">
        <f t="shared" si="244"/>
        <v>42755.492754629624</v>
      </c>
      <c r="T1864">
        <f t="shared" si="241"/>
        <v>2017</v>
      </c>
      <c r="U1864" s="10">
        <f t="shared" si="245"/>
        <v>42802.3125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42"/>
        <v>0.4</v>
      </c>
      <c r="P1865" s="6">
        <f t="shared" si="243"/>
        <v>5</v>
      </c>
      <c r="Q1865" t="str">
        <f t="shared" si="246"/>
        <v>games</v>
      </c>
      <c r="R1865" t="str">
        <f t="shared" si="247"/>
        <v>mobile games</v>
      </c>
      <c r="S1865" s="10">
        <f t="shared" si="244"/>
        <v>41772.797280092593</v>
      </c>
      <c r="T1865">
        <f t="shared" si="241"/>
        <v>2014</v>
      </c>
      <c r="U1865" s="10">
        <f t="shared" si="245"/>
        <v>41802.797280092593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42"/>
        <v>42.892307692307689</v>
      </c>
      <c r="P1866" s="6">
        <f t="shared" si="243"/>
        <v>58.083333333333336</v>
      </c>
      <c r="Q1866" t="str">
        <f t="shared" si="246"/>
        <v>games</v>
      </c>
      <c r="R1866" t="str">
        <f t="shared" si="247"/>
        <v>mobile games</v>
      </c>
      <c r="S1866" s="10">
        <f t="shared" si="244"/>
        <v>41733.716435185182</v>
      </c>
      <c r="T1866">
        <f t="shared" si="241"/>
        <v>2014</v>
      </c>
      <c r="U1866" s="10">
        <f t="shared" si="245"/>
        <v>41763.716435185182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42"/>
        <v>3.6363636363636364E-3</v>
      </c>
      <c r="P1867" s="6">
        <f t="shared" si="243"/>
        <v>2</v>
      </c>
      <c r="Q1867" t="str">
        <f t="shared" si="246"/>
        <v>games</v>
      </c>
      <c r="R1867" t="str">
        <f t="shared" si="247"/>
        <v>mobile games</v>
      </c>
      <c r="S1867" s="10">
        <f t="shared" si="244"/>
        <v>42645.367442129631</v>
      </c>
      <c r="T1867">
        <f t="shared" si="241"/>
        <v>2016</v>
      </c>
      <c r="U1867" s="10">
        <f t="shared" si="245"/>
        <v>42680.409108796302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42"/>
        <v>0.5</v>
      </c>
      <c r="P1868" s="6">
        <f t="shared" si="243"/>
        <v>62.5</v>
      </c>
      <c r="Q1868" t="str">
        <f t="shared" si="246"/>
        <v>games</v>
      </c>
      <c r="R1868" t="str">
        <f t="shared" si="247"/>
        <v>mobile games</v>
      </c>
      <c r="S1868" s="10">
        <f t="shared" si="244"/>
        <v>42742.246493055558</v>
      </c>
      <c r="T1868">
        <f t="shared" si="241"/>
        <v>2017</v>
      </c>
      <c r="U1868" s="10">
        <f t="shared" si="245"/>
        <v>42795.166666666672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42"/>
        <v>0.05</v>
      </c>
      <c r="P1869" s="6">
        <f t="shared" si="243"/>
        <v>10</v>
      </c>
      <c r="Q1869" t="str">
        <f t="shared" si="246"/>
        <v>games</v>
      </c>
      <c r="R1869" t="str">
        <f t="shared" si="247"/>
        <v>mobile games</v>
      </c>
      <c r="S1869" s="10">
        <f t="shared" si="244"/>
        <v>42649.924907407403</v>
      </c>
      <c r="T1869">
        <f t="shared" si="241"/>
        <v>2016</v>
      </c>
      <c r="U1869" s="10">
        <f t="shared" si="245"/>
        <v>42679.924907407403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42"/>
        <v>4.8680000000000003</v>
      </c>
      <c r="P1870" s="6">
        <f t="shared" si="243"/>
        <v>71.588235294117652</v>
      </c>
      <c r="Q1870" t="str">
        <f t="shared" si="246"/>
        <v>games</v>
      </c>
      <c r="R1870" t="str">
        <f t="shared" si="247"/>
        <v>mobile games</v>
      </c>
      <c r="S1870" s="10">
        <f t="shared" si="244"/>
        <v>42328.779224537036</v>
      </c>
      <c r="T1870">
        <f t="shared" si="241"/>
        <v>2015</v>
      </c>
      <c r="U1870" s="10">
        <f t="shared" si="245"/>
        <v>42353.332638888889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42"/>
        <v>0</v>
      </c>
      <c r="P1871" s="6">
        <f>IF(L1871 &gt; 0,E1871/L1871,0)</f>
        <v>0</v>
      </c>
      <c r="Q1871" t="str">
        <f t="shared" si="246"/>
        <v>games</v>
      </c>
      <c r="R1871" t="str">
        <f t="shared" si="247"/>
        <v>mobile games</v>
      </c>
      <c r="S1871" s="10">
        <f t="shared" si="244"/>
        <v>42709.002881944441</v>
      </c>
      <c r="T1871">
        <f t="shared" si="241"/>
        <v>2016</v>
      </c>
      <c r="U1871" s="10">
        <f t="shared" si="245"/>
        <v>42739.002881944441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42"/>
        <v>10.314285714285715</v>
      </c>
      <c r="P1872" s="6">
        <f t="shared" si="243"/>
        <v>32.81818181818182</v>
      </c>
      <c r="Q1872" t="str">
        <f t="shared" si="246"/>
        <v>games</v>
      </c>
      <c r="R1872" t="str">
        <f t="shared" si="247"/>
        <v>mobile games</v>
      </c>
      <c r="S1872" s="10">
        <f t="shared" si="244"/>
        <v>42371.355729166666</v>
      </c>
      <c r="T1872">
        <f t="shared" si="241"/>
        <v>2016</v>
      </c>
      <c r="U1872" s="10">
        <f t="shared" si="245"/>
        <v>42400.178472222222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42"/>
        <v>71.784615384615378</v>
      </c>
      <c r="P1873" s="6">
        <f t="shared" si="243"/>
        <v>49.11578947368421</v>
      </c>
      <c r="Q1873" t="str">
        <f t="shared" si="246"/>
        <v>games</v>
      </c>
      <c r="R1873" t="str">
        <f t="shared" si="247"/>
        <v>mobile games</v>
      </c>
      <c r="S1873" s="10">
        <f t="shared" si="244"/>
        <v>41923.783576388887</v>
      </c>
      <c r="T1873">
        <f t="shared" si="241"/>
        <v>2014</v>
      </c>
      <c r="U1873" s="10">
        <f t="shared" si="245"/>
        <v>41963.825243055559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42"/>
        <v>1.06</v>
      </c>
      <c r="P1874" s="6">
        <f t="shared" si="243"/>
        <v>16.307692307692307</v>
      </c>
      <c r="Q1874" t="str">
        <f t="shared" si="246"/>
        <v>games</v>
      </c>
      <c r="R1874" t="str">
        <f t="shared" si="247"/>
        <v>mobile games</v>
      </c>
      <c r="S1874" s="10">
        <f t="shared" si="244"/>
        <v>42155.129652777774</v>
      </c>
      <c r="T1874">
        <f t="shared" si="241"/>
        <v>2015</v>
      </c>
      <c r="U1874" s="10">
        <f t="shared" si="245"/>
        <v>42185.129652777774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42"/>
        <v>0.44999999999999996</v>
      </c>
      <c r="P1875" s="6">
        <f t="shared" si="243"/>
        <v>18</v>
      </c>
      <c r="Q1875" t="str">
        <f t="shared" si="246"/>
        <v>games</v>
      </c>
      <c r="R1875" t="str">
        <f t="shared" si="247"/>
        <v>mobile games</v>
      </c>
      <c r="S1875" s="10">
        <f t="shared" si="244"/>
        <v>42164.615856481483</v>
      </c>
      <c r="T1875">
        <f t="shared" si="241"/>
        <v>2015</v>
      </c>
      <c r="U1875" s="10">
        <f t="shared" si="245"/>
        <v>42193.697916666672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42"/>
        <v>1.6250000000000001E-2</v>
      </c>
      <c r="P1876" s="6">
        <f t="shared" si="243"/>
        <v>13</v>
      </c>
      <c r="Q1876" t="str">
        <f t="shared" si="246"/>
        <v>games</v>
      </c>
      <c r="R1876" t="str">
        <f t="shared" si="247"/>
        <v>mobile games</v>
      </c>
      <c r="S1876" s="10">
        <f t="shared" si="244"/>
        <v>42529.969131944439</v>
      </c>
      <c r="T1876">
        <f t="shared" si="241"/>
        <v>2016</v>
      </c>
      <c r="U1876" s="10">
        <f t="shared" si="245"/>
        <v>42549.969131944439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42"/>
        <v>0.51</v>
      </c>
      <c r="P1877" s="6">
        <f t="shared" si="243"/>
        <v>17</v>
      </c>
      <c r="Q1877" t="str">
        <f t="shared" si="246"/>
        <v>games</v>
      </c>
      <c r="R1877" t="str">
        <f t="shared" si="247"/>
        <v>mobile games</v>
      </c>
      <c r="S1877" s="10">
        <f t="shared" si="244"/>
        <v>42528.899398148147</v>
      </c>
      <c r="T1877">
        <f t="shared" si="241"/>
        <v>2016</v>
      </c>
      <c r="U1877" s="10">
        <f t="shared" si="245"/>
        <v>42588.899398148147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42"/>
        <v>0</v>
      </c>
      <c r="P1878" s="6">
        <f t="shared" ref="P1878:P1880" si="248">IF(L1878 &gt; 0,E1878/L1878,0)</f>
        <v>0</v>
      </c>
      <c r="Q1878" t="str">
        <f t="shared" si="246"/>
        <v>games</v>
      </c>
      <c r="R1878" t="str">
        <f t="shared" si="247"/>
        <v>mobile games</v>
      </c>
      <c r="S1878" s="10">
        <f t="shared" si="244"/>
        <v>41776.284780092588</v>
      </c>
      <c r="T1878">
        <f t="shared" si="241"/>
        <v>2014</v>
      </c>
      <c r="U1878" s="10">
        <f t="shared" si="245"/>
        <v>41806.284780092588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42"/>
        <v>0</v>
      </c>
      <c r="P1879" s="6">
        <f t="shared" si="248"/>
        <v>0</v>
      </c>
      <c r="Q1879" t="str">
        <f t="shared" si="246"/>
        <v>games</v>
      </c>
      <c r="R1879" t="str">
        <f t="shared" si="247"/>
        <v>mobile games</v>
      </c>
      <c r="S1879" s="10">
        <f t="shared" si="244"/>
        <v>42035.029224537036</v>
      </c>
      <c r="T1879">
        <f t="shared" si="241"/>
        <v>2015</v>
      </c>
      <c r="U1879" s="10">
        <f t="shared" si="245"/>
        <v>42064.029224537036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42"/>
        <v>0</v>
      </c>
      <c r="P1880" s="6">
        <f t="shared" si="248"/>
        <v>0</v>
      </c>
      <c r="Q1880" t="str">
        <f t="shared" si="246"/>
        <v>games</v>
      </c>
      <c r="R1880" t="str">
        <f t="shared" si="247"/>
        <v>mobile games</v>
      </c>
      <c r="S1880" s="10">
        <f t="shared" si="244"/>
        <v>41773.008738425924</v>
      </c>
      <c r="T1880">
        <f t="shared" si="241"/>
        <v>2014</v>
      </c>
      <c r="U1880" s="10">
        <f t="shared" si="245"/>
        <v>41803.008738425924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42"/>
        <v>0.12</v>
      </c>
      <c r="P1881" s="6">
        <f t="shared" si="243"/>
        <v>3</v>
      </c>
      <c r="Q1881" t="str">
        <f t="shared" si="246"/>
        <v>games</v>
      </c>
      <c r="R1881" t="str">
        <f t="shared" si="247"/>
        <v>mobile games</v>
      </c>
      <c r="S1881" s="10">
        <f t="shared" si="244"/>
        <v>42413.649641203709</v>
      </c>
      <c r="T1881">
        <f t="shared" si="241"/>
        <v>2016</v>
      </c>
      <c r="U1881" s="10">
        <f t="shared" si="245"/>
        <v>42443.607974537037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42"/>
        <v>20.080000000000002</v>
      </c>
      <c r="P1882" s="6">
        <f t="shared" si="243"/>
        <v>41.833333333333336</v>
      </c>
      <c r="Q1882" t="str">
        <f t="shared" si="246"/>
        <v>games</v>
      </c>
      <c r="R1882" t="str">
        <f t="shared" si="247"/>
        <v>mobile games</v>
      </c>
      <c r="S1882" s="10">
        <f t="shared" si="244"/>
        <v>42430.566898148143</v>
      </c>
      <c r="T1882">
        <f t="shared" si="241"/>
        <v>2016</v>
      </c>
      <c r="U1882" s="10">
        <f t="shared" si="245"/>
        <v>42459.525231481486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42"/>
        <v>172.68449999999999</v>
      </c>
      <c r="P1883" s="6">
        <f t="shared" si="243"/>
        <v>49.338428571428572</v>
      </c>
      <c r="Q1883" t="str">
        <f t="shared" si="246"/>
        <v>music</v>
      </c>
      <c r="R1883" t="str">
        <f t="shared" si="247"/>
        <v>indie rock</v>
      </c>
      <c r="S1883" s="10">
        <f t="shared" si="244"/>
        <v>42043.152650462958</v>
      </c>
      <c r="T1883">
        <f t="shared" si="241"/>
        <v>2015</v>
      </c>
      <c r="U1883" s="10">
        <f t="shared" si="245"/>
        <v>42073.110983796301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42"/>
        <v>100.8955223880597</v>
      </c>
      <c r="P1884" s="6">
        <f t="shared" si="243"/>
        <v>41.728395061728392</v>
      </c>
      <c r="Q1884" t="str">
        <f t="shared" si="246"/>
        <v>music</v>
      </c>
      <c r="R1884" t="str">
        <f t="shared" si="247"/>
        <v>indie rock</v>
      </c>
      <c r="S1884" s="10">
        <f t="shared" si="244"/>
        <v>41067.949212962965</v>
      </c>
      <c r="T1884">
        <f t="shared" si="241"/>
        <v>2012</v>
      </c>
      <c r="U1884" s="10">
        <f t="shared" si="245"/>
        <v>41100.991666666669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42"/>
        <v>104.8048048048048</v>
      </c>
      <c r="P1885" s="6">
        <f t="shared" si="243"/>
        <v>32.71875</v>
      </c>
      <c r="Q1885" t="str">
        <f t="shared" si="246"/>
        <v>music</v>
      </c>
      <c r="R1885" t="str">
        <f t="shared" si="247"/>
        <v>indie rock</v>
      </c>
      <c r="S1885" s="10">
        <f t="shared" si="244"/>
        <v>40977.948009259257</v>
      </c>
      <c r="T1885">
        <f t="shared" si="241"/>
        <v>2012</v>
      </c>
      <c r="U1885" s="10">
        <f t="shared" si="245"/>
        <v>41007.906342592592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42"/>
        <v>135.1</v>
      </c>
      <c r="P1886" s="6">
        <f t="shared" si="243"/>
        <v>51.96153846153846</v>
      </c>
      <c r="Q1886" t="str">
        <f t="shared" si="246"/>
        <v>music</v>
      </c>
      <c r="R1886" t="str">
        <f t="shared" si="247"/>
        <v>indie rock</v>
      </c>
      <c r="S1886" s="10">
        <f t="shared" si="244"/>
        <v>41205.198321759257</v>
      </c>
      <c r="T1886">
        <f t="shared" si="241"/>
        <v>2012</v>
      </c>
      <c r="U1886" s="10">
        <f t="shared" si="245"/>
        <v>41240.5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42"/>
        <v>116.32786885245903</v>
      </c>
      <c r="P1887" s="6">
        <f t="shared" si="243"/>
        <v>50.685714285714283</v>
      </c>
      <c r="Q1887" t="str">
        <f t="shared" si="246"/>
        <v>music</v>
      </c>
      <c r="R1887" t="str">
        <f t="shared" si="247"/>
        <v>indie rock</v>
      </c>
      <c r="S1887" s="10">
        <f t="shared" si="244"/>
        <v>41099.093865740739</v>
      </c>
      <c r="T1887">
        <f t="shared" si="241"/>
        <v>2012</v>
      </c>
      <c r="U1887" s="10">
        <f t="shared" si="245"/>
        <v>41131.916666666664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42"/>
        <v>102.08333333333333</v>
      </c>
      <c r="P1888" s="6">
        <f t="shared" si="243"/>
        <v>42.241379310344826</v>
      </c>
      <c r="Q1888" t="str">
        <f t="shared" si="246"/>
        <v>music</v>
      </c>
      <c r="R1888" t="str">
        <f t="shared" si="247"/>
        <v>indie rock</v>
      </c>
      <c r="S1888" s="10">
        <f t="shared" si="244"/>
        <v>41925.906689814816</v>
      </c>
      <c r="T1888">
        <f t="shared" si="241"/>
        <v>2014</v>
      </c>
      <c r="U1888" s="10">
        <f t="shared" si="245"/>
        <v>41955.94835648148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42"/>
        <v>111.16666666666666</v>
      </c>
      <c r="P1889" s="6">
        <f t="shared" si="243"/>
        <v>416.875</v>
      </c>
      <c r="Q1889" t="str">
        <f t="shared" si="246"/>
        <v>music</v>
      </c>
      <c r="R1889" t="str">
        <f t="shared" si="247"/>
        <v>indie rock</v>
      </c>
      <c r="S1889" s="10">
        <f t="shared" si="244"/>
        <v>42323.800138888888</v>
      </c>
      <c r="T1889">
        <f t="shared" si="241"/>
        <v>2015</v>
      </c>
      <c r="U1889" s="10">
        <f t="shared" si="245"/>
        <v>42341.895833333328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42"/>
        <v>166.08</v>
      </c>
      <c r="P1890" s="6">
        <f t="shared" si="243"/>
        <v>46.651685393258425</v>
      </c>
      <c r="Q1890" t="str">
        <f t="shared" si="246"/>
        <v>music</v>
      </c>
      <c r="R1890" t="str">
        <f t="shared" si="247"/>
        <v>indie rock</v>
      </c>
      <c r="S1890" s="10">
        <f t="shared" si="244"/>
        <v>40299.239953703705</v>
      </c>
      <c r="T1890">
        <f t="shared" si="241"/>
        <v>2010</v>
      </c>
      <c r="U1890" s="10">
        <f t="shared" si="245"/>
        <v>40330.207638888889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42"/>
        <v>106.60000000000001</v>
      </c>
      <c r="P1891" s="6">
        <f t="shared" si="243"/>
        <v>48.454545454545453</v>
      </c>
      <c r="Q1891" t="str">
        <f t="shared" si="246"/>
        <v>music</v>
      </c>
      <c r="R1891" t="str">
        <f t="shared" si="247"/>
        <v>indie rock</v>
      </c>
      <c r="S1891" s="10">
        <f t="shared" si="244"/>
        <v>41299.793356481481</v>
      </c>
      <c r="T1891">
        <f t="shared" si="241"/>
        <v>2013</v>
      </c>
      <c r="U1891" s="10">
        <f t="shared" si="245"/>
        <v>41344.751689814817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42"/>
        <v>144.58441666666667</v>
      </c>
      <c r="P1892" s="6">
        <f t="shared" si="243"/>
        <v>70.5289837398374</v>
      </c>
      <c r="Q1892" t="str">
        <f t="shared" si="246"/>
        <v>music</v>
      </c>
      <c r="R1892" t="str">
        <f t="shared" si="247"/>
        <v>indie rock</v>
      </c>
      <c r="S1892" s="10">
        <f t="shared" si="244"/>
        <v>41228.786203703705</v>
      </c>
      <c r="T1892">
        <f t="shared" si="241"/>
        <v>2012</v>
      </c>
      <c r="U1892" s="10">
        <f t="shared" si="245"/>
        <v>41258.786203703705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42"/>
        <v>105.55000000000001</v>
      </c>
      <c r="P1893" s="6">
        <f t="shared" si="243"/>
        <v>87.958333333333329</v>
      </c>
      <c r="Q1893" t="str">
        <f t="shared" si="246"/>
        <v>music</v>
      </c>
      <c r="R1893" t="str">
        <f t="shared" si="247"/>
        <v>indie rock</v>
      </c>
      <c r="S1893" s="10">
        <f t="shared" si="244"/>
        <v>40335.798078703701</v>
      </c>
      <c r="T1893">
        <f t="shared" si="241"/>
        <v>2010</v>
      </c>
      <c r="U1893" s="10">
        <f t="shared" si="245"/>
        <v>40381.25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42"/>
        <v>136.60000000000002</v>
      </c>
      <c r="P1894" s="6">
        <f t="shared" si="243"/>
        <v>26.26923076923077</v>
      </c>
      <c r="Q1894" t="str">
        <f t="shared" si="246"/>
        <v>music</v>
      </c>
      <c r="R1894" t="str">
        <f t="shared" si="247"/>
        <v>indie rock</v>
      </c>
      <c r="S1894" s="10">
        <f t="shared" si="244"/>
        <v>40671.637511574074</v>
      </c>
      <c r="T1894">
        <f t="shared" si="241"/>
        <v>2011</v>
      </c>
      <c r="U1894" s="10">
        <f t="shared" si="245"/>
        <v>40701.637511574074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42"/>
        <v>104</v>
      </c>
      <c r="P1895" s="6">
        <f t="shared" si="243"/>
        <v>57.777777777777779</v>
      </c>
      <c r="Q1895" t="str">
        <f t="shared" si="246"/>
        <v>music</v>
      </c>
      <c r="R1895" t="str">
        <f t="shared" si="247"/>
        <v>indie rock</v>
      </c>
      <c r="S1895" s="10">
        <f t="shared" si="244"/>
        <v>40632.94195601852</v>
      </c>
      <c r="T1895">
        <f t="shared" si="241"/>
        <v>2011</v>
      </c>
      <c r="U1895" s="10">
        <f t="shared" si="245"/>
        <v>40649.165972222225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42"/>
        <v>114.5</v>
      </c>
      <c r="P1896" s="6">
        <f t="shared" si="243"/>
        <v>57.25</v>
      </c>
      <c r="Q1896" t="str">
        <f t="shared" si="246"/>
        <v>music</v>
      </c>
      <c r="R1896" t="str">
        <f t="shared" si="247"/>
        <v>indie rock</v>
      </c>
      <c r="S1896" s="10">
        <f t="shared" si="244"/>
        <v>40920.904895833337</v>
      </c>
      <c r="T1896">
        <f t="shared" si="241"/>
        <v>2012</v>
      </c>
      <c r="U1896" s="10">
        <f t="shared" si="245"/>
        <v>40951.904895833337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42"/>
        <v>101.71957671957672</v>
      </c>
      <c r="P1897" s="6">
        <f t="shared" si="243"/>
        <v>196.34042553191489</v>
      </c>
      <c r="Q1897" t="str">
        <f t="shared" si="246"/>
        <v>music</v>
      </c>
      <c r="R1897" t="str">
        <f t="shared" si="247"/>
        <v>indie rock</v>
      </c>
      <c r="S1897" s="10">
        <f t="shared" si="244"/>
        <v>42267.746782407412</v>
      </c>
      <c r="T1897">
        <f t="shared" si="241"/>
        <v>2015</v>
      </c>
      <c r="U1897" s="10">
        <f t="shared" si="245"/>
        <v>42297.746782407412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42"/>
        <v>123.94678492239468</v>
      </c>
      <c r="P1898" s="6">
        <f t="shared" si="243"/>
        <v>43</v>
      </c>
      <c r="Q1898" t="str">
        <f t="shared" si="246"/>
        <v>music</v>
      </c>
      <c r="R1898" t="str">
        <f t="shared" si="247"/>
        <v>indie rock</v>
      </c>
      <c r="S1898" s="10">
        <f t="shared" si="244"/>
        <v>40981.710243055553</v>
      </c>
      <c r="T1898">
        <f t="shared" si="241"/>
        <v>2012</v>
      </c>
      <c r="U1898" s="10">
        <f t="shared" si="245"/>
        <v>41011.710243055553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42"/>
        <v>102.45669291338582</v>
      </c>
      <c r="P1899" s="6">
        <f t="shared" si="243"/>
        <v>35.551912568306008</v>
      </c>
      <c r="Q1899" t="str">
        <f t="shared" si="246"/>
        <v>music</v>
      </c>
      <c r="R1899" t="str">
        <f t="shared" si="247"/>
        <v>indie rock</v>
      </c>
      <c r="S1899" s="10">
        <f t="shared" si="244"/>
        <v>41680.583402777782</v>
      </c>
      <c r="T1899">
        <f t="shared" si="241"/>
        <v>2014</v>
      </c>
      <c r="U1899" s="10">
        <f t="shared" si="245"/>
        <v>41702.875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42"/>
        <v>144.5</v>
      </c>
      <c r="P1900" s="6">
        <f t="shared" si="243"/>
        <v>68.80952380952381</v>
      </c>
      <c r="Q1900" t="str">
        <f t="shared" si="246"/>
        <v>music</v>
      </c>
      <c r="R1900" t="str">
        <f t="shared" si="247"/>
        <v>indie rock</v>
      </c>
      <c r="S1900" s="10">
        <f t="shared" si="244"/>
        <v>42366.192974537036</v>
      </c>
      <c r="T1900">
        <f t="shared" si="241"/>
        <v>2015</v>
      </c>
      <c r="U1900" s="10">
        <f t="shared" si="245"/>
        <v>42401.75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42"/>
        <v>133.33333333333331</v>
      </c>
      <c r="P1901" s="6">
        <f t="shared" si="243"/>
        <v>28.571428571428573</v>
      </c>
      <c r="Q1901" t="str">
        <f t="shared" si="246"/>
        <v>music</v>
      </c>
      <c r="R1901" t="str">
        <f t="shared" si="247"/>
        <v>indie rock</v>
      </c>
      <c r="S1901" s="10">
        <f t="shared" si="244"/>
        <v>42058.941736111112</v>
      </c>
      <c r="T1901">
        <f t="shared" si="241"/>
        <v>2015</v>
      </c>
      <c r="U1901" s="10">
        <f t="shared" si="245"/>
        <v>42088.90006944444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42"/>
        <v>109.3644</v>
      </c>
      <c r="P1902" s="6">
        <f t="shared" si="243"/>
        <v>50.631666666666668</v>
      </c>
      <c r="Q1902" t="str">
        <f t="shared" si="246"/>
        <v>music</v>
      </c>
      <c r="R1902" t="str">
        <f t="shared" si="247"/>
        <v>indie rock</v>
      </c>
      <c r="S1902" s="10">
        <f t="shared" si="244"/>
        <v>41160.871886574074</v>
      </c>
      <c r="T1902">
        <f t="shared" si="241"/>
        <v>2012</v>
      </c>
      <c r="U1902" s="10">
        <f t="shared" si="245"/>
        <v>41188.415972222225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42"/>
        <v>2.6969696969696968</v>
      </c>
      <c r="P1903" s="6">
        <f t="shared" si="243"/>
        <v>106.8</v>
      </c>
      <c r="Q1903" t="str">
        <f t="shared" si="246"/>
        <v>technology</v>
      </c>
      <c r="R1903" t="str">
        <f t="shared" si="247"/>
        <v>gadgets</v>
      </c>
      <c r="S1903" s="10">
        <f t="shared" si="244"/>
        <v>42116.54315972222</v>
      </c>
      <c r="T1903">
        <f t="shared" si="241"/>
        <v>2015</v>
      </c>
      <c r="U1903" s="10">
        <f t="shared" si="245"/>
        <v>42146.541666666672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42"/>
        <v>1.2</v>
      </c>
      <c r="P1904" s="6">
        <f t="shared" si="243"/>
        <v>4</v>
      </c>
      <c r="Q1904" t="str">
        <f t="shared" si="246"/>
        <v>technology</v>
      </c>
      <c r="R1904" t="str">
        <f t="shared" si="247"/>
        <v>gadgets</v>
      </c>
      <c r="S1904" s="10">
        <f t="shared" si="244"/>
        <v>42037.789895833332</v>
      </c>
      <c r="T1904">
        <f t="shared" si="241"/>
        <v>2015</v>
      </c>
      <c r="U1904" s="10">
        <f t="shared" si="245"/>
        <v>42067.789895833332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42"/>
        <v>46.6</v>
      </c>
      <c r="P1905" s="6">
        <f t="shared" si="243"/>
        <v>34.097560975609753</v>
      </c>
      <c r="Q1905" t="str">
        <f t="shared" si="246"/>
        <v>technology</v>
      </c>
      <c r="R1905" t="str">
        <f t="shared" si="247"/>
        <v>gadgets</v>
      </c>
      <c r="S1905" s="10">
        <f t="shared" si="244"/>
        <v>42702.770729166667</v>
      </c>
      <c r="T1905">
        <f t="shared" si="241"/>
        <v>2016</v>
      </c>
      <c r="U1905" s="10">
        <f t="shared" si="245"/>
        <v>42762.770729166667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42"/>
        <v>0.1</v>
      </c>
      <c r="P1906" s="6">
        <f t="shared" si="243"/>
        <v>25</v>
      </c>
      <c r="Q1906" t="str">
        <f t="shared" si="246"/>
        <v>technology</v>
      </c>
      <c r="R1906" t="str">
        <f t="shared" si="247"/>
        <v>gadgets</v>
      </c>
      <c r="S1906" s="10">
        <f t="shared" si="244"/>
        <v>42326.685428240744</v>
      </c>
      <c r="T1906">
        <f t="shared" si="241"/>
        <v>2015</v>
      </c>
      <c r="U1906" s="10">
        <f t="shared" si="245"/>
        <v>42371.685428240744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42"/>
        <v>0.16800000000000001</v>
      </c>
      <c r="P1907" s="6">
        <f t="shared" si="243"/>
        <v>10.5</v>
      </c>
      <c r="Q1907" t="str">
        <f t="shared" si="246"/>
        <v>technology</v>
      </c>
      <c r="R1907" t="str">
        <f t="shared" si="247"/>
        <v>gadgets</v>
      </c>
      <c r="S1907" s="10">
        <f t="shared" si="244"/>
        <v>41859.925856481481</v>
      </c>
      <c r="T1907">
        <f t="shared" si="241"/>
        <v>2014</v>
      </c>
      <c r="U1907" s="10">
        <f t="shared" si="245"/>
        <v>41889.925856481481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42"/>
        <v>42.76</v>
      </c>
      <c r="P1908" s="6">
        <f t="shared" si="243"/>
        <v>215.95959595959596</v>
      </c>
      <c r="Q1908" t="str">
        <f t="shared" si="246"/>
        <v>technology</v>
      </c>
      <c r="R1908" t="str">
        <f t="shared" si="247"/>
        <v>gadgets</v>
      </c>
      <c r="S1908" s="10">
        <f t="shared" si="244"/>
        <v>42514.671099537038</v>
      </c>
      <c r="T1908">
        <f t="shared" si="241"/>
        <v>2016</v>
      </c>
      <c r="U1908" s="10">
        <f t="shared" si="245"/>
        <v>42544.671099537038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42"/>
        <v>0.28333333333333333</v>
      </c>
      <c r="P1909" s="6">
        <f t="shared" si="243"/>
        <v>21.25</v>
      </c>
      <c r="Q1909" t="str">
        <f t="shared" si="246"/>
        <v>technology</v>
      </c>
      <c r="R1909" t="str">
        <f t="shared" si="247"/>
        <v>gadgets</v>
      </c>
      <c r="S1909" s="10">
        <f t="shared" si="244"/>
        <v>41767.587094907409</v>
      </c>
      <c r="T1909">
        <f t="shared" si="241"/>
        <v>2014</v>
      </c>
      <c r="U1909" s="10">
        <f t="shared" si="245"/>
        <v>41782.587094907409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42"/>
        <v>1.7319999999999998</v>
      </c>
      <c r="P1910" s="6">
        <f t="shared" si="243"/>
        <v>108.25</v>
      </c>
      <c r="Q1910" t="str">
        <f t="shared" si="246"/>
        <v>technology</v>
      </c>
      <c r="R1910" t="str">
        <f t="shared" si="247"/>
        <v>gadgets</v>
      </c>
      <c r="S1910" s="10">
        <f t="shared" si="244"/>
        <v>42703.917824074073</v>
      </c>
      <c r="T1910">
        <f t="shared" si="241"/>
        <v>2016</v>
      </c>
      <c r="U1910" s="10">
        <f t="shared" si="245"/>
        <v>42733.917824074073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42"/>
        <v>14.111428571428572</v>
      </c>
      <c r="P1911" s="6">
        <f t="shared" si="243"/>
        <v>129.97368421052633</v>
      </c>
      <c r="Q1911" t="str">
        <f t="shared" si="246"/>
        <v>technology</v>
      </c>
      <c r="R1911" t="str">
        <f t="shared" si="247"/>
        <v>gadgets</v>
      </c>
      <c r="S1911" s="10">
        <f t="shared" si="244"/>
        <v>41905.429155092592</v>
      </c>
      <c r="T1911">
        <f t="shared" si="241"/>
        <v>2014</v>
      </c>
      <c r="U1911" s="10">
        <f t="shared" si="245"/>
        <v>41935.429155092592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42"/>
        <v>39.395294117647055</v>
      </c>
      <c r="P1912" s="6">
        <f t="shared" si="243"/>
        <v>117.49473684210527</v>
      </c>
      <c r="Q1912" t="str">
        <f t="shared" si="246"/>
        <v>technology</v>
      </c>
      <c r="R1912" t="str">
        <f t="shared" si="247"/>
        <v>gadgets</v>
      </c>
      <c r="S1912" s="10">
        <f t="shared" si="244"/>
        <v>42264.963159722218</v>
      </c>
      <c r="T1912">
        <f t="shared" si="241"/>
        <v>2015</v>
      </c>
      <c r="U1912" s="10">
        <f t="shared" si="245"/>
        <v>42308.947916666672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42"/>
        <v>2.3529411764705882E-2</v>
      </c>
      <c r="P1913" s="6">
        <f t="shared" si="243"/>
        <v>10</v>
      </c>
      <c r="Q1913" t="str">
        <f t="shared" si="246"/>
        <v>technology</v>
      </c>
      <c r="R1913" t="str">
        <f t="shared" si="247"/>
        <v>gadgets</v>
      </c>
      <c r="S1913" s="10">
        <f t="shared" si="244"/>
        <v>41830.033958333333</v>
      </c>
      <c r="T1913">
        <f t="shared" si="241"/>
        <v>2014</v>
      </c>
      <c r="U1913" s="10">
        <f t="shared" si="245"/>
        <v>41860.033958333333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42"/>
        <v>59.3</v>
      </c>
      <c r="P1914" s="6">
        <f t="shared" si="243"/>
        <v>70.595238095238102</v>
      </c>
      <c r="Q1914" t="str">
        <f t="shared" si="246"/>
        <v>technology</v>
      </c>
      <c r="R1914" t="str">
        <f t="shared" si="247"/>
        <v>gadgets</v>
      </c>
      <c r="S1914" s="10">
        <f t="shared" si="244"/>
        <v>42129.226388888885</v>
      </c>
      <c r="T1914">
        <f t="shared" si="241"/>
        <v>2015</v>
      </c>
      <c r="U1914" s="10">
        <f t="shared" si="245"/>
        <v>42159.226388888885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42"/>
        <v>1.3270833333333334</v>
      </c>
      <c r="P1915" s="6">
        <f t="shared" si="243"/>
        <v>24.5</v>
      </c>
      <c r="Q1915" t="str">
        <f t="shared" si="246"/>
        <v>technology</v>
      </c>
      <c r="R1915" t="str">
        <f t="shared" si="247"/>
        <v>gadgets</v>
      </c>
      <c r="S1915" s="10">
        <f t="shared" si="244"/>
        <v>41890.511319444442</v>
      </c>
      <c r="T1915">
        <f t="shared" si="241"/>
        <v>2014</v>
      </c>
      <c r="U1915" s="10">
        <f t="shared" si="245"/>
        <v>41920.511319444442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42"/>
        <v>9.0090090090090094</v>
      </c>
      <c r="P1916" s="6">
        <f t="shared" si="243"/>
        <v>30</v>
      </c>
      <c r="Q1916" t="str">
        <f t="shared" si="246"/>
        <v>technology</v>
      </c>
      <c r="R1916" t="str">
        <f t="shared" si="247"/>
        <v>gadgets</v>
      </c>
      <c r="S1916" s="10">
        <f t="shared" si="244"/>
        <v>41929.174456018518</v>
      </c>
      <c r="T1916">
        <f t="shared" si="241"/>
        <v>2014</v>
      </c>
      <c r="U1916" s="10">
        <f t="shared" si="245"/>
        <v>41944.165972222225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42"/>
        <v>1.6</v>
      </c>
      <c r="P1917" s="6">
        <f t="shared" si="243"/>
        <v>2</v>
      </c>
      <c r="Q1917" t="str">
        <f t="shared" si="246"/>
        <v>technology</v>
      </c>
      <c r="R1917" t="str">
        <f t="shared" si="247"/>
        <v>gadgets</v>
      </c>
      <c r="S1917" s="10">
        <f t="shared" si="244"/>
        <v>41864.04886574074</v>
      </c>
      <c r="T1917">
        <f t="shared" si="241"/>
        <v>2014</v>
      </c>
      <c r="U1917" s="10">
        <f t="shared" si="245"/>
        <v>41884.04886574074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42"/>
        <v>0.51</v>
      </c>
      <c r="P1918" s="6">
        <f t="shared" si="243"/>
        <v>17</v>
      </c>
      <c r="Q1918" t="str">
        <f t="shared" si="246"/>
        <v>technology</v>
      </c>
      <c r="R1918" t="str">
        <f t="shared" si="247"/>
        <v>gadgets</v>
      </c>
      <c r="S1918" s="10">
        <f t="shared" si="244"/>
        <v>42656.717303240745</v>
      </c>
      <c r="T1918">
        <f t="shared" si="241"/>
        <v>2016</v>
      </c>
      <c r="U1918" s="10">
        <f t="shared" si="245"/>
        <v>42681.758969907409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42"/>
        <v>52.570512820512818</v>
      </c>
      <c r="P1919" s="6">
        <f t="shared" si="243"/>
        <v>2928.9285714285716</v>
      </c>
      <c r="Q1919" t="str">
        <f t="shared" si="246"/>
        <v>technology</v>
      </c>
      <c r="R1919" t="str">
        <f t="shared" si="247"/>
        <v>gadgets</v>
      </c>
      <c r="S1919" s="10">
        <f t="shared" si="244"/>
        <v>42746.270057870366</v>
      </c>
      <c r="T1919">
        <f t="shared" si="241"/>
        <v>2017</v>
      </c>
      <c r="U1919" s="10">
        <f t="shared" si="245"/>
        <v>42776.270057870366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42"/>
        <v>1.04</v>
      </c>
      <c r="P1920" s="6">
        <f t="shared" si="243"/>
        <v>28.888888888888889</v>
      </c>
      <c r="Q1920" t="str">
        <f t="shared" si="246"/>
        <v>technology</v>
      </c>
      <c r="R1920" t="str">
        <f t="shared" si="247"/>
        <v>gadgets</v>
      </c>
      <c r="S1920" s="10">
        <f t="shared" si="244"/>
        <v>41828.789942129632</v>
      </c>
      <c r="T1920">
        <f t="shared" si="241"/>
        <v>2014</v>
      </c>
      <c r="U1920" s="10">
        <f t="shared" si="245"/>
        <v>41863.789942129632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42"/>
        <v>47.4</v>
      </c>
      <c r="P1921" s="6">
        <f t="shared" si="243"/>
        <v>29.625</v>
      </c>
      <c r="Q1921" t="str">
        <f t="shared" si="246"/>
        <v>technology</v>
      </c>
      <c r="R1921" t="str">
        <f t="shared" si="247"/>
        <v>gadgets</v>
      </c>
      <c r="S1921" s="10">
        <f t="shared" si="244"/>
        <v>42113.875567129624</v>
      </c>
      <c r="T1921">
        <f t="shared" si="241"/>
        <v>2015</v>
      </c>
      <c r="U1921" s="10">
        <f t="shared" si="245"/>
        <v>42143.875567129624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42"/>
        <v>43.03</v>
      </c>
      <c r="P1922" s="6">
        <f t="shared" si="243"/>
        <v>40.980952380952381</v>
      </c>
      <c r="Q1922" t="str">
        <f t="shared" si="246"/>
        <v>technology</v>
      </c>
      <c r="R1922" t="str">
        <f t="shared" si="247"/>
        <v>gadgets</v>
      </c>
      <c r="S1922" s="10">
        <f t="shared" si="244"/>
        <v>42270.875706018516</v>
      </c>
      <c r="T1922">
        <f t="shared" ref="T1922:T1985" si="249">YEAR(S1922)</f>
        <v>2015</v>
      </c>
      <c r="U1922" s="10">
        <f t="shared" si="245"/>
        <v>42298.958333333328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50">E1923/D1923 * 100</f>
        <v>136.80000000000001</v>
      </c>
      <c r="P1923" s="6">
        <f t="shared" ref="P1923:P1986" si="251">E1923/L1923</f>
        <v>54</v>
      </c>
      <c r="Q1923" t="str">
        <f t="shared" si="246"/>
        <v>music</v>
      </c>
      <c r="R1923" t="str">
        <f t="shared" si="247"/>
        <v>indie rock</v>
      </c>
      <c r="S1923" s="10">
        <f t="shared" ref="S1923:S1986" si="252">(((J1923/60)/60)/24)+DATE(1970,1,1)</f>
        <v>41074.221562500003</v>
      </c>
      <c r="T1923">
        <f t="shared" si="249"/>
        <v>2012</v>
      </c>
      <c r="U1923" s="10">
        <f t="shared" ref="U1923:U1986" si="253">(((I1923/60)/60)/24)+DATE(1970,1,1)</f>
        <v>41104.221562500003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50"/>
        <v>115.55</v>
      </c>
      <c r="P1924" s="6">
        <f t="shared" si="251"/>
        <v>36.109375</v>
      </c>
      <c r="Q1924" t="str">
        <f t="shared" si="246"/>
        <v>music</v>
      </c>
      <c r="R1924" t="str">
        <f t="shared" si="247"/>
        <v>indie rock</v>
      </c>
      <c r="S1924" s="10">
        <f t="shared" si="252"/>
        <v>41590.255868055552</v>
      </c>
      <c r="T1924">
        <f t="shared" si="249"/>
        <v>2013</v>
      </c>
      <c r="U1924" s="10">
        <f t="shared" si="253"/>
        <v>41620.255868055552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50"/>
        <v>240.79999999999998</v>
      </c>
      <c r="P1925" s="6">
        <f t="shared" si="251"/>
        <v>23.153846153846153</v>
      </c>
      <c r="Q1925" t="str">
        <f t="shared" ref="Q1925:Q1988" si="254">LEFT(N1925,SEARCH("/",N1925,1)-1)</f>
        <v>music</v>
      </c>
      <c r="R1925" t="str">
        <f t="shared" ref="R1925:R1988" si="255">RIGHT(N1925,LEN(N1925)-SEARCH("/",N1925,1))</f>
        <v>indie rock</v>
      </c>
      <c r="S1925" s="10">
        <f t="shared" si="252"/>
        <v>40772.848749999997</v>
      </c>
      <c r="T1925">
        <f t="shared" si="249"/>
        <v>2011</v>
      </c>
      <c r="U1925" s="10">
        <f t="shared" si="253"/>
        <v>40813.207638888889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50"/>
        <v>114.39999999999999</v>
      </c>
      <c r="P1926" s="6">
        <f t="shared" si="251"/>
        <v>104</v>
      </c>
      <c r="Q1926" t="str">
        <f t="shared" si="254"/>
        <v>music</v>
      </c>
      <c r="R1926" t="str">
        <f t="shared" si="255"/>
        <v>indie rock</v>
      </c>
      <c r="S1926" s="10">
        <f t="shared" si="252"/>
        <v>41626.761053240742</v>
      </c>
      <c r="T1926">
        <f t="shared" si="249"/>
        <v>2013</v>
      </c>
      <c r="U1926" s="10">
        <f t="shared" si="253"/>
        <v>41654.814583333333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50"/>
        <v>110.33333333333333</v>
      </c>
      <c r="P1927" s="6">
        <f t="shared" si="251"/>
        <v>31.826923076923077</v>
      </c>
      <c r="Q1927" t="str">
        <f t="shared" si="254"/>
        <v>music</v>
      </c>
      <c r="R1927" t="str">
        <f t="shared" si="255"/>
        <v>indie rock</v>
      </c>
      <c r="S1927" s="10">
        <f t="shared" si="252"/>
        <v>41535.90148148148</v>
      </c>
      <c r="T1927">
        <f t="shared" si="249"/>
        <v>2013</v>
      </c>
      <c r="U1927" s="10">
        <f t="shared" si="253"/>
        <v>41558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50"/>
        <v>195.37933333333334</v>
      </c>
      <c r="P1928" s="6">
        <f t="shared" si="251"/>
        <v>27.3896261682243</v>
      </c>
      <c r="Q1928" t="str">
        <f t="shared" si="254"/>
        <v>music</v>
      </c>
      <c r="R1928" t="str">
        <f t="shared" si="255"/>
        <v>indie rock</v>
      </c>
      <c r="S1928" s="10">
        <f t="shared" si="252"/>
        <v>40456.954351851848</v>
      </c>
      <c r="T1928">
        <f t="shared" si="249"/>
        <v>2010</v>
      </c>
      <c r="U1928" s="10">
        <f t="shared" si="253"/>
        <v>40484.018055555556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50"/>
        <v>103.33333333333334</v>
      </c>
      <c r="P1929" s="6">
        <f t="shared" si="251"/>
        <v>56.363636363636367</v>
      </c>
      <c r="Q1929" t="str">
        <f t="shared" si="254"/>
        <v>music</v>
      </c>
      <c r="R1929" t="str">
        <f t="shared" si="255"/>
        <v>indie rock</v>
      </c>
      <c r="S1929" s="10">
        <f t="shared" si="252"/>
        <v>40960.861562500002</v>
      </c>
      <c r="T1929">
        <f t="shared" si="249"/>
        <v>2012</v>
      </c>
      <c r="U1929" s="10">
        <f t="shared" si="253"/>
        <v>40976.207638888889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50"/>
        <v>103.1372549019608</v>
      </c>
      <c r="P1930" s="6">
        <f t="shared" si="251"/>
        <v>77.352941176470594</v>
      </c>
      <c r="Q1930" t="str">
        <f t="shared" si="254"/>
        <v>music</v>
      </c>
      <c r="R1930" t="str">
        <f t="shared" si="255"/>
        <v>indie rock</v>
      </c>
      <c r="S1930" s="10">
        <f t="shared" si="252"/>
        <v>41371.648078703707</v>
      </c>
      <c r="T1930">
        <f t="shared" si="249"/>
        <v>2013</v>
      </c>
      <c r="U1930" s="10">
        <f t="shared" si="253"/>
        <v>41401.648078703707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50"/>
        <v>100.3125</v>
      </c>
      <c r="P1931" s="6">
        <f t="shared" si="251"/>
        <v>42.8</v>
      </c>
      <c r="Q1931" t="str">
        <f t="shared" si="254"/>
        <v>music</v>
      </c>
      <c r="R1931" t="str">
        <f t="shared" si="255"/>
        <v>indie rock</v>
      </c>
      <c r="S1931" s="10">
        <f t="shared" si="252"/>
        <v>40687.021597222221</v>
      </c>
      <c r="T1931">
        <f t="shared" si="249"/>
        <v>2011</v>
      </c>
      <c r="U1931" s="10">
        <f t="shared" si="253"/>
        <v>40729.021597222221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50"/>
        <v>127</v>
      </c>
      <c r="P1932" s="6">
        <f t="shared" si="251"/>
        <v>48.846153846153847</v>
      </c>
      <c r="Q1932" t="str">
        <f t="shared" si="254"/>
        <v>music</v>
      </c>
      <c r="R1932" t="str">
        <f t="shared" si="255"/>
        <v>indie rock</v>
      </c>
      <c r="S1932" s="10">
        <f t="shared" si="252"/>
        <v>41402.558819444443</v>
      </c>
      <c r="T1932">
        <f t="shared" si="249"/>
        <v>2013</v>
      </c>
      <c r="U1932" s="10">
        <f t="shared" si="253"/>
        <v>41462.558819444443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50"/>
        <v>120.601</v>
      </c>
      <c r="P1933" s="6">
        <f t="shared" si="251"/>
        <v>48.240400000000001</v>
      </c>
      <c r="Q1933" t="str">
        <f t="shared" si="254"/>
        <v>music</v>
      </c>
      <c r="R1933" t="str">
        <f t="shared" si="255"/>
        <v>indie rock</v>
      </c>
      <c r="S1933" s="10">
        <f t="shared" si="252"/>
        <v>41037.892465277779</v>
      </c>
      <c r="T1933">
        <f t="shared" si="249"/>
        <v>2012</v>
      </c>
      <c r="U1933" s="10">
        <f t="shared" si="253"/>
        <v>41051.145833333336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50"/>
        <v>106.99047619047619</v>
      </c>
      <c r="P1934" s="6">
        <f t="shared" si="251"/>
        <v>70.212500000000006</v>
      </c>
      <c r="Q1934" t="str">
        <f t="shared" si="254"/>
        <v>music</v>
      </c>
      <c r="R1934" t="str">
        <f t="shared" si="255"/>
        <v>indie rock</v>
      </c>
      <c r="S1934" s="10">
        <f t="shared" si="252"/>
        <v>40911.809872685182</v>
      </c>
      <c r="T1934">
        <f t="shared" si="249"/>
        <v>2012</v>
      </c>
      <c r="U1934" s="10">
        <f t="shared" si="253"/>
        <v>40932.809872685182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50"/>
        <v>172.43333333333334</v>
      </c>
      <c r="P1935" s="6">
        <f t="shared" si="251"/>
        <v>94.054545454545448</v>
      </c>
      <c r="Q1935" t="str">
        <f t="shared" si="254"/>
        <v>music</v>
      </c>
      <c r="R1935" t="str">
        <f t="shared" si="255"/>
        <v>indie rock</v>
      </c>
      <c r="S1935" s="10">
        <f t="shared" si="252"/>
        <v>41879.130868055552</v>
      </c>
      <c r="T1935">
        <f t="shared" si="249"/>
        <v>2014</v>
      </c>
      <c r="U1935" s="10">
        <f t="shared" si="253"/>
        <v>41909.130868055552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50"/>
        <v>123.61999999999999</v>
      </c>
      <c r="P1936" s="6">
        <f t="shared" si="251"/>
        <v>80.272727272727266</v>
      </c>
      <c r="Q1936" t="str">
        <f t="shared" si="254"/>
        <v>music</v>
      </c>
      <c r="R1936" t="str">
        <f t="shared" si="255"/>
        <v>indie rock</v>
      </c>
      <c r="S1936" s="10">
        <f t="shared" si="252"/>
        <v>40865.867141203707</v>
      </c>
      <c r="T1936">
        <f t="shared" si="249"/>
        <v>2011</v>
      </c>
      <c r="U1936" s="10">
        <f t="shared" si="253"/>
        <v>40902.208333333336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50"/>
        <v>108.4</v>
      </c>
      <c r="P1937" s="6">
        <f t="shared" si="251"/>
        <v>54.2</v>
      </c>
      <c r="Q1937" t="str">
        <f t="shared" si="254"/>
        <v>music</v>
      </c>
      <c r="R1937" t="str">
        <f t="shared" si="255"/>
        <v>indie rock</v>
      </c>
      <c r="S1937" s="10">
        <f t="shared" si="252"/>
        <v>41773.932534722226</v>
      </c>
      <c r="T1937">
        <f t="shared" si="249"/>
        <v>2014</v>
      </c>
      <c r="U1937" s="10">
        <f t="shared" si="253"/>
        <v>41811.207638888889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50"/>
        <v>116.52013333333333</v>
      </c>
      <c r="P1938" s="6">
        <f t="shared" si="251"/>
        <v>60.26903448275862</v>
      </c>
      <c r="Q1938" t="str">
        <f t="shared" si="254"/>
        <v>music</v>
      </c>
      <c r="R1938" t="str">
        <f t="shared" si="255"/>
        <v>indie rock</v>
      </c>
      <c r="S1938" s="10">
        <f t="shared" si="252"/>
        <v>40852.889699074076</v>
      </c>
      <c r="T1938">
        <f t="shared" si="249"/>
        <v>2011</v>
      </c>
      <c r="U1938" s="10">
        <f t="shared" si="253"/>
        <v>40883.249305555553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50"/>
        <v>187.245</v>
      </c>
      <c r="P1939" s="6">
        <f t="shared" si="251"/>
        <v>38.740344827586206</v>
      </c>
      <c r="Q1939" t="str">
        <f t="shared" si="254"/>
        <v>music</v>
      </c>
      <c r="R1939" t="str">
        <f t="shared" si="255"/>
        <v>indie rock</v>
      </c>
      <c r="S1939" s="10">
        <f t="shared" si="252"/>
        <v>41059.118993055556</v>
      </c>
      <c r="T1939">
        <f t="shared" si="249"/>
        <v>2012</v>
      </c>
      <c r="U1939" s="10">
        <f t="shared" si="253"/>
        <v>41075.165972222225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50"/>
        <v>115.93333333333334</v>
      </c>
      <c r="P1940" s="6">
        <f t="shared" si="251"/>
        <v>152.54385964912279</v>
      </c>
      <c r="Q1940" t="str">
        <f t="shared" si="254"/>
        <v>music</v>
      </c>
      <c r="R1940" t="str">
        <f t="shared" si="255"/>
        <v>indie rock</v>
      </c>
      <c r="S1940" s="10">
        <f t="shared" si="252"/>
        <v>41426.259618055556</v>
      </c>
      <c r="T1940">
        <f t="shared" si="249"/>
        <v>2013</v>
      </c>
      <c r="U1940" s="10">
        <f t="shared" si="253"/>
        <v>41457.208333333336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50"/>
        <v>110.7</v>
      </c>
      <c r="P1941" s="6">
        <f t="shared" si="251"/>
        <v>115.3125</v>
      </c>
      <c r="Q1941" t="str">
        <f t="shared" si="254"/>
        <v>music</v>
      </c>
      <c r="R1941" t="str">
        <f t="shared" si="255"/>
        <v>indie rock</v>
      </c>
      <c r="S1941" s="10">
        <f t="shared" si="252"/>
        <v>41313.985046296293</v>
      </c>
      <c r="T1941">
        <f t="shared" si="249"/>
        <v>2013</v>
      </c>
      <c r="U1941" s="10">
        <f t="shared" si="253"/>
        <v>41343.943379629629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50"/>
        <v>170.92307692307693</v>
      </c>
      <c r="P1942" s="6">
        <f t="shared" si="251"/>
        <v>35.838709677419352</v>
      </c>
      <c r="Q1942" t="str">
        <f t="shared" si="254"/>
        <v>music</v>
      </c>
      <c r="R1942" t="str">
        <f t="shared" si="255"/>
        <v>indie rock</v>
      </c>
      <c r="S1942" s="10">
        <f t="shared" si="252"/>
        <v>40670.507326388892</v>
      </c>
      <c r="T1942">
        <f t="shared" si="249"/>
        <v>2011</v>
      </c>
      <c r="U1942" s="10">
        <f t="shared" si="253"/>
        <v>40709.165972222225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50"/>
        <v>126.11835600000001</v>
      </c>
      <c r="P1943" s="6">
        <f t="shared" si="251"/>
        <v>64.570118779438872</v>
      </c>
      <c r="Q1943" t="str">
        <f t="shared" si="254"/>
        <v>technology</v>
      </c>
      <c r="R1943" t="str">
        <f t="shared" si="255"/>
        <v>hardware</v>
      </c>
      <c r="S1943" s="10">
        <f t="shared" si="252"/>
        <v>41744.290868055556</v>
      </c>
      <c r="T1943">
        <f t="shared" si="249"/>
        <v>2014</v>
      </c>
      <c r="U1943" s="10">
        <f t="shared" si="253"/>
        <v>41774.290868055556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50"/>
        <v>138.44033333333334</v>
      </c>
      <c r="P1944" s="6">
        <f t="shared" si="251"/>
        <v>87.436000000000007</v>
      </c>
      <c r="Q1944" t="str">
        <f t="shared" si="254"/>
        <v>technology</v>
      </c>
      <c r="R1944" t="str">
        <f t="shared" si="255"/>
        <v>hardware</v>
      </c>
      <c r="S1944" s="10">
        <f t="shared" si="252"/>
        <v>40638.828009259261</v>
      </c>
      <c r="T1944">
        <f t="shared" si="249"/>
        <v>2011</v>
      </c>
      <c r="U1944" s="10">
        <f t="shared" si="253"/>
        <v>40728.828009259261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50"/>
        <v>1705.2499999999998</v>
      </c>
      <c r="P1945" s="6">
        <f t="shared" si="251"/>
        <v>68.815577078288939</v>
      </c>
      <c r="Q1945" t="str">
        <f t="shared" si="254"/>
        <v>technology</v>
      </c>
      <c r="R1945" t="str">
        <f t="shared" si="255"/>
        <v>hardware</v>
      </c>
      <c r="S1945" s="10">
        <f t="shared" si="252"/>
        <v>42548.269861111112</v>
      </c>
      <c r="T1945">
        <f t="shared" si="249"/>
        <v>2016</v>
      </c>
      <c r="U1945" s="10">
        <f t="shared" si="253"/>
        <v>42593.269861111112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50"/>
        <v>788.05550000000005</v>
      </c>
      <c r="P1946" s="6">
        <f t="shared" si="251"/>
        <v>176.200223588597</v>
      </c>
      <c r="Q1946" t="str">
        <f t="shared" si="254"/>
        <v>technology</v>
      </c>
      <c r="R1946" t="str">
        <f t="shared" si="255"/>
        <v>hardware</v>
      </c>
      <c r="S1946" s="10">
        <f t="shared" si="252"/>
        <v>41730.584374999999</v>
      </c>
      <c r="T1946">
        <f t="shared" si="249"/>
        <v>2014</v>
      </c>
      <c r="U1946" s="10">
        <f t="shared" si="253"/>
        <v>41760.584374999999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50"/>
        <v>348.01799999999997</v>
      </c>
      <c r="P1947" s="6">
        <f t="shared" si="251"/>
        <v>511.79117647058825</v>
      </c>
      <c r="Q1947" t="str">
        <f t="shared" si="254"/>
        <v>technology</v>
      </c>
      <c r="R1947" t="str">
        <f t="shared" si="255"/>
        <v>hardware</v>
      </c>
      <c r="S1947" s="10">
        <f t="shared" si="252"/>
        <v>42157.251828703709</v>
      </c>
      <c r="T1947">
        <f t="shared" si="249"/>
        <v>2015</v>
      </c>
      <c r="U1947" s="10">
        <f t="shared" si="253"/>
        <v>42197.251828703709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50"/>
        <v>149.74666666666667</v>
      </c>
      <c r="P1948" s="6">
        <f t="shared" si="251"/>
        <v>160.44285714285715</v>
      </c>
      <c r="Q1948" t="str">
        <f t="shared" si="254"/>
        <v>technology</v>
      </c>
      <c r="R1948" t="str">
        <f t="shared" si="255"/>
        <v>hardware</v>
      </c>
      <c r="S1948" s="10">
        <f t="shared" si="252"/>
        <v>41689.150011574071</v>
      </c>
      <c r="T1948">
        <f t="shared" si="249"/>
        <v>2014</v>
      </c>
      <c r="U1948" s="10">
        <f t="shared" si="253"/>
        <v>41749.108344907407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50"/>
        <v>100.63375000000001</v>
      </c>
      <c r="P1949" s="6">
        <f t="shared" si="251"/>
        <v>35.003043478260871</v>
      </c>
      <c r="Q1949" t="str">
        <f t="shared" si="254"/>
        <v>technology</v>
      </c>
      <c r="R1949" t="str">
        <f t="shared" si="255"/>
        <v>hardware</v>
      </c>
      <c r="S1949" s="10">
        <f t="shared" si="252"/>
        <v>40102.918055555558</v>
      </c>
      <c r="T1949">
        <f t="shared" si="249"/>
        <v>2009</v>
      </c>
      <c r="U1949" s="10">
        <f t="shared" si="253"/>
        <v>40140.249305555553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50"/>
        <v>800.21100000000001</v>
      </c>
      <c r="P1950" s="6">
        <f t="shared" si="251"/>
        <v>188.50671378091872</v>
      </c>
      <c r="Q1950" t="str">
        <f t="shared" si="254"/>
        <v>technology</v>
      </c>
      <c r="R1950" t="str">
        <f t="shared" si="255"/>
        <v>hardware</v>
      </c>
      <c r="S1950" s="10">
        <f t="shared" si="252"/>
        <v>42473.604270833333</v>
      </c>
      <c r="T1950">
        <f t="shared" si="249"/>
        <v>2016</v>
      </c>
      <c r="U1950" s="10">
        <f t="shared" si="253"/>
        <v>42527.709722222222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50"/>
        <v>106.00260000000002</v>
      </c>
      <c r="P1951" s="6">
        <f t="shared" si="251"/>
        <v>56.204984093319197</v>
      </c>
      <c r="Q1951" t="str">
        <f t="shared" si="254"/>
        <v>technology</v>
      </c>
      <c r="R1951" t="str">
        <f t="shared" si="255"/>
        <v>hardware</v>
      </c>
      <c r="S1951" s="10">
        <f t="shared" si="252"/>
        <v>41800.423043981478</v>
      </c>
      <c r="T1951">
        <f t="shared" si="249"/>
        <v>2014</v>
      </c>
      <c r="U1951" s="10">
        <f t="shared" si="253"/>
        <v>41830.423043981478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50"/>
        <v>200.51866666666669</v>
      </c>
      <c r="P1952" s="6">
        <f t="shared" si="251"/>
        <v>51.3054157782516</v>
      </c>
      <c r="Q1952" t="str">
        <f t="shared" si="254"/>
        <v>technology</v>
      </c>
      <c r="R1952" t="str">
        <f t="shared" si="255"/>
        <v>hardware</v>
      </c>
      <c r="S1952" s="10">
        <f t="shared" si="252"/>
        <v>40624.181400462963</v>
      </c>
      <c r="T1952">
        <f t="shared" si="249"/>
        <v>2011</v>
      </c>
      <c r="U1952" s="10">
        <f t="shared" si="253"/>
        <v>40655.181400462963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50"/>
        <v>212.44399999999999</v>
      </c>
      <c r="P1953" s="6">
        <f t="shared" si="251"/>
        <v>127.36450839328538</v>
      </c>
      <c r="Q1953" t="str">
        <f t="shared" si="254"/>
        <v>technology</v>
      </c>
      <c r="R1953" t="str">
        <f t="shared" si="255"/>
        <v>hardware</v>
      </c>
      <c r="S1953" s="10">
        <f t="shared" si="252"/>
        <v>42651.420567129629</v>
      </c>
      <c r="T1953">
        <f t="shared" si="249"/>
        <v>2016</v>
      </c>
      <c r="U1953" s="10">
        <f t="shared" si="253"/>
        <v>42681.462233796294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50"/>
        <v>198.47237142857145</v>
      </c>
      <c r="P1954" s="6">
        <f t="shared" si="251"/>
        <v>101.85532258064516</v>
      </c>
      <c r="Q1954" t="str">
        <f t="shared" si="254"/>
        <v>technology</v>
      </c>
      <c r="R1954" t="str">
        <f t="shared" si="255"/>
        <v>hardware</v>
      </c>
      <c r="S1954" s="10">
        <f t="shared" si="252"/>
        <v>41526.60665509259</v>
      </c>
      <c r="T1954">
        <f t="shared" si="249"/>
        <v>2013</v>
      </c>
      <c r="U1954" s="10">
        <f t="shared" si="253"/>
        <v>41563.60665509259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50"/>
        <v>225.94666666666666</v>
      </c>
      <c r="P1955" s="6">
        <f t="shared" si="251"/>
        <v>230.55782312925169</v>
      </c>
      <c r="Q1955" t="str">
        <f t="shared" si="254"/>
        <v>technology</v>
      </c>
      <c r="R1955" t="str">
        <f t="shared" si="255"/>
        <v>hardware</v>
      </c>
      <c r="S1955" s="10">
        <f t="shared" si="252"/>
        <v>40941.199826388889</v>
      </c>
      <c r="T1955">
        <f t="shared" si="249"/>
        <v>2012</v>
      </c>
      <c r="U1955" s="10">
        <f t="shared" si="253"/>
        <v>40970.125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50"/>
        <v>698.94800000000009</v>
      </c>
      <c r="P1956" s="6">
        <f t="shared" si="251"/>
        <v>842.10602409638557</v>
      </c>
      <c r="Q1956" t="str">
        <f t="shared" si="254"/>
        <v>technology</v>
      </c>
      <c r="R1956" t="str">
        <f t="shared" si="255"/>
        <v>hardware</v>
      </c>
      <c r="S1956" s="10">
        <f t="shared" si="252"/>
        <v>42394.580740740741</v>
      </c>
      <c r="T1956">
        <f t="shared" si="249"/>
        <v>2016</v>
      </c>
      <c r="U1956" s="10">
        <f t="shared" si="253"/>
        <v>42441.208333333328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50"/>
        <v>398.59528571428569</v>
      </c>
      <c r="P1957" s="6">
        <f t="shared" si="251"/>
        <v>577.27593103448271</v>
      </c>
      <c r="Q1957" t="str">
        <f t="shared" si="254"/>
        <v>technology</v>
      </c>
      <c r="R1957" t="str">
        <f t="shared" si="255"/>
        <v>hardware</v>
      </c>
      <c r="S1957" s="10">
        <f t="shared" si="252"/>
        <v>41020.271770833337</v>
      </c>
      <c r="T1957">
        <f t="shared" si="249"/>
        <v>2012</v>
      </c>
      <c r="U1957" s="10">
        <f t="shared" si="253"/>
        <v>41052.791666666664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50"/>
        <v>294.0333333333333</v>
      </c>
      <c r="P1958" s="6">
        <f t="shared" si="251"/>
        <v>483.34246575342468</v>
      </c>
      <c r="Q1958" t="str">
        <f t="shared" si="254"/>
        <v>technology</v>
      </c>
      <c r="R1958" t="str">
        <f t="shared" si="255"/>
        <v>hardware</v>
      </c>
      <c r="S1958" s="10">
        <f t="shared" si="252"/>
        <v>42067.923668981486</v>
      </c>
      <c r="T1958">
        <f t="shared" si="249"/>
        <v>2015</v>
      </c>
      <c r="U1958" s="10">
        <f t="shared" si="253"/>
        <v>42112.882002314815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50"/>
        <v>167.50470000000001</v>
      </c>
      <c r="P1959" s="6">
        <f t="shared" si="251"/>
        <v>76.138500000000008</v>
      </c>
      <c r="Q1959" t="str">
        <f t="shared" si="254"/>
        <v>technology</v>
      </c>
      <c r="R1959" t="str">
        <f t="shared" si="255"/>
        <v>hardware</v>
      </c>
      <c r="S1959" s="10">
        <f t="shared" si="252"/>
        <v>41179.098530092589</v>
      </c>
      <c r="T1959">
        <f t="shared" si="249"/>
        <v>2012</v>
      </c>
      <c r="U1959" s="10">
        <f t="shared" si="253"/>
        <v>41209.098530092589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50"/>
        <v>1435.5717142857143</v>
      </c>
      <c r="P1960" s="6">
        <f t="shared" si="251"/>
        <v>74.107684365781708</v>
      </c>
      <c r="Q1960" t="str">
        <f t="shared" si="254"/>
        <v>technology</v>
      </c>
      <c r="R1960" t="str">
        <f t="shared" si="255"/>
        <v>hardware</v>
      </c>
      <c r="S1960" s="10">
        <f t="shared" si="252"/>
        <v>41326.987974537034</v>
      </c>
      <c r="T1960">
        <f t="shared" si="249"/>
        <v>2013</v>
      </c>
      <c r="U1960" s="10">
        <f t="shared" si="253"/>
        <v>41356.94630787037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50"/>
        <v>156.73439999999999</v>
      </c>
      <c r="P1961" s="6">
        <f t="shared" si="251"/>
        <v>36.965660377358489</v>
      </c>
      <c r="Q1961" t="str">
        <f t="shared" si="254"/>
        <v>technology</v>
      </c>
      <c r="R1961" t="str">
        <f t="shared" si="255"/>
        <v>hardware</v>
      </c>
      <c r="S1961" s="10">
        <f t="shared" si="252"/>
        <v>41871.845601851855</v>
      </c>
      <c r="T1961">
        <f t="shared" si="249"/>
        <v>2014</v>
      </c>
      <c r="U1961" s="10">
        <f t="shared" si="253"/>
        <v>41913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50"/>
        <v>117.90285714285716</v>
      </c>
      <c r="P1962" s="6">
        <f t="shared" si="251"/>
        <v>2500.969696969697</v>
      </c>
      <c r="Q1962" t="str">
        <f t="shared" si="254"/>
        <v>technology</v>
      </c>
      <c r="R1962" t="str">
        <f t="shared" si="255"/>
        <v>hardware</v>
      </c>
      <c r="S1962" s="10">
        <f t="shared" si="252"/>
        <v>41964.362743055557</v>
      </c>
      <c r="T1962">
        <f t="shared" si="249"/>
        <v>2014</v>
      </c>
      <c r="U1962" s="10">
        <f t="shared" si="253"/>
        <v>41994.362743055557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50"/>
        <v>1105.3811999999998</v>
      </c>
      <c r="P1963" s="6">
        <f t="shared" si="251"/>
        <v>67.690214329454989</v>
      </c>
      <c r="Q1963" t="str">
        <f t="shared" si="254"/>
        <v>technology</v>
      </c>
      <c r="R1963" t="str">
        <f t="shared" si="255"/>
        <v>hardware</v>
      </c>
      <c r="S1963" s="10">
        <f t="shared" si="252"/>
        <v>41148.194641203707</v>
      </c>
      <c r="T1963">
        <f t="shared" si="249"/>
        <v>2012</v>
      </c>
      <c r="U1963" s="10">
        <f t="shared" si="253"/>
        <v>41188.165972222225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50"/>
        <v>192.92499999999998</v>
      </c>
      <c r="P1964" s="6">
        <f t="shared" si="251"/>
        <v>63.04738562091503</v>
      </c>
      <c r="Q1964" t="str">
        <f t="shared" si="254"/>
        <v>technology</v>
      </c>
      <c r="R1964" t="str">
        <f t="shared" si="255"/>
        <v>hardware</v>
      </c>
      <c r="S1964" s="10">
        <f t="shared" si="252"/>
        <v>41742.780509259261</v>
      </c>
      <c r="T1964">
        <f t="shared" si="249"/>
        <v>2014</v>
      </c>
      <c r="U1964" s="10">
        <f t="shared" si="253"/>
        <v>41772.780509259261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50"/>
        <v>126.8842105263158</v>
      </c>
      <c r="P1965" s="6">
        <f t="shared" si="251"/>
        <v>117.6</v>
      </c>
      <c r="Q1965" t="str">
        <f t="shared" si="254"/>
        <v>technology</v>
      </c>
      <c r="R1965" t="str">
        <f t="shared" si="255"/>
        <v>hardware</v>
      </c>
      <c r="S1965" s="10">
        <f t="shared" si="252"/>
        <v>41863.429791666669</v>
      </c>
      <c r="T1965">
        <f t="shared" si="249"/>
        <v>2014</v>
      </c>
      <c r="U1965" s="10">
        <f t="shared" si="253"/>
        <v>41898.429791666669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50"/>
        <v>259.57748878923763</v>
      </c>
      <c r="P1966" s="6">
        <f t="shared" si="251"/>
        <v>180.75185011709601</v>
      </c>
      <c r="Q1966" t="str">
        <f t="shared" si="254"/>
        <v>technology</v>
      </c>
      <c r="R1966" t="str">
        <f t="shared" si="255"/>
        <v>hardware</v>
      </c>
      <c r="S1966" s="10">
        <f t="shared" si="252"/>
        <v>42452.272824074069</v>
      </c>
      <c r="T1966">
        <f t="shared" si="249"/>
        <v>2016</v>
      </c>
      <c r="U1966" s="10">
        <f t="shared" si="253"/>
        <v>42482.272824074069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50"/>
        <v>262.27999999999997</v>
      </c>
      <c r="P1967" s="6">
        <f t="shared" si="251"/>
        <v>127.32038834951456</v>
      </c>
      <c r="Q1967" t="str">
        <f t="shared" si="254"/>
        <v>technology</v>
      </c>
      <c r="R1967" t="str">
        <f t="shared" si="255"/>
        <v>hardware</v>
      </c>
      <c r="S1967" s="10">
        <f t="shared" si="252"/>
        <v>40898.089236111111</v>
      </c>
      <c r="T1967">
        <f t="shared" si="249"/>
        <v>2011</v>
      </c>
      <c r="U1967" s="10">
        <f t="shared" si="253"/>
        <v>40920.041666666664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50"/>
        <v>206.74309000000002</v>
      </c>
      <c r="P1968" s="6">
        <f t="shared" si="251"/>
        <v>136.6444745538665</v>
      </c>
      <c r="Q1968" t="str">
        <f t="shared" si="254"/>
        <v>technology</v>
      </c>
      <c r="R1968" t="str">
        <f t="shared" si="255"/>
        <v>hardware</v>
      </c>
      <c r="S1968" s="10">
        <f t="shared" si="252"/>
        <v>41835.540486111109</v>
      </c>
      <c r="T1968">
        <f t="shared" si="249"/>
        <v>2014</v>
      </c>
      <c r="U1968" s="10">
        <f t="shared" si="253"/>
        <v>41865.540486111109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50"/>
        <v>370.13</v>
      </c>
      <c r="P1969" s="6">
        <f t="shared" si="251"/>
        <v>182.78024691358024</v>
      </c>
      <c r="Q1969" t="str">
        <f t="shared" si="254"/>
        <v>technology</v>
      </c>
      <c r="R1969" t="str">
        <f t="shared" si="255"/>
        <v>hardware</v>
      </c>
      <c r="S1969" s="10">
        <f t="shared" si="252"/>
        <v>41730.663530092592</v>
      </c>
      <c r="T1969">
        <f t="shared" si="249"/>
        <v>2014</v>
      </c>
      <c r="U1969" s="10">
        <f t="shared" si="253"/>
        <v>41760.663530092592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50"/>
        <v>284.96600000000001</v>
      </c>
      <c r="P1970" s="6">
        <f t="shared" si="251"/>
        <v>279.37843137254902</v>
      </c>
      <c r="Q1970" t="str">
        <f t="shared" si="254"/>
        <v>technology</v>
      </c>
      <c r="R1970" t="str">
        <f t="shared" si="255"/>
        <v>hardware</v>
      </c>
      <c r="S1970" s="10">
        <f t="shared" si="252"/>
        <v>42676.586979166663</v>
      </c>
      <c r="T1970">
        <f t="shared" si="249"/>
        <v>2016</v>
      </c>
      <c r="U1970" s="10">
        <f t="shared" si="253"/>
        <v>42707.628645833334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50"/>
        <v>579.08000000000004</v>
      </c>
      <c r="P1971" s="6">
        <f t="shared" si="251"/>
        <v>61.375728669846318</v>
      </c>
      <c r="Q1971" t="str">
        <f t="shared" si="254"/>
        <v>technology</v>
      </c>
      <c r="R1971" t="str">
        <f t="shared" si="255"/>
        <v>hardware</v>
      </c>
      <c r="S1971" s="10">
        <f t="shared" si="252"/>
        <v>42557.792453703703</v>
      </c>
      <c r="T1971">
        <f t="shared" si="249"/>
        <v>2016</v>
      </c>
      <c r="U1971" s="10">
        <f t="shared" si="253"/>
        <v>42587.792453703703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50"/>
        <v>1131.8</v>
      </c>
      <c r="P1972" s="6">
        <f t="shared" si="251"/>
        <v>80.727532097004286</v>
      </c>
      <c r="Q1972" t="str">
        <f t="shared" si="254"/>
        <v>technology</v>
      </c>
      <c r="R1972" t="str">
        <f t="shared" si="255"/>
        <v>hardware</v>
      </c>
      <c r="S1972" s="10">
        <f t="shared" si="252"/>
        <v>41324.193298611113</v>
      </c>
      <c r="T1972">
        <f t="shared" si="249"/>
        <v>2013</v>
      </c>
      <c r="U1972" s="10">
        <f t="shared" si="253"/>
        <v>41384.151631944449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50"/>
        <v>263.02771750000005</v>
      </c>
      <c r="P1973" s="6">
        <f t="shared" si="251"/>
        <v>272.35590732591254</v>
      </c>
      <c r="Q1973" t="str">
        <f t="shared" si="254"/>
        <v>technology</v>
      </c>
      <c r="R1973" t="str">
        <f t="shared" si="255"/>
        <v>hardware</v>
      </c>
      <c r="S1973" s="10">
        <f t="shared" si="252"/>
        <v>41561.500706018516</v>
      </c>
      <c r="T1973">
        <f t="shared" si="249"/>
        <v>2013</v>
      </c>
      <c r="U1973" s="10">
        <f t="shared" si="253"/>
        <v>41593.166666666664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50"/>
        <v>674.48</v>
      </c>
      <c r="P1974" s="6">
        <f t="shared" si="251"/>
        <v>70.848739495798313</v>
      </c>
      <c r="Q1974" t="str">
        <f t="shared" si="254"/>
        <v>technology</v>
      </c>
      <c r="R1974" t="str">
        <f t="shared" si="255"/>
        <v>hardware</v>
      </c>
      <c r="S1974" s="10">
        <f t="shared" si="252"/>
        <v>41201.012083333335</v>
      </c>
      <c r="T1974">
        <f t="shared" si="249"/>
        <v>2012</v>
      </c>
      <c r="U1974" s="10">
        <f t="shared" si="253"/>
        <v>41231.053749999999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50"/>
        <v>256.83081313131316</v>
      </c>
      <c r="P1975" s="6">
        <f t="shared" si="251"/>
        <v>247.94003412969283</v>
      </c>
      <c r="Q1975" t="str">
        <f t="shared" si="254"/>
        <v>technology</v>
      </c>
      <c r="R1975" t="str">
        <f t="shared" si="255"/>
        <v>hardware</v>
      </c>
      <c r="S1975" s="10">
        <f t="shared" si="252"/>
        <v>42549.722962962958</v>
      </c>
      <c r="T1975">
        <f t="shared" si="249"/>
        <v>2016</v>
      </c>
      <c r="U1975" s="10">
        <f t="shared" si="253"/>
        <v>42588.291666666672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50"/>
        <v>375.49599999999998</v>
      </c>
      <c r="P1976" s="6">
        <f t="shared" si="251"/>
        <v>186.81393034825871</v>
      </c>
      <c r="Q1976" t="str">
        <f t="shared" si="254"/>
        <v>technology</v>
      </c>
      <c r="R1976" t="str">
        <f t="shared" si="255"/>
        <v>hardware</v>
      </c>
      <c r="S1976" s="10">
        <f t="shared" si="252"/>
        <v>41445.334131944444</v>
      </c>
      <c r="T1976">
        <f t="shared" si="249"/>
        <v>2013</v>
      </c>
      <c r="U1976" s="10">
        <f t="shared" si="253"/>
        <v>41505.334131944444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50"/>
        <v>208.70837499999996</v>
      </c>
      <c r="P1977" s="6">
        <f t="shared" si="251"/>
        <v>131.98948616600788</v>
      </c>
      <c r="Q1977" t="str">
        <f t="shared" si="254"/>
        <v>technology</v>
      </c>
      <c r="R1977" t="str">
        <f t="shared" si="255"/>
        <v>hardware</v>
      </c>
      <c r="S1977" s="10">
        <f t="shared" si="252"/>
        <v>41313.755219907405</v>
      </c>
      <c r="T1977">
        <f t="shared" si="249"/>
        <v>2013</v>
      </c>
      <c r="U1977" s="10">
        <f t="shared" si="253"/>
        <v>41343.755219907405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50"/>
        <v>346.6</v>
      </c>
      <c r="P1978" s="6">
        <f t="shared" si="251"/>
        <v>29.310782241014799</v>
      </c>
      <c r="Q1978" t="str">
        <f t="shared" si="254"/>
        <v>technology</v>
      </c>
      <c r="R1978" t="str">
        <f t="shared" si="255"/>
        <v>hardware</v>
      </c>
      <c r="S1978" s="10">
        <f t="shared" si="252"/>
        <v>41438.899594907409</v>
      </c>
      <c r="T1978">
        <f t="shared" si="249"/>
        <v>2013</v>
      </c>
      <c r="U1978" s="10">
        <f t="shared" si="253"/>
        <v>41468.899594907409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50"/>
        <v>402.33</v>
      </c>
      <c r="P1979" s="6">
        <f t="shared" si="251"/>
        <v>245.02436053593178</v>
      </c>
      <c r="Q1979" t="str">
        <f t="shared" si="254"/>
        <v>technology</v>
      </c>
      <c r="R1979" t="str">
        <f t="shared" si="255"/>
        <v>hardware</v>
      </c>
      <c r="S1979" s="10">
        <f t="shared" si="252"/>
        <v>42311.216898148152</v>
      </c>
      <c r="T1979">
        <f t="shared" si="249"/>
        <v>2015</v>
      </c>
      <c r="U1979" s="10">
        <f t="shared" si="253"/>
        <v>42357.332638888889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50"/>
        <v>1026.8451399999999</v>
      </c>
      <c r="P1980" s="6">
        <f t="shared" si="251"/>
        <v>1323.2540463917526</v>
      </c>
      <c r="Q1980" t="str">
        <f t="shared" si="254"/>
        <v>technology</v>
      </c>
      <c r="R1980" t="str">
        <f t="shared" si="255"/>
        <v>hardware</v>
      </c>
      <c r="S1980" s="10">
        <f t="shared" si="252"/>
        <v>41039.225601851853</v>
      </c>
      <c r="T1980">
        <f t="shared" si="249"/>
        <v>2012</v>
      </c>
      <c r="U1980" s="10">
        <f t="shared" si="253"/>
        <v>41072.291666666664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50"/>
        <v>114.901155</v>
      </c>
      <c r="P1981" s="6">
        <f t="shared" si="251"/>
        <v>282.65966789667897</v>
      </c>
      <c r="Q1981" t="str">
        <f t="shared" si="254"/>
        <v>technology</v>
      </c>
      <c r="R1981" t="str">
        <f t="shared" si="255"/>
        <v>hardware</v>
      </c>
      <c r="S1981" s="10">
        <f t="shared" si="252"/>
        <v>42290.460023148145</v>
      </c>
      <c r="T1981">
        <f t="shared" si="249"/>
        <v>2015</v>
      </c>
      <c r="U1981" s="10">
        <f t="shared" si="253"/>
        <v>42327.207638888889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50"/>
        <v>354.82402000000002</v>
      </c>
      <c r="P1982" s="6">
        <f t="shared" si="251"/>
        <v>91.214401028277635</v>
      </c>
      <c r="Q1982" t="str">
        <f t="shared" si="254"/>
        <v>technology</v>
      </c>
      <c r="R1982" t="str">
        <f t="shared" si="255"/>
        <v>hardware</v>
      </c>
      <c r="S1982" s="10">
        <f t="shared" si="252"/>
        <v>42423.542384259257</v>
      </c>
      <c r="T1982">
        <f t="shared" si="249"/>
        <v>2016</v>
      </c>
      <c r="U1982" s="10">
        <f t="shared" si="253"/>
        <v>42463.500717592593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50"/>
        <v>5.08</v>
      </c>
      <c r="P1983" s="6">
        <f t="shared" si="251"/>
        <v>31.75</v>
      </c>
      <c r="Q1983" t="str">
        <f t="shared" si="254"/>
        <v>photography</v>
      </c>
      <c r="R1983" t="str">
        <f t="shared" si="255"/>
        <v>people</v>
      </c>
      <c r="S1983" s="10">
        <f t="shared" si="252"/>
        <v>41799.725289351853</v>
      </c>
      <c r="T1983">
        <f t="shared" si="249"/>
        <v>2014</v>
      </c>
      <c r="U1983" s="10">
        <f t="shared" si="253"/>
        <v>41829.725289351853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50"/>
        <v>0</v>
      </c>
      <c r="P1984" s="6">
        <f>IF(L1984 &gt; 0,E1984/L1984,0)</f>
        <v>0</v>
      </c>
      <c r="Q1984" t="str">
        <f t="shared" si="254"/>
        <v>photography</v>
      </c>
      <c r="R1984" t="str">
        <f t="shared" si="255"/>
        <v>people</v>
      </c>
      <c r="S1984" s="10">
        <f t="shared" si="252"/>
        <v>42678.586655092593</v>
      </c>
      <c r="T1984">
        <f t="shared" si="249"/>
        <v>2016</v>
      </c>
      <c r="U1984" s="10">
        <f t="shared" si="253"/>
        <v>42708.628321759257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50"/>
        <v>4.3</v>
      </c>
      <c r="P1985" s="6">
        <f t="shared" si="251"/>
        <v>88.6875</v>
      </c>
      <c r="Q1985" t="str">
        <f t="shared" si="254"/>
        <v>photography</v>
      </c>
      <c r="R1985" t="str">
        <f t="shared" si="255"/>
        <v>people</v>
      </c>
      <c r="S1985" s="10">
        <f t="shared" si="252"/>
        <v>42593.011782407411</v>
      </c>
      <c r="T1985">
        <f t="shared" si="249"/>
        <v>2016</v>
      </c>
      <c r="U1985" s="10">
        <f t="shared" si="253"/>
        <v>42615.291666666672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50"/>
        <v>21.146666666666665</v>
      </c>
      <c r="P1986" s="6">
        <f t="shared" si="251"/>
        <v>453.14285714285717</v>
      </c>
      <c r="Q1986" t="str">
        <f t="shared" si="254"/>
        <v>photography</v>
      </c>
      <c r="R1986" t="str">
        <f t="shared" si="255"/>
        <v>people</v>
      </c>
      <c r="S1986" s="10">
        <f t="shared" si="252"/>
        <v>41913.790289351848</v>
      </c>
      <c r="T1986">
        <f t="shared" ref="T1986:T2049" si="256">YEAR(S1986)</f>
        <v>2014</v>
      </c>
      <c r="U1986" s="10">
        <f t="shared" si="253"/>
        <v>41973.831956018519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57">E1987/D1987 * 100</f>
        <v>3.1875</v>
      </c>
      <c r="P1987" s="6">
        <f t="shared" ref="P1987:P2050" si="258">E1987/L1987</f>
        <v>12.75</v>
      </c>
      <c r="Q1987" t="str">
        <f t="shared" si="254"/>
        <v>photography</v>
      </c>
      <c r="R1987" t="str">
        <f t="shared" si="255"/>
        <v>people</v>
      </c>
      <c r="S1987" s="10">
        <f t="shared" ref="S1987:S2050" si="259">(((J1987/60)/60)/24)+DATE(1970,1,1)</f>
        <v>42555.698738425926</v>
      </c>
      <c r="T1987">
        <f t="shared" si="256"/>
        <v>2016</v>
      </c>
      <c r="U1987" s="10">
        <f t="shared" ref="U1987:U2050" si="260">(((I1987/60)/60)/24)+DATE(1970,1,1)</f>
        <v>42584.958333333328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57"/>
        <v>0.05</v>
      </c>
      <c r="P1988" s="6">
        <f t="shared" si="258"/>
        <v>1</v>
      </c>
      <c r="Q1988" t="str">
        <f t="shared" si="254"/>
        <v>photography</v>
      </c>
      <c r="R1988" t="str">
        <f t="shared" si="255"/>
        <v>people</v>
      </c>
      <c r="S1988" s="10">
        <f t="shared" si="259"/>
        <v>42413.433831018512</v>
      </c>
      <c r="T1988">
        <f t="shared" si="256"/>
        <v>2016</v>
      </c>
      <c r="U1988" s="10">
        <f t="shared" si="260"/>
        <v>42443.392164351855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57"/>
        <v>42.472727272727276</v>
      </c>
      <c r="P1989" s="6">
        <f t="shared" si="258"/>
        <v>83.428571428571431</v>
      </c>
      <c r="Q1989" t="str">
        <f t="shared" ref="Q1989:Q2052" si="261">LEFT(N1989,SEARCH("/",N1989,1)-1)</f>
        <v>photography</v>
      </c>
      <c r="R1989" t="str">
        <f t="shared" ref="R1989:R2052" si="262">RIGHT(N1989,LEN(N1989)-SEARCH("/",N1989,1))</f>
        <v>people</v>
      </c>
      <c r="S1989" s="10">
        <f t="shared" si="259"/>
        <v>42034.639768518522</v>
      </c>
      <c r="T1989">
        <f t="shared" si="256"/>
        <v>2015</v>
      </c>
      <c r="U1989" s="10">
        <f t="shared" si="260"/>
        <v>42064.639768518522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57"/>
        <v>0.41666666666666669</v>
      </c>
      <c r="P1990" s="6">
        <f t="shared" si="258"/>
        <v>25</v>
      </c>
      <c r="Q1990" t="str">
        <f t="shared" si="261"/>
        <v>photography</v>
      </c>
      <c r="R1990" t="str">
        <f t="shared" si="262"/>
        <v>people</v>
      </c>
      <c r="S1990" s="10">
        <f t="shared" si="259"/>
        <v>42206.763217592597</v>
      </c>
      <c r="T1990">
        <f t="shared" si="256"/>
        <v>2015</v>
      </c>
      <c r="U1990" s="10">
        <f t="shared" si="260"/>
        <v>42236.763217592597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57"/>
        <v>1</v>
      </c>
      <c r="P1991" s="6">
        <f t="shared" si="258"/>
        <v>50</v>
      </c>
      <c r="Q1991" t="str">
        <f t="shared" si="261"/>
        <v>photography</v>
      </c>
      <c r="R1991" t="str">
        <f t="shared" si="262"/>
        <v>people</v>
      </c>
      <c r="S1991" s="10">
        <f t="shared" si="259"/>
        <v>42685.680648148147</v>
      </c>
      <c r="T1991">
        <f t="shared" si="256"/>
        <v>2016</v>
      </c>
      <c r="U1991" s="10">
        <f t="shared" si="260"/>
        <v>42715.680648148147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57"/>
        <v>16.966666666666665</v>
      </c>
      <c r="P1992" s="6">
        <f t="shared" si="258"/>
        <v>101.8</v>
      </c>
      <c r="Q1992" t="str">
        <f t="shared" si="261"/>
        <v>photography</v>
      </c>
      <c r="R1992" t="str">
        <f t="shared" si="262"/>
        <v>people</v>
      </c>
      <c r="S1992" s="10">
        <f t="shared" si="259"/>
        <v>42398.195972222224</v>
      </c>
      <c r="T1992">
        <f t="shared" si="256"/>
        <v>2016</v>
      </c>
      <c r="U1992" s="10">
        <f t="shared" si="260"/>
        <v>42413.195972222224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57"/>
        <v>7.0000000000000009</v>
      </c>
      <c r="P1993" s="6">
        <f t="shared" si="258"/>
        <v>46.666666666666664</v>
      </c>
      <c r="Q1993" t="str">
        <f t="shared" si="261"/>
        <v>photography</v>
      </c>
      <c r="R1993" t="str">
        <f t="shared" si="262"/>
        <v>people</v>
      </c>
      <c r="S1993" s="10">
        <f t="shared" si="259"/>
        <v>42167.89335648148</v>
      </c>
      <c r="T1993">
        <f t="shared" si="256"/>
        <v>2015</v>
      </c>
      <c r="U1993" s="10">
        <f t="shared" si="260"/>
        <v>42188.89335648148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57"/>
        <v>0.13333333333333333</v>
      </c>
      <c r="P1994" s="6">
        <f t="shared" si="258"/>
        <v>1</v>
      </c>
      <c r="Q1994" t="str">
        <f t="shared" si="261"/>
        <v>photography</v>
      </c>
      <c r="R1994" t="str">
        <f t="shared" si="262"/>
        <v>people</v>
      </c>
      <c r="S1994" s="10">
        <f t="shared" si="259"/>
        <v>42023.143414351856</v>
      </c>
      <c r="T1994">
        <f t="shared" si="256"/>
        <v>2015</v>
      </c>
      <c r="U1994" s="10">
        <f t="shared" si="260"/>
        <v>42053.143414351856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57"/>
        <v>0</v>
      </c>
      <c r="P1995" s="6">
        <f t="shared" ref="P1995:P1996" si="263">IF(L1995 &gt; 0,E1995/L1995,0)</f>
        <v>0</v>
      </c>
      <c r="Q1995" t="str">
        <f t="shared" si="261"/>
        <v>photography</v>
      </c>
      <c r="R1995" t="str">
        <f t="shared" si="262"/>
        <v>people</v>
      </c>
      <c r="S1995" s="10">
        <f t="shared" si="259"/>
        <v>42329.58839120371</v>
      </c>
      <c r="T1995">
        <f t="shared" si="256"/>
        <v>2015</v>
      </c>
      <c r="U1995" s="10">
        <f t="shared" si="260"/>
        <v>42359.58839120371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57"/>
        <v>0</v>
      </c>
      <c r="P1996" s="6">
        <f t="shared" si="263"/>
        <v>0</v>
      </c>
      <c r="Q1996" t="str">
        <f t="shared" si="261"/>
        <v>photography</v>
      </c>
      <c r="R1996" t="str">
        <f t="shared" si="262"/>
        <v>people</v>
      </c>
      <c r="S1996" s="10">
        <f t="shared" si="259"/>
        <v>42651.006273148145</v>
      </c>
      <c r="T1996">
        <f t="shared" si="256"/>
        <v>2016</v>
      </c>
      <c r="U1996" s="10">
        <f t="shared" si="260"/>
        <v>42711.047939814816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57"/>
        <v>7.8</v>
      </c>
      <c r="P1997" s="6">
        <f t="shared" si="258"/>
        <v>26</v>
      </c>
      <c r="Q1997" t="str">
        <f t="shared" si="261"/>
        <v>photography</v>
      </c>
      <c r="R1997" t="str">
        <f t="shared" si="262"/>
        <v>people</v>
      </c>
      <c r="S1997" s="10">
        <f t="shared" si="259"/>
        <v>42181.902037037042</v>
      </c>
      <c r="T1997">
        <f t="shared" si="256"/>
        <v>2015</v>
      </c>
      <c r="U1997" s="10">
        <f t="shared" si="260"/>
        <v>42201.902037037042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57"/>
        <v>0</v>
      </c>
      <c r="P1998" s="6">
        <f t="shared" ref="P1998:P1999" si="264">IF(L1998 &gt; 0,E1998/L1998,0)</f>
        <v>0</v>
      </c>
      <c r="Q1998" t="str">
        <f t="shared" si="261"/>
        <v>photography</v>
      </c>
      <c r="R1998" t="str">
        <f t="shared" si="262"/>
        <v>people</v>
      </c>
      <c r="S1998" s="10">
        <f t="shared" si="259"/>
        <v>41800.819571759261</v>
      </c>
      <c r="T1998">
        <f t="shared" si="256"/>
        <v>2014</v>
      </c>
      <c r="U1998" s="10">
        <f t="shared" si="260"/>
        <v>41830.819571759261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57"/>
        <v>0</v>
      </c>
      <c r="P1999" s="6">
        <f t="shared" si="264"/>
        <v>0</v>
      </c>
      <c r="Q1999" t="str">
        <f t="shared" si="261"/>
        <v>photography</v>
      </c>
      <c r="R1999" t="str">
        <f t="shared" si="262"/>
        <v>people</v>
      </c>
      <c r="S1999" s="10">
        <f t="shared" si="259"/>
        <v>41847.930694444447</v>
      </c>
      <c r="T1999">
        <f t="shared" si="256"/>
        <v>2014</v>
      </c>
      <c r="U1999" s="10">
        <f t="shared" si="260"/>
        <v>41877.930694444447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57"/>
        <v>26.200000000000003</v>
      </c>
      <c r="P2000" s="6">
        <f t="shared" si="258"/>
        <v>218.33333333333334</v>
      </c>
      <c r="Q2000" t="str">
        <f t="shared" si="261"/>
        <v>photography</v>
      </c>
      <c r="R2000" t="str">
        <f t="shared" si="262"/>
        <v>people</v>
      </c>
      <c r="S2000" s="10">
        <f t="shared" si="259"/>
        <v>41807.118495370371</v>
      </c>
      <c r="T2000">
        <f t="shared" si="256"/>
        <v>2014</v>
      </c>
      <c r="U2000" s="10">
        <f t="shared" si="260"/>
        <v>41852.118495370371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57"/>
        <v>0.76129032258064511</v>
      </c>
      <c r="P2001" s="6">
        <f t="shared" si="258"/>
        <v>33.714285714285715</v>
      </c>
      <c r="Q2001" t="str">
        <f t="shared" si="261"/>
        <v>photography</v>
      </c>
      <c r="R2001" t="str">
        <f t="shared" si="262"/>
        <v>people</v>
      </c>
      <c r="S2001" s="10">
        <f t="shared" si="259"/>
        <v>41926.482731481483</v>
      </c>
      <c r="T2001">
        <f t="shared" si="256"/>
        <v>2014</v>
      </c>
      <c r="U2001" s="10">
        <f t="shared" si="260"/>
        <v>41956.524398148147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57"/>
        <v>12.5</v>
      </c>
      <c r="P2002" s="6">
        <f t="shared" si="258"/>
        <v>25</v>
      </c>
      <c r="Q2002" t="str">
        <f t="shared" si="261"/>
        <v>photography</v>
      </c>
      <c r="R2002" t="str">
        <f t="shared" si="262"/>
        <v>people</v>
      </c>
      <c r="S2002" s="10">
        <f t="shared" si="259"/>
        <v>42345.951539351852</v>
      </c>
      <c r="T2002">
        <f t="shared" si="256"/>
        <v>2015</v>
      </c>
      <c r="U2002" s="10">
        <f t="shared" si="260"/>
        <v>42375.951539351852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57"/>
        <v>382.12909090909091</v>
      </c>
      <c r="P2003" s="6">
        <f t="shared" si="258"/>
        <v>128.38790470372632</v>
      </c>
      <c r="Q2003" t="str">
        <f t="shared" si="261"/>
        <v>technology</v>
      </c>
      <c r="R2003" t="str">
        <f t="shared" si="262"/>
        <v>hardware</v>
      </c>
      <c r="S2003" s="10">
        <f t="shared" si="259"/>
        <v>42136.209675925929</v>
      </c>
      <c r="T2003">
        <f t="shared" si="256"/>
        <v>2015</v>
      </c>
      <c r="U2003" s="10">
        <f t="shared" si="260"/>
        <v>42167.833333333328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57"/>
        <v>216.79422000000002</v>
      </c>
      <c r="P2004" s="6">
        <f t="shared" si="258"/>
        <v>78.834261818181815</v>
      </c>
      <c r="Q2004" t="str">
        <f t="shared" si="261"/>
        <v>technology</v>
      </c>
      <c r="R2004" t="str">
        <f t="shared" si="262"/>
        <v>hardware</v>
      </c>
      <c r="S2004" s="10">
        <f t="shared" si="259"/>
        <v>42728.71230324074</v>
      </c>
      <c r="T2004">
        <f t="shared" si="256"/>
        <v>2016</v>
      </c>
      <c r="U2004" s="10">
        <f t="shared" si="260"/>
        <v>42758.71230324074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57"/>
        <v>312</v>
      </c>
      <c r="P2005" s="6">
        <f t="shared" si="258"/>
        <v>91.764705882352942</v>
      </c>
      <c r="Q2005" t="str">
        <f t="shared" si="261"/>
        <v>technology</v>
      </c>
      <c r="R2005" t="str">
        <f t="shared" si="262"/>
        <v>hardware</v>
      </c>
      <c r="S2005" s="10">
        <f t="shared" si="259"/>
        <v>40347.125601851854</v>
      </c>
      <c r="T2005">
        <f t="shared" si="256"/>
        <v>2010</v>
      </c>
      <c r="U2005" s="10">
        <f t="shared" si="260"/>
        <v>40361.958333333336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57"/>
        <v>234.42048</v>
      </c>
      <c r="P2006" s="6">
        <f t="shared" si="258"/>
        <v>331.10237288135596</v>
      </c>
      <c r="Q2006" t="str">
        <f t="shared" si="261"/>
        <v>technology</v>
      </c>
      <c r="R2006" t="str">
        <f t="shared" si="262"/>
        <v>hardware</v>
      </c>
      <c r="S2006" s="10">
        <f t="shared" si="259"/>
        <v>41800.604895833334</v>
      </c>
      <c r="T2006">
        <f t="shared" si="256"/>
        <v>2014</v>
      </c>
      <c r="U2006" s="10">
        <f t="shared" si="260"/>
        <v>41830.604895833334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57"/>
        <v>123.68010000000001</v>
      </c>
      <c r="P2007" s="6">
        <f t="shared" si="258"/>
        <v>194.26193717277485</v>
      </c>
      <c r="Q2007" t="str">
        <f t="shared" si="261"/>
        <v>technology</v>
      </c>
      <c r="R2007" t="str">
        <f t="shared" si="262"/>
        <v>hardware</v>
      </c>
      <c r="S2007" s="10">
        <f t="shared" si="259"/>
        <v>41535.812708333331</v>
      </c>
      <c r="T2007">
        <f t="shared" si="256"/>
        <v>2013</v>
      </c>
      <c r="U2007" s="10">
        <f t="shared" si="260"/>
        <v>41563.165972222225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57"/>
        <v>247.84</v>
      </c>
      <c r="P2008" s="6">
        <f t="shared" si="258"/>
        <v>408.97689768976898</v>
      </c>
      <c r="Q2008" t="str">
        <f t="shared" si="261"/>
        <v>technology</v>
      </c>
      <c r="R2008" t="str">
        <f t="shared" si="262"/>
        <v>hardware</v>
      </c>
      <c r="S2008" s="10">
        <f t="shared" si="259"/>
        <v>41941.500520833331</v>
      </c>
      <c r="T2008">
        <f t="shared" si="256"/>
        <v>2014</v>
      </c>
      <c r="U2008" s="10">
        <f t="shared" si="260"/>
        <v>41976.542187500003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57"/>
        <v>115.7092</v>
      </c>
      <c r="P2009" s="6">
        <f t="shared" si="258"/>
        <v>84.459270072992695</v>
      </c>
      <c r="Q2009" t="str">
        <f t="shared" si="261"/>
        <v>technology</v>
      </c>
      <c r="R2009" t="str">
        <f t="shared" si="262"/>
        <v>hardware</v>
      </c>
      <c r="S2009" s="10">
        <f t="shared" si="259"/>
        <v>40347.837800925925</v>
      </c>
      <c r="T2009">
        <f t="shared" si="256"/>
        <v>2010</v>
      </c>
      <c r="U2009" s="10">
        <f t="shared" si="260"/>
        <v>40414.166666666664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57"/>
        <v>117.07484768810599</v>
      </c>
      <c r="P2010" s="6">
        <f t="shared" si="258"/>
        <v>44.853658536585364</v>
      </c>
      <c r="Q2010" t="str">
        <f t="shared" si="261"/>
        <v>technology</v>
      </c>
      <c r="R2010" t="str">
        <f t="shared" si="262"/>
        <v>hardware</v>
      </c>
      <c r="S2010" s="10">
        <f t="shared" si="259"/>
        <v>40761.604421296295</v>
      </c>
      <c r="T2010">
        <f t="shared" si="256"/>
        <v>2011</v>
      </c>
      <c r="U2010" s="10">
        <f t="shared" si="260"/>
        <v>40805.604421296295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57"/>
        <v>305.15800000000002</v>
      </c>
      <c r="P2011" s="6">
        <f t="shared" si="258"/>
        <v>383.3643216080402</v>
      </c>
      <c r="Q2011" t="str">
        <f t="shared" si="261"/>
        <v>technology</v>
      </c>
      <c r="R2011" t="str">
        <f t="shared" si="262"/>
        <v>hardware</v>
      </c>
      <c r="S2011" s="10">
        <f t="shared" si="259"/>
        <v>42661.323414351849</v>
      </c>
      <c r="T2011">
        <f t="shared" si="256"/>
        <v>2016</v>
      </c>
      <c r="U2011" s="10">
        <f t="shared" si="260"/>
        <v>42697.365081018521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57"/>
        <v>320.05299999999994</v>
      </c>
      <c r="P2012" s="6">
        <f t="shared" si="258"/>
        <v>55.276856649395505</v>
      </c>
      <c r="Q2012" t="str">
        <f t="shared" si="261"/>
        <v>technology</v>
      </c>
      <c r="R2012" t="str">
        <f t="shared" si="262"/>
        <v>hardware</v>
      </c>
      <c r="S2012" s="10">
        <f t="shared" si="259"/>
        <v>42570.996423611112</v>
      </c>
      <c r="T2012">
        <f t="shared" si="256"/>
        <v>2016</v>
      </c>
      <c r="U2012" s="10">
        <f t="shared" si="260"/>
        <v>42600.996423611112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57"/>
        <v>819.56399999999996</v>
      </c>
      <c r="P2013" s="6">
        <f t="shared" si="258"/>
        <v>422.02059732234807</v>
      </c>
      <c r="Q2013" t="str">
        <f t="shared" si="261"/>
        <v>technology</v>
      </c>
      <c r="R2013" t="str">
        <f t="shared" si="262"/>
        <v>hardware</v>
      </c>
      <c r="S2013" s="10">
        <f t="shared" si="259"/>
        <v>42347.358483796299</v>
      </c>
      <c r="T2013">
        <f t="shared" si="256"/>
        <v>2015</v>
      </c>
      <c r="U2013" s="10">
        <f t="shared" si="260"/>
        <v>42380.958333333328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57"/>
        <v>234.90000000000003</v>
      </c>
      <c r="P2014" s="6">
        <f t="shared" si="258"/>
        <v>64.180327868852459</v>
      </c>
      <c r="Q2014" t="str">
        <f t="shared" si="261"/>
        <v>technology</v>
      </c>
      <c r="R2014" t="str">
        <f t="shared" si="262"/>
        <v>hardware</v>
      </c>
      <c r="S2014" s="10">
        <f t="shared" si="259"/>
        <v>42010.822233796294</v>
      </c>
      <c r="T2014">
        <f t="shared" si="256"/>
        <v>2015</v>
      </c>
      <c r="U2014" s="10">
        <f t="shared" si="260"/>
        <v>42040.822233796294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57"/>
        <v>494.91374999999999</v>
      </c>
      <c r="P2015" s="6">
        <f t="shared" si="258"/>
        <v>173.57781674704077</v>
      </c>
      <c r="Q2015" t="str">
        <f t="shared" si="261"/>
        <v>technology</v>
      </c>
      <c r="R2015" t="str">
        <f t="shared" si="262"/>
        <v>hardware</v>
      </c>
      <c r="S2015" s="10">
        <f t="shared" si="259"/>
        <v>42499.960810185185</v>
      </c>
      <c r="T2015">
        <f t="shared" si="256"/>
        <v>2016</v>
      </c>
      <c r="U2015" s="10">
        <f t="shared" si="260"/>
        <v>42559.960810185185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57"/>
        <v>7813.7822333333334</v>
      </c>
      <c r="P2016" s="6">
        <f t="shared" si="258"/>
        <v>88.601680840609291</v>
      </c>
      <c r="Q2016" t="str">
        <f t="shared" si="261"/>
        <v>technology</v>
      </c>
      <c r="R2016" t="str">
        <f t="shared" si="262"/>
        <v>hardware</v>
      </c>
      <c r="S2016" s="10">
        <f t="shared" si="259"/>
        <v>41324.214571759258</v>
      </c>
      <c r="T2016">
        <f t="shared" si="256"/>
        <v>2013</v>
      </c>
      <c r="U2016" s="10">
        <f t="shared" si="260"/>
        <v>41358.172905092593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57"/>
        <v>113.00013888888888</v>
      </c>
      <c r="P2017" s="6">
        <f t="shared" si="258"/>
        <v>50.222283950617282</v>
      </c>
      <c r="Q2017" t="str">
        <f t="shared" si="261"/>
        <v>technology</v>
      </c>
      <c r="R2017" t="str">
        <f t="shared" si="262"/>
        <v>hardware</v>
      </c>
      <c r="S2017" s="10">
        <f t="shared" si="259"/>
        <v>40765.876886574071</v>
      </c>
      <c r="T2017">
        <f t="shared" si="256"/>
        <v>2011</v>
      </c>
      <c r="U2017" s="10">
        <f t="shared" si="260"/>
        <v>40795.876886574071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57"/>
        <v>921.54219999999998</v>
      </c>
      <c r="P2018" s="6">
        <f t="shared" si="258"/>
        <v>192.38876826722338</v>
      </c>
      <c r="Q2018" t="str">
        <f t="shared" si="261"/>
        <v>technology</v>
      </c>
      <c r="R2018" t="str">
        <f t="shared" si="262"/>
        <v>hardware</v>
      </c>
      <c r="S2018" s="10">
        <f t="shared" si="259"/>
        <v>41312.88077546296</v>
      </c>
      <c r="T2018">
        <f t="shared" si="256"/>
        <v>2013</v>
      </c>
      <c r="U2018" s="10">
        <f t="shared" si="260"/>
        <v>41342.88077546296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57"/>
        <v>125.10239999999999</v>
      </c>
      <c r="P2019" s="6">
        <f t="shared" si="258"/>
        <v>73.416901408450698</v>
      </c>
      <c r="Q2019" t="str">
        <f t="shared" si="261"/>
        <v>technology</v>
      </c>
      <c r="R2019" t="str">
        <f t="shared" si="262"/>
        <v>hardware</v>
      </c>
      <c r="S2019" s="10">
        <f t="shared" si="259"/>
        <v>40961.057349537034</v>
      </c>
      <c r="T2019">
        <f t="shared" si="256"/>
        <v>2012</v>
      </c>
      <c r="U2019" s="10">
        <f t="shared" si="260"/>
        <v>40992.166666666664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57"/>
        <v>102.24343076923077</v>
      </c>
      <c r="P2020" s="6">
        <f t="shared" si="258"/>
        <v>147.68495555555555</v>
      </c>
      <c r="Q2020" t="str">
        <f t="shared" si="261"/>
        <v>technology</v>
      </c>
      <c r="R2020" t="str">
        <f t="shared" si="262"/>
        <v>hardware</v>
      </c>
      <c r="S2020" s="10">
        <f t="shared" si="259"/>
        <v>42199.365844907406</v>
      </c>
      <c r="T2020">
        <f t="shared" si="256"/>
        <v>2015</v>
      </c>
      <c r="U2020" s="10">
        <f t="shared" si="260"/>
        <v>42229.365844907406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57"/>
        <v>484.90975000000003</v>
      </c>
      <c r="P2021" s="6">
        <f t="shared" si="258"/>
        <v>108.96848314606741</v>
      </c>
      <c r="Q2021" t="str">
        <f t="shared" si="261"/>
        <v>technology</v>
      </c>
      <c r="R2021" t="str">
        <f t="shared" si="262"/>
        <v>hardware</v>
      </c>
      <c r="S2021" s="10">
        <f t="shared" si="259"/>
        <v>42605.70857638889</v>
      </c>
      <c r="T2021">
        <f t="shared" si="256"/>
        <v>2016</v>
      </c>
      <c r="U2021" s="10">
        <f t="shared" si="260"/>
        <v>42635.70857638889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57"/>
        <v>192.33333333333334</v>
      </c>
      <c r="P2022" s="6">
        <f t="shared" si="258"/>
        <v>23.647540983606557</v>
      </c>
      <c r="Q2022" t="str">
        <f t="shared" si="261"/>
        <v>technology</v>
      </c>
      <c r="R2022" t="str">
        <f t="shared" si="262"/>
        <v>hardware</v>
      </c>
      <c r="S2022" s="10">
        <f t="shared" si="259"/>
        <v>41737.097499999996</v>
      </c>
      <c r="T2022">
        <f t="shared" si="256"/>
        <v>2014</v>
      </c>
      <c r="U2022" s="10">
        <f t="shared" si="260"/>
        <v>41773.961111111108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57"/>
        <v>281.10000000000002</v>
      </c>
      <c r="P2023" s="6">
        <f t="shared" si="258"/>
        <v>147.94736842105263</v>
      </c>
      <c r="Q2023" t="str">
        <f t="shared" si="261"/>
        <v>technology</v>
      </c>
      <c r="R2023" t="str">
        <f t="shared" si="262"/>
        <v>hardware</v>
      </c>
      <c r="S2023" s="10">
        <f t="shared" si="259"/>
        <v>41861.070567129631</v>
      </c>
      <c r="T2023">
        <f t="shared" si="256"/>
        <v>2014</v>
      </c>
      <c r="U2023" s="10">
        <f t="shared" si="260"/>
        <v>41906.070567129631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57"/>
        <v>125.13700000000001</v>
      </c>
      <c r="P2024" s="6">
        <f t="shared" si="258"/>
        <v>385.03692307692307</v>
      </c>
      <c r="Q2024" t="str">
        <f t="shared" si="261"/>
        <v>technology</v>
      </c>
      <c r="R2024" t="str">
        <f t="shared" si="262"/>
        <v>hardware</v>
      </c>
      <c r="S2024" s="10">
        <f t="shared" si="259"/>
        <v>42502.569120370375</v>
      </c>
      <c r="T2024">
        <f t="shared" si="256"/>
        <v>2016</v>
      </c>
      <c r="U2024" s="10">
        <f t="shared" si="260"/>
        <v>42532.569120370375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57"/>
        <v>161.459</v>
      </c>
      <c r="P2025" s="6">
        <f t="shared" si="258"/>
        <v>457.39093484419266</v>
      </c>
      <c r="Q2025" t="str">
        <f t="shared" si="261"/>
        <v>technology</v>
      </c>
      <c r="R2025" t="str">
        <f t="shared" si="262"/>
        <v>hardware</v>
      </c>
      <c r="S2025" s="10">
        <f t="shared" si="259"/>
        <v>42136.420752314814</v>
      </c>
      <c r="T2025">
        <f t="shared" si="256"/>
        <v>2015</v>
      </c>
      <c r="U2025" s="10">
        <f t="shared" si="260"/>
        <v>42166.420752314814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57"/>
        <v>585.35</v>
      </c>
      <c r="P2026" s="6">
        <f t="shared" si="258"/>
        <v>222.99047619047619</v>
      </c>
      <c r="Q2026" t="str">
        <f t="shared" si="261"/>
        <v>technology</v>
      </c>
      <c r="R2026" t="str">
        <f t="shared" si="262"/>
        <v>hardware</v>
      </c>
      <c r="S2026" s="10">
        <f t="shared" si="259"/>
        <v>41099.966944444444</v>
      </c>
      <c r="T2026">
        <f t="shared" si="256"/>
        <v>2012</v>
      </c>
      <c r="U2026" s="10">
        <f t="shared" si="260"/>
        <v>41134.125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57"/>
        <v>201.14999999999998</v>
      </c>
      <c r="P2027" s="6">
        <f t="shared" si="258"/>
        <v>220.74074074074073</v>
      </c>
      <c r="Q2027" t="str">
        <f t="shared" si="261"/>
        <v>technology</v>
      </c>
      <c r="R2027" t="str">
        <f t="shared" si="262"/>
        <v>hardware</v>
      </c>
      <c r="S2027" s="10">
        <f t="shared" si="259"/>
        <v>42136.184560185182</v>
      </c>
      <c r="T2027">
        <f t="shared" si="256"/>
        <v>2015</v>
      </c>
      <c r="U2027" s="10">
        <f t="shared" si="260"/>
        <v>42166.184560185182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57"/>
        <v>133.48307999999997</v>
      </c>
      <c r="P2028" s="6">
        <f t="shared" si="258"/>
        <v>73.503898678414089</v>
      </c>
      <c r="Q2028" t="str">
        <f t="shared" si="261"/>
        <v>technology</v>
      </c>
      <c r="R2028" t="str">
        <f t="shared" si="262"/>
        <v>hardware</v>
      </c>
      <c r="S2028" s="10">
        <f t="shared" si="259"/>
        <v>41704.735937500001</v>
      </c>
      <c r="T2028">
        <f t="shared" si="256"/>
        <v>2014</v>
      </c>
      <c r="U2028" s="10">
        <f t="shared" si="260"/>
        <v>41750.165972222225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57"/>
        <v>120.24900000000001</v>
      </c>
      <c r="P2029" s="6">
        <f t="shared" si="258"/>
        <v>223.09647495361781</v>
      </c>
      <c r="Q2029" t="str">
        <f t="shared" si="261"/>
        <v>technology</v>
      </c>
      <c r="R2029" t="str">
        <f t="shared" si="262"/>
        <v>hardware</v>
      </c>
      <c r="S2029" s="10">
        <f t="shared" si="259"/>
        <v>42048.813877314817</v>
      </c>
      <c r="T2029">
        <f t="shared" si="256"/>
        <v>2015</v>
      </c>
      <c r="U2029" s="10">
        <f t="shared" si="260"/>
        <v>42093.772210648152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57"/>
        <v>126.16666666666667</v>
      </c>
      <c r="P2030" s="6">
        <f t="shared" si="258"/>
        <v>47.911392405063289</v>
      </c>
      <c r="Q2030" t="str">
        <f t="shared" si="261"/>
        <v>technology</v>
      </c>
      <c r="R2030" t="str">
        <f t="shared" si="262"/>
        <v>hardware</v>
      </c>
      <c r="S2030" s="10">
        <f t="shared" si="259"/>
        <v>40215.919050925928</v>
      </c>
      <c r="T2030">
        <f t="shared" si="256"/>
        <v>2010</v>
      </c>
      <c r="U2030" s="10">
        <f t="shared" si="260"/>
        <v>40252.913194444445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57"/>
        <v>361.2</v>
      </c>
      <c r="P2031" s="6">
        <f t="shared" si="258"/>
        <v>96.063829787234042</v>
      </c>
      <c r="Q2031" t="str">
        <f t="shared" si="261"/>
        <v>technology</v>
      </c>
      <c r="R2031" t="str">
        <f t="shared" si="262"/>
        <v>hardware</v>
      </c>
      <c r="S2031" s="10">
        <f t="shared" si="259"/>
        <v>41848.021770833337</v>
      </c>
      <c r="T2031">
        <f t="shared" si="256"/>
        <v>2014</v>
      </c>
      <c r="U2031" s="10">
        <f t="shared" si="260"/>
        <v>41878.021770833337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57"/>
        <v>226.239013671875</v>
      </c>
      <c r="P2032" s="6">
        <f t="shared" si="258"/>
        <v>118.6144</v>
      </c>
      <c r="Q2032" t="str">
        <f t="shared" si="261"/>
        <v>technology</v>
      </c>
      <c r="R2032" t="str">
        <f t="shared" si="262"/>
        <v>hardware</v>
      </c>
      <c r="S2032" s="10">
        <f t="shared" si="259"/>
        <v>41212.996481481481</v>
      </c>
      <c r="T2032">
        <f t="shared" si="256"/>
        <v>2012</v>
      </c>
      <c r="U2032" s="10">
        <f t="shared" si="260"/>
        <v>41242.996481481481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57"/>
        <v>120.35</v>
      </c>
      <c r="P2033" s="6">
        <f t="shared" si="258"/>
        <v>118.45472440944881</v>
      </c>
      <c r="Q2033" t="str">
        <f t="shared" si="261"/>
        <v>technology</v>
      </c>
      <c r="R2033" t="str">
        <f t="shared" si="262"/>
        <v>hardware</v>
      </c>
      <c r="S2033" s="10">
        <f t="shared" si="259"/>
        <v>41975.329317129625</v>
      </c>
      <c r="T2033">
        <f t="shared" si="256"/>
        <v>2014</v>
      </c>
      <c r="U2033" s="10">
        <f t="shared" si="260"/>
        <v>42013.041666666672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57"/>
        <v>304.18799999999999</v>
      </c>
      <c r="P2034" s="6">
        <f t="shared" si="258"/>
        <v>143.21468926553672</v>
      </c>
      <c r="Q2034" t="str">
        <f t="shared" si="261"/>
        <v>technology</v>
      </c>
      <c r="R2034" t="str">
        <f t="shared" si="262"/>
        <v>hardware</v>
      </c>
      <c r="S2034" s="10">
        <f t="shared" si="259"/>
        <v>42689.565671296295</v>
      </c>
      <c r="T2034">
        <f t="shared" si="256"/>
        <v>2016</v>
      </c>
      <c r="U2034" s="10">
        <f t="shared" si="260"/>
        <v>42719.208333333328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57"/>
        <v>178.67599999999999</v>
      </c>
      <c r="P2035" s="6">
        <f t="shared" si="258"/>
        <v>282.71518987341773</v>
      </c>
      <c r="Q2035" t="str">
        <f t="shared" si="261"/>
        <v>technology</v>
      </c>
      <c r="R2035" t="str">
        <f t="shared" si="262"/>
        <v>hardware</v>
      </c>
      <c r="S2035" s="10">
        <f t="shared" si="259"/>
        <v>41725.082384259258</v>
      </c>
      <c r="T2035">
        <f t="shared" si="256"/>
        <v>2014</v>
      </c>
      <c r="U2035" s="10">
        <f t="shared" si="260"/>
        <v>41755.082384259258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57"/>
        <v>386.81998717948721</v>
      </c>
      <c r="P2036" s="6">
        <f t="shared" si="258"/>
        <v>593.93620078740162</v>
      </c>
      <c r="Q2036" t="str">
        <f t="shared" si="261"/>
        <v>technology</v>
      </c>
      <c r="R2036" t="str">
        <f t="shared" si="262"/>
        <v>hardware</v>
      </c>
      <c r="S2036" s="10">
        <f t="shared" si="259"/>
        <v>42076.130011574074</v>
      </c>
      <c r="T2036">
        <f t="shared" si="256"/>
        <v>2015</v>
      </c>
      <c r="U2036" s="10">
        <f t="shared" si="260"/>
        <v>42131.290277777778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57"/>
        <v>211.03642500000004</v>
      </c>
      <c r="P2037" s="6">
        <f t="shared" si="258"/>
        <v>262.15704968944101</v>
      </c>
      <c r="Q2037" t="str">
        <f t="shared" si="261"/>
        <v>technology</v>
      </c>
      <c r="R2037" t="str">
        <f t="shared" si="262"/>
        <v>hardware</v>
      </c>
      <c r="S2037" s="10">
        <f t="shared" si="259"/>
        <v>42311.625081018516</v>
      </c>
      <c r="T2037">
        <f t="shared" si="256"/>
        <v>2015</v>
      </c>
      <c r="U2037" s="10">
        <f t="shared" si="260"/>
        <v>42357.041666666672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57"/>
        <v>131.66833333333335</v>
      </c>
      <c r="P2038" s="6">
        <f t="shared" si="258"/>
        <v>46.580778301886795</v>
      </c>
      <c r="Q2038" t="str">
        <f t="shared" si="261"/>
        <v>technology</v>
      </c>
      <c r="R2038" t="str">
        <f t="shared" si="262"/>
        <v>hardware</v>
      </c>
      <c r="S2038" s="10">
        <f t="shared" si="259"/>
        <v>41738.864803240744</v>
      </c>
      <c r="T2038">
        <f t="shared" si="256"/>
        <v>2014</v>
      </c>
      <c r="U2038" s="10">
        <f t="shared" si="260"/>
        <v>41768.864803240744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57"/>
        <v>300.47639999999996</v>
      </c>
      <c r="P2039" s="6">
        <f t="shared" si="258"/>
        <v>70.041118881118877</v>
      </c>
      <c r="Q2039" t="str">
        <f t="shared" si="261"/>
        <v>technology</v>
      </c>
      <c r="R2039" t="str">
        <f t="shared" si="262"/>
        <v>hardware</v>
      </c>
      <c r="S2039" s="10">
        <f t="shared" si="259"/>
        <v>41578.210104166668</v>
      </c>
      <c r="T2039">
        <f t="shared" si="256"/>
        <v>2013</v>
      </c>
      <c r="U2039" s="10">
        <f t="shared" si="260"/>
        <v>41638.251770833333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57"/>
        <v>420.51249999999999</v>
      </c>
      <c r="P2040" s="6">
        <f t="shared" si="258"/>
        <v>164.90686274509804</v>
      </c>
      <c r="Q2040" t="str">
        <f t="shared" si="261"/>
        <v>technology</v>
      </c>
      <c r="R2040" t="str">
        <f t="shared" si="262"/>
        <v>hardware</v>
      </c>
      <c r="S2040" s="10">
        <f t="shared" si="259"/>
        <v>41424.27107638889</v>
      </c>
      <c r="T2040">
        <f t="shared" si="256"/>
        <v>2013</v>
      </c>
      <c r="U2040" s="10">
        <f t="shared" si="260"/>
        <v>41456.75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57"/>
        <v>136.21680000000001</v>
      </c>
      <c r="P2041" s="6">
        <f t="shared" si="258"/>
        <v>449.26385224274406</v>
      </c>
      <c r="Q2041" t="str">
        <f t="shared" si="261"/>
        <v>technology</v>
      </c>
      <c r="R2041" t="str">
        <f t="shared" si="262"/>
        <v>hardware</v>
      </c>
      <c r="S2041" s="10">
        <f t="shared" si="259"/>
        <v>42675.438946759255</v>
      </c>
      <c r="T2041">
        <f t="shared" si="256"/>
        <v>2016</v>
      </c>
      <c r="U2041" s="10">
        <f t="shared" si="260"/>
        <v>42705.207638888889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57"/>
        <v>248.17133333333334</v>
      </c>
      <c r="P2042" s="6">
        <f t="shared" si="258"/>
        <v>27.472841328413285</v>
      </c>
      <c r="Q2042" t="str">
        <f t="shared" si="261"/>
        <v>technology</v>
      </c>
      <c r="R2042" t="str">
        <f t="shared" si="262"/>
        <v>hardware</v>
      </c>
      <c r="S2042" s="10">
        <f t="shared" si="259"/>
        <v>41578.927118055559</v>
      </c>
      <c r="T2042">
        <f t="shared" si="256"/>
        <v>2013</v>
      </c>
      <c r="U2042" s="10">
        <f t="shared" si="260"/>
        <v>41593.968784722223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57"/>
        <v>181.86315789473684</v>
      </c>
      <c r="P2043" s="6">
        <f t="shared" si="258"/>
        <v>143.97499999999999</v>
      </c>
      <c r="Q2043" t="str">
        <f t="shared" si="261"/>
        <v>technology</v>
      </c>
      <c r="R2043" t="str">
        <f t="shared" si="262"/>
        <v>hardware</v>
      </c>
      <c r="S2043" s="10">
        <f t="shared" si="259"/>
        <v>42654.525775462964</v>
      </c>
      <c r="T2043">
        <f t="shared" si="256"/>
        <v>2016</v>
      </c>
      <c r="U2043" s="10">
        <f t="shared" si="260"/>
        <v>42684.567442129628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57"/>
        <v>123.53</v>
      </c>
      <c r="P2044" s="6">
        <f t="shared" si="258"/>
        <v>88.23571428571428</v>
      </c>
      <c r="Q2044" t="str">
        <f t="shared" si="261"/>
        <v>technology</v>
      </c>
      <c r="R2044" t="str">
        <f t="shared" si="262"/>
        <v>hardware</v>
      </c>
      <c r="S2044" s="10">
        <f t="shared" si="259"/>
        <v>42331.708032407405</v>
      </c>
      <c r="T2044">
        <f t="shared" si="256"/>
        <v>2015</v>
      </c>
      <c r="U2044" s="10">
        <f t="shared" si="260"/>
        <v>42391.708032407405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57"/>
        <v>506.20938628158842</v>
      </c>
      <c r="P2045" s="6">
        <f t="shared" si="258"/>
        <v>36.326424870466319</v>
      </c>
      <c r="Q2045" t="str">
        <f t="shared" si="261"/>
        <v>technology</v>
      </c>
      <c r="R2045" t="str">
        <f t="shared" si="262"/>
        <v>hardware</v>
      </c>
      <c r="S2045" s="10">
        <f t="shared" si="259"/>
        <v>42661.176817129628</v>
      </c>
      <c r="T2045">
        <f t="shared" si="256"/>
        <v>2016</v>
      </c>
      <c r="U2045" s="10">
        <f t="shared" si="260"/>
        <v>42715.207638888889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57"/>
        <v>108.21333333333334</v>
      </c>
      <c r="P2046" s="6">
        <f t="shared" si="258"/>
        <v>90.177777777777777</v>
      </c>
      <c r="Q2046" t="str">
        <f t="shared" si="261"/>
        <v>technology</v>
      </c>
      <c r="R2046" t="str">
        <f t="shared" si="262"/>
        <v>hardware</v>
      </c>
      <c r="S2046" s="10">
        <f t="shared" si="259"/>
        <v>42138.684189814812</v>
      </c>
      <c r="T2046">
        <f t="shared" si="256"/>
        <v>2015</v>
      </c>
      <c r="U2046" s="10">
        <f t="shared" si="260"/>
        <v>42168.684189814812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57"/>
        <v>819.18387755102037</v>
      </c>
      <c r="P2047" s="6">
        <f t="shared" si="258"/>
        <v>152.62361216730039</v>
      </c>
      <c r="Q2047" t="str">
        <f t="shared" si="261"/>
        <v>technology</v>
      </c>
      <c r="R2047" t="str">
        <f t="shared" si="262"/>
        <v>hardware</v>
      </c>
      <c r="S2047" s="10">
        <f t="shared" si="259"/>
        <v>41069.088506944441</v>
      </c>
      <c r="T2047">
        <f t="shared" si="256"/>
        <v>2012</v>
      </c>
      <c r="U2047" s="10">
        <f t="shared" si="260"/>
        <v>41099.088506944441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57"/>
        <v>121.10000000000001</v>
      </c>
      <c r="P2048" s="6">
        <f t="shared" si="258"/>
        <v>55.806451612903224</v>
      </c>
      <c r="Q2048" t="str">
        <f t="shared" si="261"/>
        <v>technology</v>
      </c>
      <c r="R2048" t="str">
        <f t="shared" si="262"/>
        <v>hardware</v>
      </c>
      <c r="S2048" s="10">
        <f t="shared" si="259"/>
        <v>41387.171805555554</v>
      </c>
      <c r="T2048">
        <f t="shared" si="256"/>
        <v>2013</v>
      </c>
      <c r="U2048" s="10">
        <f t="shared" si="260"/>
        <v>41417.171805555554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57"/>
        <v>102.99897959183673</v>
      </c>
      <c r="P2049" s="6">
        <f t="shared" si="258"/>
        <v>227.85327313769753</v>
      </c>
      <c r="Q2049" t="str">
        <f t="shared" si="261"/>
        <v>technology</v>
      </c>
      <c r="R2049" t="str">
        <f t="shared" si="262"/>
        <v>hardware</v>
      </c>
      <c r="S2049" s="10">
        <f t="shared" si="259"/>
        <v>42081.903587962966</v>
      </c>
      <c r="T2049">
        <f t="shared" si="256"/>
        <v>2015</v>
      </c>
      <c r="U2049" s="10">
        <f t="shared" si="260"/>
        <v>42111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57"/>
        <v>148.33229411764705</v>
      </c>
      <c r="P2050" s="6">
        <f t="shared" si="258"/>
        <v>91.82989803350327</v>
      </c>
      <c r="Q2050" t="str">
        <f t="shared" si="261"/>
        <v>technology</v>
      </c>
      <c r="R2050" t="str">
        <f t="shared" si="262"/>
        <v>hardware</v>
      </c>
      <c r="S2050" s="10">
        <f t="shared" si="259"/>
        <v>41387.651516203703</v>
      </c>
      <c r="T2050">
        <f t="shared" ref="T2050:T2113" si="265">YEAR(S2050)</f>
        <v>2013</v>
      </c>
      <c r="U2050" s="10">
        <f t="shared" si="260"/>
        <v>41417.651516203703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66">E2051/D2051 * 100</f>
        <v>120.19070000000001</v>
      </c>
      <c r="P2051" s="6">
        <f t="shared" ref="P2051:P2114" si="267">E2051/L2051</f>
        <v>80.991037735849048</v>
      </c>
      <c r="Q2051" t="str">
        <f t="shared" si="261"/>
        <v>technology</v>
      </c>
      <c r="R2051" t="str">
        <f t="shared" si="262"/>
        <v>hardware</v>
      </c>
      <c r="S2051" s="10">
        <f t="shared" ref="S2051:S2114" si="268">(((J2051/60)/60)/24)+DATE(1970,1,1)</f>
        <v>41575.527349537035</v>
      </c>
      <c r="T2051">
        <f t="shared" si="265"/>
        <v>2013</v>
      </c>
      <c r="U2051" s="10">
        <f t="shared" ref="U2051:U2114" si="269">(((I2051/60)/60)/24)+DATE(1970,1,1)</f>
        <v>41610.957638888889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66"/>
        <v>473.27000000000004</v>
      </c>
      <c r="P2052" s="6">
        <f t="shared" si="267"/>
        <v>278.39411764705881</v>
      </c>
      <c r="Q2052" t="str">
        <f t="shared" si="261"/>
        <v>technology</v>
      </c>
      <c r="R2052" t="str">
        <f t="shared" si="262"/>
        <v>hardware</v>
      </c>
      <c r="S2052" s="10">
        <f t="shared" si="268"/>
        <v>42115.071504629625</v>
      </c>
      <c r="T2052">
        <f t="shared" si="265"/>
        <v>2015</v>
      </c>
      <c r="U2052" s="10">
        <f t="shared" si="269"/>
        <v>42155.071504629625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66"/>
        <v>130.36250000000001</v>
      </c>
      <c r="P2053" s="6">
        <f t="shared" si="267"/>
        <v>43.095041322314053</v>
      </c>
      <c r="Q2053" t="str">
        <f t="shared" ref="Q2053:Q2116" si="270">LEFT(N2053,SEARCH("/",N2053,1)-1)</f>
        <v>technology</v>
      </c>
      <c r="R2053" t="str">
        <f t="shared" ref="R2053:R2116" si="271">RIGHT(N2053,LEN(N2053)-SEARCH("/",N2053,1))</f>
        <v>hardware</v>
      </c>
      <c r="S2053" s="10">
        <f t="shared" si="268"/>
        <v>41604.022418981483</v>
      </c>
      <c r="T2053">
        <f t="shared" si="265"/>
        <v>2013</v>
      </c>
      <c r="U2053" s="10">
        <f t="shared" si="269"/>
        <v>41634.022418981483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66"/>
        <v>353.048</v>
      </c>
      <c r="P2054" s="6">
        <f t="shared" si="267"/>
        <v>326.29205175600737</v>
      </c>
      <c r="Q2054" t="str">
        <f t="shared" si="270"/>
        <v>technology</v>
      </c>
      <c r="R2054" t="str">
        <f t="shared" si="271"/>
        <v>hardware</v>
      </c>
      <c r="S2054" s="10">
        <f t="shared" si="268"/>
        <v>42375.08394675926</v>
      </c>
      <c r="T2054">
        <f t="shared" si="265"/>
        <v>2016</v>
      </c>
      <c r="U2054" s="10">
        <f t="shared" si="269"/>
        <v>42420.08394675926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66"/>
        <v>101.02</v>
      </c>
      <c r="P2055" s="6">
        <f t="shared" si="267"/>
        <v>41.743801652892564</v>
      </c>
      <c r="Q2055" t="str">
        <f t="shared" si="270"/>
        <v>technology</v>
      </c>
      <c r="R2055" t="str">
        <f t="shared" si="271"/>
        <v>hardware</v>
      </c>
      <c r="S2055" s="10">
        <f t="shared" si="268"/>
        <v>42303.617488425924</v>
      </c>
      <c r="T2055">
        <f t="shared" si="265"/>
        <v>2015</v>
      </c>
      <c r="U2055" s="10">
        <f t="shared" si="269"/>
        <v>42333.659155092595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66"/>
        <v>113.59142857142857</v>
      </c>
      <c r="P2056" s="6">
        <f t="shared" si="267"/>
        <v>64.020933977455712</v>
      </c>
      <c r="Q2056" t="str">
        <f t="shared" si="270"/>
        <v>technology</v>
      </c>
      <c r="R2056" t="str">
        <f t="shared" si="271"/>
        <v>hardware</v>
      </c>
      <c r="S2056" s="10">
        <f t="shared" si="268"/>
        <v>41731.520949074074</v>
      </c>
      <c r="T2056">
        <f t="shared" si="265"/>
        <v>2014</v>
      </c>
      <c r="U2056" s="10">
        <f t="shared" si="269"/>
        <v>41761.520949074074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66"/>
        <v>167.41666666666666</v>
      </c>
      <c r="P2057" s="6">
        <f t="shared" si="267"/>
        <v>99.455445544554451</v>
      </c>
      <c r="Q2057" t="str">
        <f t="shared" si="270"/>
        <v>technology</v>
      </c>
      <c r="R2057" t="str">
        <f t="shared" si="271"/>
        <v>hardware</v>
      </c>
      <c r="S2057" s="10">
        <f t="shared" si="268"/>
        <v>41946.674108796295</v>
      </c>
      <c r="T2057">
        <f t="shared" si="265"/>
        <v>2014</v>
      </c>
      <c r="U2057" s="10">
        <f t="shared" si="269"/>
        <v>41976.166666666672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66"/>
        <v>153.452</v>
      </c>
      <c r="P2058" s="6">
        <f t="shared" si="267"/>
        <v>138.49458483754512</v>
      </c>
      <c r="Q2058" t="str">
        <f t="shared" si="270"/>
        <v>technology</v>
      </c>
      <c r="R2058" t="str">
        <f t="shared" si="271"/>
        <v>hardware</v>
      </c>
      <c r="S2058" s="10">
        <f t="shared" si="268"/>
        <v>41351.76090277778</v>
      </c>
      <c r="T2058">
        <f t="shared" si="265"/>
        <v>2013</v>
      </c>
      <c r="U2058" s="10">
        <f t="shared" si="269"/>
        <v>41381.76090277778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66"/>
        <v>202.23220000000001</v>
      </c>
      <c r="P2059" s="6">
        <f t="shared" si="267"/>
        <v>45.547792792792798</v>
      </c>
      <c r="Q2059" t="str">
        <f t="shared" si="270"/>
        <v>technology</v>
      </c>
      <c r="R2059" t="str">
        <f t="shared" si="271"/>
        <v>hardware</v>
      </c>
      <c r="S2059" s="10">
        <f t="shared" si="268"/>
        <v>42396.494583333333</v>
      </c>
      <c r="T2059">
        <f t="shared" si="265"/>
        <v>2016</v>
      </c>
      <c r="U2059" s="10">
        <f t="shared" si="269"/>
        <v>42426.494583333333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66"/>
        <v>168.28125</v>
      </c>
      <c r="P2060" s="6">
        <f t="shared" si="267"/>
        <v>10.507317073170732</v>
      </c>
      <c r="Q2060" t="str">
        <f t="shared" si="270"/>
        <v>technology</v>
      </c>
      <c r="R2060" t="str">
        <f t="shared" si="271"/>
        <v>hardware</v>
      </c>
      <c r="S2060" s="10">
        <f t="shared" si="268"/>
        <v>42026.370717592596</v>
      </c>
      <c r="T2060">
        <f t="shared" si="265"/>
        <v>2015</v>
      </c>
      <c r="U2060" s="10">
        <f t="shared" si="269"/>
        <v>42065.833333333328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66"/>
        <v>143.45666666666668</v>
      </c>
      <c r="P2061" s="6">
        <f t="shared" si="267"/>
        <v>114.76533333333333</v>
      </c>
      <c r="Q2061" t="str">
        <f t="shared" si="270"/>
        <v>technology</v>
      </c>
      <c r="R2061" t="str">
        <f t="shared" si="271"/>
        <v>hardware</v>
      </c>
      <c r="S2061" s="10">
        <f t="shared" si="268"/>
        <v>42361.602476851855</v>
      </c>
      <c r="T2061">
        <f t="shared" si="265"/>
        <v>2015</v>
      </c>
      <c r="U2061" s="10">
        <f t="shared" si="269"/>
        <v>42400.915972222225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66"/>
        <v>196.4</v>
      </c>
      <c r="P2062" s="6">
        <f t="shared" si="267"/>
        <v>35.997067448680355</v>
      </c>
      <c r="Q2062" t="str">
        <f t="shared" si="270"/>
        <v>technology</v>
      </c>
      <c r="R2062" t="str">
        <f t="shared" si="271"/>
        <v>hardware</v>
      </c>
      <c r="S2062" s="10">
        <f t="shared" si="268"/>
        <v>41783.642939814818</v>
      </c>
      <c r="T2062">
        <f t="shared" si="265"/>
        <v>2014</v>
      </c>
      <c r="U2062" s="10">
        <f t="shared" si="269"/>
        <v>41843.642939814818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66"/>
        <v>107.91999999999999</v>
      </c>
      <c r="P2063" s="6">
        <f t="shared" si="267"/>
        <v>154.17142857142858</v>
      </c>
      <c r="Q2063" t="str">
        <f t="shared" si="270"/>
        <v>technology</v>
      </c>
      <c r="R2063" t="str">
        <f t="shared" si="271"/>
        <v>hardware</v>
      </c>
      <c r="S2063" s="10">
        <f t="shared" si="268"/>
        <v>42705.764513888891</v>
      </c>
      <c r="T2063">
        <f t="shared" si="265"/>
        <v>2016</v>
      </c>
      <c r="U2063" s="10">
        <f t="shared" si="269"/>
        <v>42735.764513888891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66"/>
        <v>114.97699999999999</v>
      </c>
      <c r="P2064" s="6">
        <f t="shared" si="267"/>
        <v>566.38916256157631</v>
      </c>
      <c r="Q2064" t="str">
        <f t="shared" si="270"/>
        <v>technology</v>
      </c>
      <c r="R2064" t="str">
        <f t="shared" si="271"/>
        <v>hardware</v>
      </c>
      <c r="S2064" s="10">
        <f t="shared" si="268"/>
        <v>42423.3830787037</v>
      </c>
      <c r="T2064">
        <f t="shared" si="265"/>
        <v>2016</v>
      </c>
      <c r="U2064" s="10">
        <f t="shared" si="269"/>
        <v>42453.341412037036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66"/>
        <v>148.04999999999998</v>
      </c>
      <c r="P2065" s="6">
        <f t="shared" si="267"/>
        <v>120.85714285714286</v>
      </c>
      <c r="Q2065" t="str">
        <f t="shared" si="270"/>
        <v>technology</v>
      </c>
      <c r="R2065" t="str">
        <f t="shared" si="271"/>
        <v>hardware</v>
      </c>
      <c r="S2065" s="10">
        <f t="shared" si="268"/>
        <v>42472.73265046296</v>
      </c>
      <c r="T2065">
        <f t="shared" si="265"/>
        <v>2016</v>
      </c>
      <c r="U2065" s="10">
        <f t="shared" si="269"/>
        <v>42505.73265046296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66"/>
        <v>191.16676082790633</v>
      </c>
      <c r="P2066" s="6">
        <f t="shared" si="267"/>
        <v>86.163845492085343</v>
      </c>
      <c r="Q2066" t="str">
        <f t="shared" si="270"/>
        <v>technology</v>
      </c>
      <c r="R2066" t="str">
        <f t="shared" si="271"/>
        <v>hardware</v>
      </c>
      <c r="S2066" s="10">
        <f t="shared" si="268"/>
        <v>41389.364849537036</v>
      </c>
      <c r="T2066">
        <f t="shared" si="265"/>
        <v>2013</v>
      </c>
      <c r="U2066" s="10">
        <f t="shared" si="269"/>
        <v>41425.5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66"/>
        <v>199.215125</v>
      </c>
      <c r="P2067" s="6">
        <f t="shared" si="267"/>
        <v>51.212114395886893</v>
      </c>
      <c r="Q2067" t="str">
        <f t="shared" si="270"/>
        <v>technology</v>
      </c>
      <c r="R2067" t="str">
        <f t="shared" si="271"/>
        <v>hardware</v>
      </c>
      <c r="S2067" s="10">
        <f t="shared" si="268"/>
        <v>41603.333668981482</v>
      </c>
      <c r="T2067">
        <f t="shared" si="265"/>
        <v>2013</v>
      </c>
      <c r="U2067" s="10">
        <f t="shared" si="269"/>
        <v>41633.333668981482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66"/>
        <v>218.6</v>
      </c>
      <c r="P2068" s="6">
        <f t="shared" si="267"/>
        <v>67.261538461538464</v>
      </c>
      <c r="Q2068" t="str">
        <f t="shared" si="270"/>
        <v>technology</v>
      </c>
      <c r="R2068" t="str">
        <f t="shared" si="271"/>
        <v>hardware</v>
      </c>
      <c r="S2068" s="10">
        <f t="shared" si="268"/>
        <v>41844.771793981483</v>
      </c>
      <c r="T2068">
        <f t="shared" si="265"/>
        <v>2014</v>
      </c>
      <c r="U2068" s="10">
        <f t="shared" si="269"/>
        <v>41874.771793981483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66"/>
        <v>126.86868686868686</v>
      </c>
      <c r="P2069" s="6">
        <f t="shared" si="267"/>
        <v>62.8</v>
      </c>
      <c r="Q2069" t="str">
        <f t="shared" si="270"/>
        <v>technology</v>
      </c>
      <c r="R2069" t="str">
        <f t="shared" si="271"/>
        <v>hardware</v>
      </c>
      <c r="S2069" s="10">
        <f t="shared" si="268"/>
        <v>42115.853888888887</v>
      </c>
      <c r="T2069">
        <f t="shared" si="265"/>
        <v>2015</v>
      </c>
      <c r="U2069" s="10">
        <f t="shared" si="269"/>
        <v>42148.853888888887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66"/>
        <v>105.22388000000001</v>
      </c>
      <c r="P2070" s="6">
        <f t="shared" si="267"/>
        <v>346.13118421052633</v>
      </c>
      <c r="Q2070" t="str">
        <f t="shared" si="270"/>
        <v>technology</v>
      </c>
      <c r="R2070" t="str">
        <f t="shared" si="271"/>
        <v>hardware</v>
      </c>
      <c r="S2070" s="10">
        <f t="shared" si="268"/>
        <v>42633.841608796298</v>
      </c>
      <c r="T2070">
        <f t="shared" si="265"/>
        <v>2016</v>
      </c>
      <c r="U2070" s="10">
        <f t="shared" si="269"/>
        <v>42663.841608796298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66"/>
        <v>128.40666000000002</v>
      </c>
      <c r="P2071" s="6">
        <f t="shared" si="267"/>
        <v>244.11912547528519</v>
      </c>
      <c r="Q2071" t="str">
        <f t="shared" si="270"/>
        <v>technology</v>
      </c>
      <c r="R2071" t="str">
        <f t="shared" si="271"/>
        <v>hardware</v>
      </c>
      <c r="S2071" s="10">
        <f t="shared" si="268"/>
        <v>42340.972118055557</v>
      </c>
      <c r="T2071">
        <f t="shared" si="265"/>
        <v>2015</v>
      </c>
      <c r="U2071" s="10">
        <f t="shared" si="269"/>
        <v>42371.972118055557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66"/>
        <v>317.3272</v>
      </c>
      <c r="P2072" s="6">
        <f t="shared" si="267"/>
        <v>259.25424836601309</v>
      </c>
      <c r="Q2072" t="str">
        <f t="shared" si="270"/>
        <v>technology</v>
      </c>
      <c r="R2072" t="str">
        <f t="shared" si="271"/>
        <v>hardware</v>
      </c>
      <c r="S2072" s="10">
        <f t="shared" si="268"/>
        <v>42519.6565162037</v>
      </c>
      <c r="T2072">
        <f t="shared" si="265"/>
        <v>2016</v>
      </c>
      <c r="U2072" s="10">
        <f t="shared" si="269"/>
        <v>42549.6565162037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66"/>
        <v>280.73</v>
      </c>
      <c r="P2073" s="6">
        <f t="shared" si="267"/>
        <v>201.96402877697841</v>
      </c>
      <c r="Q2073" t="str">
        <f t="shared" si="270"/>
        <v>technology</v>
      </c>
      <c r="R2073" t="str">
        <f t="shared" si="271"/>
        <v>hardware</v>
      </c>
      <c r="S2073" s="10">
        <f t="shared" si="268"/>
        <v>42600.278749999998</v>
      </c>
      <c r="T2073">
        <f t="shared" si="265"/>
        <v>2016</v>
      </c>
      <c r="U2073" s="10">
        <f t="shared" si="269"/>
        <v>42645.278749999998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66"/>
        <v>110.73146853146854</v>
      </c>
      <c r="P2074" s="6">
        <f t="shared" si="267"/>
        <v>226.20857142857142</v>
      </c>
      <c r="Q2074" t="str">
        <f t="shared" si="270"/>
        <v>technology</v>
      </c>
      <c r="R2074" t="str">
        <f t="shared" si="271"/>
        <v>hardware</v>
      </c>
      <c r="S2074" s="10">
        <f t="shared" si="268"/>
        <v>42467.581388888888</v>
      </c>
      <c r="T2074">
        <f t="shared" si="265"/>
        <v>2016</v>
      </c>
      <c r="U2074" s="10">
        <f t="shared" si="269"/>
        <v>42497.581388888888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66"/>
        <v>152.60429999999999</v>
      </c>
      <c r="P2075" s="6">
        <f t="shared" si="267"/>
        <v>324.69</v>
      </c>
      <c r="Q2075" t="str">
        <f t="shared" si="270"/>
        <v>technology</v>
      </c>
      <c r="R2075" t="str">
        <f t="shared" si="271"/>
        <v>hardware</v>
      </c>
      <c r="S2075" s="10">
        <f t="shared" si="268"/>
        <v>42087.668032407411</v>
      </c>
      <c r="T2075">
        <f t="shared" si="265"/>
        <v>2015</v>
      </c>
      <c r="U2075" s="10">
        <f t="shared" si="269"/>
        <v>42132.668032407411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66"/>
        <v>102.49999999999999</v>
      </c>
      <c r="P2076" s="6">
        <f t="shared" si="267"/>
        <v>205</v>
      </c>
      <c r="Q2076" t="str">
        <f t="shared" si="270"/>
        <v>technology</v>
      </c>
      <c r="R2076" t="str">
        <f t="shared" si="271"/>
        <v>hardware</v>
      </c>
      <c r="S2076" s="10">
        <f t="shared" si="268"/>
        <v>42466.826180555552</v>
      </c>
      <c r="T2076">
        <f t="shared" si="265"/>
        <v>2016</v>
      </c>
      <c r="U2076" s="10">
        <f t="shared" si="269"/>
        <v>42496.826180555552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66"/>
        <v>1678.3738373837384</v>
      </c>
      <c r="P2077" s="6">
        <f t="shared" si="267"/>
        <v>20.465926829268295</v>
      </c>
      <c r="Q2077" t="str">
        <f t="shared" si="270"/>
        <v>technology</v>
      </c>
      <c r="R2077" t="str">
        <f t="shared" si="271"/>
        <v>hardware</v>
      </c>
      <c r="S2077" s="10">
        <f t="shared" si="268"/>
        <v>41450.681574074071</v>
      </c>
      <c r="T2077">
        <f t="shared" si="265"/>
        <v>2013</v>
      </c>
      <c r="U2077" s="10">
        <f t="shared" si="269"/>
        <v>41480.681574074071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66"/>
        <v>543.349156424581</v>
      </c>
      <c r="P2078" s="6">
        <f t="shared" si="267"/>
        <v>116.35303146309367</v>
      </c>
      <c r="Q2078" t="str">
        <f t="shared" si="270"/>
        <v>technology</v>
      </c>
      <c r="R2078" t="str">
        <f t="shared" si="271"/>
        <v>hardware</v>
      </c>
      <c r="S2078" s="10">
        <f t="shared" si="268"/>
        <v>41803.880659722221</v>
      </c>
      <c r="T2078">
        <f t="shared" si="265"/>
        <v>2014</v>
      </c>
      <c r="U2078" s="10">
        <f t="shared" si="269"/>
        <v>41843.880659722221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66"/>
        <v>115.50800000000001</v>
      </c>
      <c r="P2079" s="6">
        <f t="shared" si="267"/>
        <v>307.20212765957444</v>
      </c>
      <c r="Q2079" t="str">
        <f t="shared" si="270"/>
        <v>technology</v>
      </c>
      <c r="R2079" t="str">
        <f t="shared" si="271"/>
        <v>hardware</v>
      </c>
      <c r="S2079" s="10">
        <f t="shared" si="268"/>
        <v>42103.042546296296</v>
      </c>
      <c r="T2079">
        <f t="shared" si="265"/>
        <v>2015</v>
      </c>
      <c r="U2079" s="10">
        <f t="shared" si="269"/>
        <v>42160.875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66"/>
        <v>131.20499999999998</v>
      </c>
      <c r="P2080" s="6">
        <f t="shared" si="267"/>
        <v>546.6875</v>
      </c>
      <c r="Q2080" t="str">
        <f t="shared" si="270"/>
        <v>technology</v>
      </c>
      <c r="R2080" t="str">
        <f t="shared" si="271"/>
        <v>hardware</v>
      </c>
      <c r="S2080" s="10">
        <f t="shared" si="268"/>
        <v>42692.771493055552</v>
      </c>
      <c r="T2080">
        <f t="shared" si="265"/>
        <v>2016</v>
      </c>
      <c r="U2080" s="10">
        <f t="shared" si="269"/>
        <v>42722.771493055552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66"/>
        <v>288.17</v>
      </c>
      <c r="P2081" s="6">
        <f t="shared" si="267"/>
        <v>47.474464579901152</v>
      </c>
      <c r="Q2081" t="str">
        <f t="shared" si="270"/>
        <v>technology</v>
      </c>
      <c r="R2081" t="str">
        <f t="shared" si="271"/>
        <v>hardware</v>
      </c>
      <c r="S2081" s="10">
        <f t="shared" si="268"/>
        <v>42150.71056712963</v>
      </c>
      <c r="T2081">
        <f t="shared" si="265"/>
        <v>2015</v>
      </c>
      <c r="U2081" s="10">
        <f t="shared" si="269"/>
        <v>42180.791666666672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66"/>
        <v>507.8</v>
      </c>
      <c r="P2082" s="6">
        <f t="shared" si="267"/>
        <v>101.56</v>
      </c>
      <c r="Q2082" t="str">
        <f t="shared" si="270"/>
        <v>technology</v>
      </c>
      <c r="R2082" t="str">
        <f t="shared" si="271"/>
        <v>hardware</v>
      </c>
      <c r="S2082" s="10">
        <f t="shared" si="268"/>
        <v>42289.957175925927</v>
      </c>
      <c r="T2082">
        <f t="shared" si="265"/>
        <v>2015</v>
      </c>
      <c r="U2082" s="10">
        <f t="shared" si="269"/>
        <v>42319.998842592591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66"/>
        <v>114.57142857142857</v>
      </c>
      <c r="P2083" s="6">
        <f t="shared" si="267"/>
        <v>72.909090909090907</v>
      </c>
      <c r="Q2083" t="str">
        <f t="shared" si="270"/>
        <v>music</v>
      </c>
      <c r="R2083" t="str">
        <f t="shared" si="271"/>
        <v>indie rock</v>
      </c>
      <c r="S2083" s="10">
        <f t="shared" si="268"/>
        <v>41004.156886574077</v>
      </c>
      <c r="T2083">
        <f t="shared" si="265"/>
        <v>2012</v>
      </c>
      <c r="U2083" s="10">
        <f t="shared" si="269"/>
        <v>41045.207638888889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66"/>
        <v>110.73333333333333</v>
      </c>
      <c r="P2084" s="6">
        <f t="shared" si="267"/>
        <v>43.710526315789473</v>
      </c>
      <c r="Q2084" t="str">
        <f t="shared" si="270"/>
        <v>music</v>
      </c>
      <c r="R2084" t="str">
        <f t="shared" si="271"/>
        <v>indie rock</v>
      </c>
      <c r="S2084" s="10">
        <f t="shared" si="268"/>
        <v>40811.120324074072</v>
      </c>
      <c r="T2084">
        <f t="shared" si="265"/>
        <v>2011</v>
      </c>
      <c r="U2084" s="10">
        <f t="shared" si="269"/>
        <v>40871.161990740737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66"/>
        <v>113.33333333333333</v>
      </c>
      <c r="P2085" s="6">
        <f t="shared" si="267"/>
        <v>34</v>
      </c>
      <c r="Q2085" t="str">
        <f t="shared" si="270"/>
        <v>music</v>
      </c>
      <c r="R2085" t="str">
        <f t="shared" si="271"/>
        <v>indie rock</v>
      </c>
      <c r="S2085" s="10">
        <f t="shared" si="268"/>
        <v>41034.72216435185</v>
      </c>
      <c r="T2085">
        <f t="shared" si="265"/>
        <v>2012</v>
      </c>
      <c r="U2085" s="10">
        <f t="shared" si="269"/>
        <v>41064.72216435185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66"/>
        <v>108.33333333333333</v>
      </c>
      <c r="P2086" s="6">
        <f t="shared" si="267"/>
        <v>70.652173913043484</v>
      </c>
      <c r="Q2086" t="str">
        <f t="shared" si="270"/>
        <v>music</v>
      </c>
      <c r="R2086" t="str">
        <f t="shared" si="271"/>
        <v>indie rock</v>
      </c>
      <c r="S2086" s="10">
        <f t="shared" si="268"/>
        <v>41731.833124999997</v>
      </c>
      <c r="T2086">
        <f t="shared" si="265"/>
        <v>2014</v>
      </c>
      <c r="U2086" s="10">
        <f t="shared" si="269"/>
        <v>41763.290972222225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66"/>
        <v>123.53333333333335</v>
      </c>
      <c r="P2087" s="6">
        <f t="shared" si="267"/>
        <v>89.301204819277103</v>
      </c>
      <c r="Q2087" t="str">
        <f t="shared" si="270"/>
        <v>music</v>
      </c>
      <c r="R2087" t="str">
        <f t="shared" si="271"/>
        <v>indie rock</v>
      </c>
      <c r="S2087" s="10">
        <f t="shared" si="268"/>
        <v>41075.835497685184</v>
      </c>
      <c r="T2087">
        <f t="shared" si="265"/>
        <v>2012</v>
      </c>
      <c r="U2087" s="10">
        <f t="shared" si="269"/>
        <v>41105.835497685184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66"/>
        <v>100.69999999999999</v>
      </c>
      <c r="P2088" s="6">
        <f t="shared" si="267"/>
        <v>115.08571428571429</v>
      </c>
      <c r="Q2088" t="str">
        <f t="shared" si="270"/>
        <v>music</v>
      </c>
      <c r="R2088" t="str">
        <f t="shared" si="271"/>
        <v>indie rock</v>
      </c>
      <c r="S2088" s="10">
        <f t="shared" si="268"/>
        <v>40860.67050925926</v>
      </c>
      <c r="T2088">
        <f t="shared" si="265"/>
        <v>2011</v>
      </c>
      <c r="U2088" s="10">
        <f t="shared" si="269"/>
        <v>40891.207638888889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66"/>
        <v>103.53333333333335</v>
      </c>
      <c r="P2089" s="6">
        <f t="shared" si="267"/>
        <v>62.12</v>
      </c>
      <c r="Q2089" t="str">
        <f t="shared" si="270"/>
        <v>music</v>
      </c>
      <c r="R2089" t="str">
        <f t="shared" si="271"/>
        <v>indie rock</v>
      </c>
      <c r="S2089" s="10">
        <f t="shared" si="268"/>
        <v>40764.204375000001</v>
      </c>
      <c r="T2089">
        <f t="shared" si="265"/>
        <v>2011</v>
      </c>
      <c r="U2089" s="10">
        <f t="shared" si="269"/>
        <v>40794.204375000001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66"/>
        <v>115.51066666666668</v>
      </c>
      <c r="P2090" s="6">
        <f t="shared" si="267"/>
        <v>46.204266666666669</v>
      </c>
      <c r="Q2090" t="str">
        <f t="shared" si="270"/>
        <v>music</v>
      </c>
      <c r="R2090" t="str">
        <f t="shared" si="271"/>
        <v>indie rock</v>
      </c>
      <c r="S2090" s="10">
        <f t="shared" si="268"/>
        <v>40395.714722222219</v>
      </c>
      <c r="T2090">
        <f t="shared" si="265"/>
        <v>2010</v>
      </c>
      <c r="U2090" s="10">
        <f t="shared" si="269"/>
        <v>40432.165972222225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66"/>
        <v>120.4004</v>
      </c>
      <c r="P2091" s="6">
        <f t="shared" si="267"/>
        <v>48.54854838709678</v>
      </c>
      <c r="Q2091" t="str">
        <f t="shared" si="270"/>
        <v>music</v>
      </c>
      <c r="R2091" t="str">
        <f t="shared" si="271"/>
        <v>indie rock</v>
      </c>
      <c r="S2091" s="10">
        <f t="shared" si="268"/>
        <v>41453.076319444444</v>
      </c>
      <c r="T2091">
        <f t="shared" si="265"/>
        <v>2013</v>
      </c>
      <c r="U2091" s="10">
        <f t="shared" si="269"/>
        <v>41488.076319444444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66"/>
        <v>115.040375</v>
      </c>
      <c r="P2092" s="6">
        <f t="shared" si="267"/>
        <v>57.520187499999999</v>
      </c>
      <c r="Q2092" t="str">
        <f t="shared" si="270"/>
        <v>music</v>
      </c>
      <c r="R2092" t="str">
        <f t="shared" si="271"/>
        <v>indie rock</v>
      </c>
      <c r="S2092" s="10">
        <f t="shared" si="268"/>
        <v>41299.381423611114</v>
      </c>
      <c r="T2092">
        <f t="shared" si="265"/>
        <v>2013</v>
      </c>
      <c r="U2092" s="10">
        <f t="shared" si="269"/>
        <v>41329.381423611114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66"/>
        <v>120.46777777777777</v>
      </c>
      <c r="P2093" s="6">
        <f t="shared" si="267"/>
        <v>88.147154471544724</v>
      </c>
      <c r="Q2093" t="str">
        <f t="shared" si="270"/>
        <v>music</v>
      </c>
      <c r="R2093" t="str">
        <f t="shared" si="271"/>
        <v>indie rock</v>
      </c>
      <c r="S2093" s="10">
        <f t="shared" si="268"/>
        <v>40555.322662037033</v>
      </c>
      <c r="T2093">
        <f t="shared" si="265"/>
        <v>2011</v>
      </c>
      <c r="U2093" s="10">
        <f t="shared" si="269"/>
        <v>40603.833333333336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66"/>
        <v>101.28333333333333</v>
      </c>
      <c r="P2094" s="6">
        <f t="shared" si="267"/>
        <v>110.49090909090908</v>
      </c>
      <c r="Q2094" t="str">
        <f t="shared" si="270"/>
        <v>music</v>
      </c>
      <c r="R2094" t="str">
        <f t="shared" si="271"/>
        <v>indie rock</v>
      </c>
      <c r="S2094" s="10">
        <f t="shared" si="268"/>
        <v>40763.707546296297</v>
      </c>
      <c r="T2094">
        <f t="shared" si="265"/>
        <v>2011</v>
      </c>
      <c r="U2094" s="10">
        <f t="shared" si="269"/>
        <v>40823.707546296297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66"/>
        <v>102.46666666666667</v>
      </c>
      <c r="P2095" s="6">
        <f t="shared" si="267"/>
        <v>66.826086956521735</v>
      </c>
      <c r="Q2095" t="str">
        <f t="shared" si="270"/>
        <v>music</v>
      </c>
      <c r="R2095" t="str">
        <f t="shared" si="271"/>
        <v>indie rock</v>
      </c>
      <c r="S2095" s="10">
        <f t="shared" si="268"/>
        <v>41205.854537037041</v>
      </c>
      <c r="T2095">
        <f t="shared" si="265"/>
        <v>2012</v>
      </c>
      <c r="U2095" s="10">
        <f t="shared" si="269"/>
        <v>41265.896203703705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66"/>
        <v>120.54285714285714</v>
      </c>
      <c r="P2096" s="6">
        <f t="shared" si="267"/>
        <v>58.597222222222221</v>
      </c>
      <c r="Q2096" t="str">
        <f t="shared" si="270"/>
        <v>music</v>
      </c>
      <c r="R2096" t="str">
        <f t="shared" si="271"/>
        <v>indie rock</v>
      </c>
      <c r="S2096" s="10">
        <f t="shared" si="268"/>
        <v>40939.02002314815</v>
      </c>
      <c r="T2096">
        <f t="shared" si="265"/>
        <v>2012</v>
      </c>
      <c r="U2096" s="10">
        <f t="shared" si="269"/>
        <v>40973.125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66"/>
        <v>100</v>
      </c>
      <c r="P2097" s="6">
        <f t="shared" si="267"/>
        <v>113.63636363636364</v>
      </c>
      <c r="Q2097" t="str">
        <f t="shared" si="270"/>
        <v>music</v>
      </c>
      <c r="R2097" t="str">
        <f t="shared" si="271"/>
        <v>indie rock</v>
      </c>
      <c r="S2097" s="10">
        <f t="shared" si="268"/>
        <v>40758.733483796292</v>
      </c>
      <c r="T2097">
        <f t="shared" si="265"/>
        <v>2011</v>
      </c>
      <c r="U2097" s="10">
        <f t="shared" si="269"/>
        <v>40818.733483796292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66"/>
        <v>101.66666666666666</v>
      </c>
      <c r="P2098" s="6">
        <f t="shared" si="267"/>
        <v>43.571428571428569</v>
      </c>
      <c r="Q2098" t="str">
        <f t="shared" si="270"/>
        <v>music</v>
      </c>
      <c r="R2098" t="str">
        <f t="shared" si="271"/>
        <v>indie rock</v>
      </c>
      <c r="S2098" s="10">
        <f t="shared" si="268"/>
        <v>41192.758506944447</v>
      </c>
      <c r="T2098">
        <f t="shared" si="265"/>
        <v>2012</v>
      </c>
      <c r="U2098" s="10">
        <f t="shared" si="269"/>
        <v>41208.165972222225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66"/>
        <v>100</v>
      </c>
      <c r="P2099" s="6">
        <f t="shared" si="267"/>
        <v>78.94736842105263</v>
      </c>
      <c r="Q2099" t="str">
        <f t="shared" si="270"/>
        <v>music</v>
      </c>
      <c r="R2099" t="str">
        <f t="shared" si="271"/>
        <v>indie rock</v>
      </c>
      <c r="S2099" s="10">
        <f t="shared" si="268"/>
        <v>40818.58489583333</v>
      </c>
      <c r="T2099">
        <f t="shared" si="265"/>
        <v>2011</v>
      </c>
      <c r="U2099" s="10">
        <f t="shared" si="269"/>
        <v>40878.626562500001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66"/>
        <v>100.33333333333334</v>
      </c>
      <c r="P2100" s="6">
        <f t="shared" si="267"/>
        <v>188.125</v>
      </c>
      <c r="Q2100" t="str">
        <f t="shared" si="270"/>
        <v>music</v>
      </c>
      <c r="R2100" t="str">
        <f t="shared" si="271"/>
        <v>indie rock</v>
      </c>
      <c r="S2100" s="10">
        <f t="shared" si="268"/>
        <v>40946.11383101852</v>
      </c>
      <c r="T2100">
        <f t="shared" si="265"/>
        <v>2012</v>
      </c>
      <c r="U2100" s="10">
        <f t="shared" si="269"/>
        <v>40976.11383101852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66"/>
        <v>132.36666666666667</v>
      </c>
      <c r="P2101" s="6">
        <f t="shared" si="267"/>
        <v>63.031746031746032</v>
      </c>
      <c r="Q2101" t="str">
        <f t="shared" si="270"/>
        <v>music</v>
      </c>
      <c r="R2101" t="str">
        <f t="shared" si="271"/>
        <v>indie rock</v>
      </c>
      <c r="S2101" s="10">
        <f t="shared" si="268"/>
        <v>42173.746342592596</v>
      </c>
      <c r="T2101">
        <f t="shared" si="265"/>
        <v>2015</v>
      </c>
      <c r="U2101" s="10">
        <f t="shared" si="269"/>
        <v>42187.152777777781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66"/>
        <v>136.66666666666666</v>
      </c>
      <c r="P2102" s="6">
        <f t="shared" si="267"/>
        <v>30.37037037037037</v>
      </c>
      <c r="Q2102" t="str">
        <f t="shared" si="270"/>
        <v>music</v>
      </c>
      <c r="R2102" t="str">
        <f t="shared" si="271"/>
        <v>indie rock</v>
      </c>
      <c r="S2102" s="10">
        <f t="shared" si="268"/>
        <v>41074.834965277776</v>
      </c>
      <c r="T2102">
        <f t="shared" si="265"/>
        <v>2012</v>
      </c>
      <c r="U2102" s="10">
        <f t="shared" si="269"/>
        <v>41090.165972222225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66"/>
        <v>113.25</v>
      </c>
      <c r="P2103" s="6">
        <f t="shared" si="267"/>
        <v>51.477272727272727</v>
      </c>
      <c r="Q2103" t="str">
        <f t="shared" si="270"/>
        <v>music</v>
      </c>
      <c r="R2103" t="str">
        <f t="shared" si="271"/>
        <v>indie rock</v>
      </c>
      <c r="S2103" s="10">
        <f t="shared" si="268"/>
        <v>40892.149467592593</v>
      </c>
      <c r="T2103">
        <f t="shared" si="265"/>
        <v>2011</v>
      </c>
      <c r="U2103" s="10">
        <f t="shared" si="269"/>
        <v>40952.149467592593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66"/>
        <v>136</v>
      </c>
      <c r="P2104" s="6">
        <f t="shared" si="267"/>
        <v>35.789473684210527</v>
      </c>
      <c r="Q2104" t="str">
        <f t="shared" si="270"/>
        <v>music</v>
      </c>
      <c r="R2104" t="str">
        <f t="shared" si="271"/>
        <v>indie rock</v>
      </c>
      <c r="S2104" s="10">
        <f t="shared" si="268"/>
        <v>40638.868611111109</v>
      </c>
      <c r="T2104">
        <f t="shared" si="265"/>
        <v>2011</v>
      </c>
      <c r="U2104" s="10">
        <f t="shared" si="269"/>
        <v>40668.868611111109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66"/>
        <v>146.12318374694613</v>
      </c>
      <c r="P2105" s="6">
        <f t="shared" si="267"/>
        <v>98.817391304347822</v>
      </c>
      <c r="Q2105" t="str">
        <f t="shared" si="270"/>
        <v>music</v>
      </c>
      <c r="R2105" t="str">
        <f t="shared" si="271"/>
        <v>indie rock</v>
      </c>
      <c r="S2105" s="10">
        <f t="shared" si="268"/>
        <v>41192.754942129628</v>
      </c>
      <c r="T2105">
        <f t="shared" si="265"/>
        <v>2012</v>
      </c>
      <c r="U2105" s="10">
        <f t="shared" si="269"/>
        <v>41222.7966087963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66"/>
        <v>129.5</v>
      </c>
      <c r="P2106" s="6">
        <f t="shared" si="267"/>
        <v>28</v>
      </c>
      <c r="Q2106" t="str">
        <f t="shared" si="270"/>
        <v>music</v>
      </c>
      <c r="R2106" t="str">
        <f t="shared" si="271"/>
        <v>indie rock</v>
      </c>
      <c r="S2106" s="10">
        <f t="shared" si="268"/>
        <v>41394.074467592596</v>
      </c>
      <c r="T2106">
        <f t="shared" si="265"/>
        <v>2013</v>
      </c>
      <c r="U2106" s="10">
        <f t="shared" si="269"/>
        <v>41425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66"/>
        <v>254</v>
      </c>
      <c r="P2107" s="6">
        <f t="shared" si="267"/>
        <v>51.313131313131315</v>
      </c>
      <c r="Q2107" t="str">
        <f t="shared" si="270"/>
        <v>music</v>
      </c>
      <c r="R2107" t="str">
        <f t="shared" si="271"/>
        <v>indie rock</v>
      </c>
      <c r="S2107" s="10">
        <f t="shared" si="268"/>
        <v>41951.788807870369</v>
      </c>
      <c r="T2107">
        <f t="shared" si="265"/>
        <v>2014</v>
      </c>
      <c r="U2107" s="10">
        <f t="shared" si="269"/>
        <v>41964.166666666672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66"/>
        <v>107.04545454545456</v>
      </c>
      <c r="P2108" s="6">
        <f t="shared" si="267"/>
        <v>53.522727272727273</v>
      </c>
      <c r="Q2108" t="str">
        <f t="shared" si="270"/>
        <v>music</v>
      </c>
      <c r="R2108" t="str">
        <f t="shared" si="271"/>
        <v>indie rock</v>
      </c>
      <c r="S2108" s="10">
        <f t="shared" si="268"/>
        <v>41270.21497685185</v>
      </c>
      <c r="T2108">
        <f t="shared" si="265"/>
        <v>2012</v>
      </c>
      <c r="U2108" s="10">
        <f t="shared" si="269"/>
        <v>41300.21497685185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66"/>
        <v>107.73299999999999</v>
      </c>
      <c r="P2109" s="6">
        <f t="shared" si="267"/>
        <v>37.149310344827583</v>
      </c>
      <c r="Q2109" t="str">
        <f t="shared" si="270"/>
        <v>music</v>
      </c>
      <c r="R2109" t="str">
        <f t="shared" si="271"/>
        <v>indie rock</v>
      </c>
      <c r="S2109" s="10">
        <f t="shared" si="268"/>
        <v>41934.71056712963</v>
      </c>
      <c r="T2109">
        <f t="shared" si="265"/>
        <v>2014</v>
      </c>
      <c r="U2109" s="10">
        <f t="shared" si="269"/>
        <v>41955.752233796295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66"/>
        <v>107.31250000000001</v>
      </c>
      <c r="P2110" s="6">
        <f t="shared" si="267"/>
        <v>89.895287958115176</v>
      </c>
      <c r="Q2110" t="str">
        <f t="shared" si="270"/>
        <v>music</v>
      </c>
      <c r="R2110" t="str">
        <f t="shared" si="271"/>
        <v>indie rock</v>
      </c>
      <c r="S2110" s="10">
        <f t="shared" si="268"/>
        <v>41135.175694444442</v>
      </c>
      <c r="T2110">
        <f t="shared" si="265"/>
        <v>2012</v>
      </c>
      <c r="U2110" s="10">
        <f t="shared" si="269"/>
        <v>41162.163194444445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66"/>
        <v>106.52500000000001</v>
      </c>
      <c r="P2111" s="6">
        <f t="shared" si="267"/>
        <v>106.52500000000001</v>
      </c>
      <c r="Q2111" t="str">
        <f t="shared" si="270"/>
        <v>music</v>
      </c>
      <c r="R2111" t="str">
        <f t="shared" si="271"/>
        <v>indie rock</v>
      </c>
      <c r="S2111" s="10">
        <f t="shared" si="268"/>
        <v>42160.708530092597</v>
      </c>
      <c r="T2111">
        <f t="shared" si="265"/>
        <v>2015</v>
      </c>
      <c r="U2111" s="10">
        <f t="shared" si="269"/>
        <v>42190.708530092597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66"/>
        <v>100.35000000000001</v>
      </c>
      <c r="P2112" s="6">
        <f t="shared" si="267"/>
        <v>52.815789473684212</v>
      </c>
      <c r="Q2112" t="str">
        <f t="shared" si="270"/>
        <v>music</v>
      </c>
      <c r="R2112" t="str">
        <f t="shared" si="271"/>
        <v>indie rock</v>
      </c>
      <c r="S2112" s="10">
        <f t="shared" si="268"/>
        <v>41759.670937499999</v>
      </c>
      <c r="T2112">
        <f t="shared" si="265"/>
        <v>2014</v>
      </c>
      <c r="U2112" s="10">
        <f t="shared" si="269"/>
        <v>41787.207638888889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66"/>
        <v>106.5</v>
      </c>
      <c r="P2113" s="6">
        <f t="shared" si="267"/>
        <v>54.615384615384613</v>
      </c>
      <c r="Q2113" t="str">
        <f t="shared" si="270"/>
        <v>music</v>
      </c>
      <c r="R2113" t="str">
        <f t="shared" si="271"/>
        <v>indie rock</v>
      </c>
      <c r="S2113" s="10">
        <f t="shared" si="268"/>
        <v>40703.197048611109</v>
      </c>
      <c r="T2113">
        <f t="shared" si="265"/>
        <v>2011</v>
      </c>
      <c r="U2113" s="10">
        <f t="shared" si="269"/>
        <v>40770.041666666664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66"/>
        <v>100</v>
      </c>
      <c r="P2114" s="6">
        <f t="shared" si="267"/>
        <v>27.272727272727273</v>
      </c>
      <c r="Q2114" t="str">
        <f t="shared" si="270"/>
        <v>music</v>
      </c>
      <c r="R2114" t="str">
        <f t="shared" si="271"/>
        <v>indie rock</v>
      </c>
      <c r="S2114" s="10">
        <f t="shared" si="268"/>
        <v>41365.928159722222</v>
      </c>
      <c r="T2114">
        <f t="shared" ref="T2114:T2177" si="272">YEAR(S2114)</f>
        <v>2013</v>
      </c>
      <c r="U2114" s="10">
        <f t="shared" si="269"/>
        <v>41379.928159722222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73">E2115/D2115 * 100</f>
        <v>104.85714285714285</v>
      </c>
      <c r="P2115" s="6">
        <f t="shared" ref="P2115:P2178" si="274">E2115/L2115</f>
        <v>68.598130841121488</v>
      </c>
      <c r="Q2115" t="str">
        <f t="shared" si="270"/>
        <v>music</v>
      </c>
      <c r="R2115" t="str">
        <f t="shared" si="271"/>
        <v>indie rock</v>
      </c>
      <c r="S2115" s="10">
        <f t="shared" ref="S2115:S2178" si="275">(((J2115/60)/60)/24)+DATE(1970,1,1)</f>
        <v>41870.86546296296</v>
      </c>
      <c r="T2115">
        <f t="shared" si="272"/>
        <v>2014</v>
      </c>
      <c r="U2115" s="10">
        <f t="shared" ref="U2115:U2178" si="276">(((I2115/60)/60)/24)+DATE(1970,1,1)</f>
        <v>41905.86546296296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73"/>
        <v>104.69999999999999</v>
      </c>
      <c r="P2116" s="6">
        <f t="shared" si="274"/>
        <v>35.612244897959187</v>
      </c>
      <c r="Q2116" t="str">
        <f t="shared" si="270"/>
        <v>music</v>
      </c>
      <c r="R2116" t="str">
        <f t="shared" si="271"/>
        <v>indie rock</v>
      </c>
      <c r="S2116" s="10">
        <f t="shared" si="275"/>
        <v>40458.815625000003</v>
      </c>
      <c r="T2116">
        <f t="shared" si="272"/>
        <v>2010</v>
      </c>
      <c r="U2116" s="10">
        <f t="shared" si="276"/>
        <v>40521.207638888889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73"/>
        <v>225.66666666666669</v>
      </c>
      <c r="P2117" s="6">
        <f t="shared" si="274"/>
        <v>94.027777777777771</v>
      </c>
      <c r="Q2117" t="str">
        <f t="shared" ref="Q2117:Q2180" si="277">LEFT(N2117,SEARCH("/",N2117,1)-1)</f>
        <v>music</v>
      </c>
      <c r="R2117" t="str">
        <f t="shared" ref="R2117:R2180" si="278">RIGHT(N2117,LEN(N2117)-SEARCH("/",N2117,1))</f>
        <v>indie rock</v>
      </c>
      <c r="S2117" s="10">
        <f t="shared" si="275"/>
        <v>40564.081030092595</v>
      </c>
      <c r="T2117">
        <f t="shared" si="272"/>
        <v>2011</v>
      </c>
      <c r="U2117" s="10">
        <f t="shared" si="276"/>
        <v>40594.081030092595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73"/>
        <v>100.90416666666667</v>
      </c>
      <c r="P2118" s="6">
        <f t="shared" si="274"/>
        <v>526.45652173913038</v>
      </c>
      <c r="Q2118" t="str">
        <f t="shared" si="277"/>
        <v>music</v>
      </c>
      <c r="R2118" t="str">
        <f t="shared" si="278"/>
        <v>indie rock</v>
      </c>
      <c r="S2118" s="10">
        <f t="shared" si="275"/>
        <v>41136.777812500004</v>
      </c>
      <c r="T2118">
        <f t="shared" si="272"/>
        <v>2012</v>
      </c>
      <c r="U2118" s="10">
        <f t="shared" si="276"/>
        <v>41184.777812500004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73"/>
        <v>147.75</v>
      </c>
      <c r="P2119" s="6">
        <f t="shared" si="274"/>
        <v>50.657142857142858</v>
      </c>
      <c r="Q2119" t="str">
        <f t="shared" si="277"/>
        <v>music</v>
      </c>
      <c r="R2119" t="str">
        <f t="shared" si="278"/>
        <v>indie rock</v>
      </c>
      <c r="S2119" s="10">
        <f t="shared" si="275"/>
        <v>42290.059594907405</v>
      </c>
      <c r="T2119">
        <f t="shared" si="272"/>
        <v>2015</v>
      </c>
      <c r="U2119" s="10">
        <f t="shared" si="276"/>
        <v>42304.207638888889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73"/>
        <v>134.61099999999999</v>
      </c>
      <c r="P2120" s="6">
        <f t="shared" si="274"/>
        <v>79.182941176470578</v>
      </c>
      <c r="Q2120" t="str">
        <f t="shared" si="277"/>
        <v>music</v>
      </c>
      <c r="R2120" t="str">
        <f t="shared" si="278"/>
        <v>indie rock</v>
      </c>
      <c r="S2120" s="10">
        <f t="shared" si="275"/>
        <v>40718.839537037034</v>
      </c>
      <c r="T2120">
        <f t="shared" si="272"/>
        <v>2011</v>
      </c>
      <c r="U2120" s="10">
        <f t="shared" si="276"/>
        <v>40748.839537037034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73"/>
        <v>100.75</v>
      </c>
      <c r="P2121" s="6">
        <f t="shared" si="274"/>
        <v>91.590909090909093</v>
      </c>
      <c r="Q2121" t="str">
        <f t="shared" si="277"/>
        <v>music</v>
      </c>
      <c r="R2121" t="str">
        <f t="shared" si="278"/>
        <v>indie rock</v>
      </c>
      <c r="S2121" s="10">
        <f t="shared" si="275"/>
        <v>41107.130150462966</v>
      </c>
      <c r="T2121">
        <f t="shared" si="272"/>
        <v>2012</v>
      </c>
      <c r="U2121" s="10">
        <f t="shared" si="276"/>
        <v>41137.130150462966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73"/>
        <v>100.880375</v>
      </c>
      <c r="P2122" s="6">
        <f t="shared" si="274"/>
        <v>116.96275362318841</v>
      </c>
      <c r="Q2122" t="str">
        <f t="shared" si="277"/>
        <v>music</v>
      </c>
      <c r="R2122" t="str">
        <f t="shared" si="278"/>
        <v>indie rock</v>
      </c>
      <c r="S2122" s="10">
        <f t="shared" si="275"/>
        <v>41591.964537037034</v>
      </c>
      <c r="T2122">
        <f t="shared" si="272"/>
        <v>2013</v>
      </c>
      <c r="U2122" s="10">
        <f t="shared" si="276"/>
        <v>41640.964537037034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73"/>
        <v>0.56800000000000006</v>
      </c>
      <c r="P2123" s="6">
        <f t="shared" si="274"/>
        <v>28.4</v>
      </c>
      <c r="Q2123" t="str">
        <f t="shared" si="277"/>
        <v>games</v>
      </c>
      <c r="R2123" t="str">
        <f t="shared" si="278"/>
        <v>video games</v>
      </c>
      <c r="S2123" s="10">
        <f t="shared" si="275"/>
        <v>42716.7424537037</v>
      </c>
      <c r="T2123">
        <f t="shared" si="272"/>
        <v>2016</v>
      </c>
      <c r="U2123" s="10">
        <f t="shared" si="276"/>
        <v>42746.7424537037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73"/>
        <v>0.38750000000000001</v>
      </c>
      <c r="P2124" s="6">
        <f t="shared" si="274"/>
        <v>103.33333333333333</v>
      </c>
      <c r="Q2124" t="str">
        <f t="shared" si="277"/>
        <v>games</v>
      </c>
      <c r="R2124" t="str">
        <f t="shared" si="278"/>
        <v>video games</v>
      </c>
      <c r="S2124" s="10">
        <f t="shared" si="275"/>
        <v>42712.300567129627</v>
      </c>
      <c r="T2124">
        <f t="shared" si="272"/>
        <v>2016</v>
      </c>
      <c r="U2124" s="10">
        <f t="shared" si="276"/>
        <v>42742.300567129627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73"/>
        <v>10</v>
      </c>
      <c r="P2125" s="6">
        <f t="shared" si="274"/>
        <v>10</v>
      </c>
      <c r="Q2125" t="str">
        <f t="shared" si="277"/>
        <v>games</v>
      </c>
      <c r="R2125" t="str">
        <f t="shared" si="278"/>
        <v>video games</v>
      </c>
      <c r="S2125" s="10">
        <f t="shared" si="275"/>
        <v>40198.424849537041</v>
      </c>
      <c r="T2125">
        <f t="shared" si="272"/>
        <v>2010</v>
      </c>
      <c r="U2125" s="10">
        <f t="shared" si="276"/>
        <v>40252.290972222225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73"/>
        <v>10.454545454545453</v>
      </c>
      <c r="P2126" s="6">
        <f t="shared" si="274"/>
        <v>23</v>
      </c>
      <c r="Q2126" t="str">
        <f t="shared" si="277"/>
        <v>games</v>
      </c>
      <c r="R2126" t="str">
        <f t="shared" si="278"/>
        <v>video games</v>
      </c>
      <c r="S2126" s="10">
        <f t="shared" si="275"/>
        <v>40464.028182870366</v>
      </c>
      <c r="T2126">
        <f t="shared" si="272"/>
        <v>2010</v>
      </c>
      <c r="U2126" s="10">
        <f t="shared" si="276"/>
        <v>40512.208333333336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73"/>
        <v>1.4200000000000002</v>
      </c>
      <c r="P2127" s="6">
        <f t="shared" si="274"/>
        <v>31.555555555555557</v>
      </c>
      <c r="Q2127" t="str">
        <f t="shared" si="277"/>
        <v>games</v>
      </c>
      <c r="R2127" t="str">
        <f t="shared" si="278"/>
        <v>video games</v>
      </c>
      <c r="S2127" s="10">
        <f t="shared" si="275"/>
        <v>42191.023530092592</v>
      </c>
      <c r="T2127">
        <f t="shared" si="272"/>
        <v>2015</v>
      </c>
      <c r="U2127" s="10">
        <f t="shared" si="276"/>
        <v>42221.023530092592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73"/>
        <v>0.05</v>
      </c>
      <c r="P2128" s="6">
        <f t="shared" si="274"/>
        <v>5</v>
      </c>
      <c r="Q2128" t="str">
        <f t="shared" si="277"/>
        <v>games</v>
      </c>
      <c r="R2128" t="str">
        <f t="shared" si="278"/>
        <v>video games</v>
      </c>
      <c r="S2128" s="10">
        <f t="shared" si="275"/>
        <v>41951.973229166666</v>
      </c>
      <c r="T2128">
        <f t="shared" si="272"/>
        <v>2014</v>
      </c>
      <c r="U2128" s="10">
        <f t="shared" si="276"/>
        <v>41981.973229166666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73"/>
        <v>28.842857142857142</v>
      </c>
      <c r="P2129" s="6">
        <f t="shared" si="274"/>
        <v>34.220338983050844</v>
      </c>
      <c r="Q2129" t="str">
        <f t="shared" si="277"/>
        <v>games</v>
      </c>
      <c r="R2129" t="str">
        <f t="shared" si="278"/>
        <v>video games</v>
      </c>
      <c r="S2129" s="10">
        <f t="shared" si="275"/>
        <v>42045.50535879629</v>
      </c>
      <c r="T2129">
        <f t="shared" si="272"/>
        <v>2015</v>
      </c>
      <c r="U2129" s="10">
        <f t="shared" si="276"/>
        <v>42075.463692129633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73"/>
        <v>0.16666666666666669</v>
      </c>
      <c r="P2130" s="6">
        <f t="shared" si="274"/>
        <v>25</v>
      </c>
      <c r="Q2130" t="str">
        <f t="shared" si="277"/>
        <v>games</v>
      </c>
      <c r="R2130" t="str">
        <f t="shared" si="278"/>
        <v>video games</v>
      </c>
      <c r="S2130" s="10">
        <f t="shared" si="275"/>
        <v>41843.772789351853</v>
      </c>
      <c r="T2130">
        <f t="shared" si="272"/>
        <v>2014</v>
      </c>
      <c r="U2130" s="10">
        <f t="shared" si="276"/>
        <v>41903.772789351853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73"/>
        <v>11.799999999999999</v>
      </c>
      <c r="P2131" s="6">
        <f t="shared" si="274"/>
        <v>19.666666666666668</v>
      </c>
      <c r="Q2131" t="str">
        <f t="shared" si="277"/>
        <v>games</v>
      </c>
      <c r="R2131" t="str">
        <f t="shared" si="278"/>
        <v>video games</v>
      </c>
      <c r="S2131" s="10">
        <f t="shared" si="275"/>
        <v>42409.024305555555</v>
      </c>
      <c r="T2131">
        <f t="shared" si="272"/>
        <v>2016</v>
      </c>
      <c r="U2131" s="10">
        <f t="shared" si="276"/>
        <v>42439.024305555555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73"/>
        <v>0.20238095238095236</v>
      </c>
      <c r="P2132" s="6">
        <f t="shared" si="274"/>
        <v>21.25</v>
      </c>
      <c r="Q2132" t="str">
        <f t="shared" si="277"/>
        <v>games</v>
      </c>
      <c r="R2132" t="str">
        <f t="shared" si="278"/>
        <v>video games</v>
      </c>
      <c r="S2132" s="10">
        <f t="shared" si="275"/>
        <v>41832.086377314816</v>
      </c>
      <c r="T2132">
        <f t="shared" si="272"/>
        <v>2014</v>
      </c>
      <c r="U2132" s="10">
        <f t="shared" si="276"/>
        <v>41867.086377314816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73"/>
        <v>5</v>
      </c>
      <c r="P2133" s="6">
        <f t="shared" si="274"/>
        <v>8.3333333333333339</v>
      </c>
      <c r="Q2133" t="str">
        <f t="shared" si="277"/>
        <v>games</v>
      </c>
      <c r="R2133" t="str">
        <f t="shared" si="278"/>
        <v>video games</v>
      </c>
      <c r="S2133" s="10">
        <f t="shared" si="275"/>
        <v>42167.207071759258</v>
      </c>
      <c r="T2133">
        <f t="shared" si="272"/>
        <v>2015</v>
      </c>
      <c r="U2133" s="10">
        <f t="shared" si="276"/>
        <v>42197.207071759258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73"/>
        <v>2.1129899999999995</v>
      </c>
      <c r="P2134" s="6">
        <f t="shared" si="274"/>
        <v>21.34333333333333</v>
      </c>
      <c r="Q2134" t="str">
        <f t="shared" si="277"/>
        <v>games</v>
      </c>
      <c r="R2134" t="str">
        <f t="shared" si="278"/>
        <v>video games</v>
      </c>
      <c r="S2134" s="10">
        <f t="shared" si="275"/>
        <v>41643.487175925926</v>
      </c>
      <c r="T2134">
        <f t="shared" si="272"/>
        <v>2014</v>
      </c>
      <c r="U2134" s="10">
        <f t="shared" si="276"/>
        <v>41673.487175925926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73"/>
        <v>1.6</v>
      </c>
      <c r="P2135" s="6">
        <f t="shared" si="274"/>
        <v>5.333333333333333</v>
      </c>
      <c r="Q2135" t="str">
        <f t="shared" si="277"/>
        <v>games</v>
      </c>
      <c r="R2135" t="str">
        <f t="shared" si="278"/>
        <v>video games</v>
      </c>
      <c r="S2135" s="10">
        <f t="shared" si="275"/>
        <v>40619.097210648149</v>
      </c>
      <c r="T2135">
        <f t="shared" si="272"/>
        <v>2011</v>
      </c>
      <c r="U2135" s="10">
        <f t="shared" si="276"/>
        <v>40657.290972222225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73"/>
        <v>1.7333333333333332</v>
      </c>
      <c r="P2136" s="6">
        <f t="shared" si="274"/>
        <v>34.666666666666664</v>
      </c>
      <c r="Q2136" t="str">
        <f t="shared" si="277"/>
        <v>games</v>
      </c>
      <c r="R2136" t="str">
        <f t="shared" si="278"/>
        <v>video games</v>
      </c>
      <c r="S2136" s="10">
        <f t="shared" si="275"/>
        <v>41361.886469907404</v>
      </c>
      <c r="T2136">
        <f t="shared" si="272"/>
        <v>2013</v>
      </c>
      <c r="U2136" s="10">
        <f t="shared" si="276"/>
        <v>41391.886469907404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73"/>
        <v>9.56</v>
      </c>
      <c r="P2137" s="6">
        <f t="shared" si="274"/>
        <v>21.727272727272727</v>
      </c>
      <c r="Q2137" t="str">
        <f t="shared" si="277"/>
        <v>games</v>
      </c>
      <c r="R2137" t="str">
        <f t="shared" si="278"/>
        <v>video games</v>
      </c>
      <c r="S2137" s="10">
        <f t="shared" si="275"/>
        <v>41156.963344907403</v>
      </c>
      <c r="T2137">
        <f t="shared" si="272"/>
        <v>2012</v>
      </c>
      <c r="U2137" s="10">
        <f t="shared" si="276"/>
        <v>41186.963344907403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73"/>
        <v>5.9612499999999999E-2</v>
      </c>
      <c r="P2138" s="6">
        <f t="shared" si="274"/>
        <v>11.922499999999999</v>
      </c>
      <c r="Q2138" t="str">
        <f t="shared" si="277"/>
        <v>games</v>
      </c>
      <c r="R2138" t="str">
        <f t="shared" si="278"/>
        <v>video games</v>
      </c>
      <c r="S2138" s="10">
        <f t="shared" si="275"/>
        <v>41536.509097222224</v>
      </c>
      <c r="T2138">
        <f t="shared" si="272"/>
        <v>2013</v>
      </c>
      <c r="U2138" s="10">
        <f t="shared" si="276"/>
        <v>41566.509097222224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73"/>
        <v>28.405999999999999</v>
      </c>
      <c r="P2139" s="6">
        <f t="shared" si="274"/>
        <v>26.59737827715356</v>
      </c>
      <c r="Q2139" t="str">
        <f t="shared" si="277"/>
        <v>games</v>
      </c>
      <c r="R2139" t="str">
        <f t="shared" si="278"/>
        <v>video games</v>
      </c>
      <c r="S2139" s="10">
        <f t="shared" si="275"/>
        <v>41948.771168981482</v>
      </c>
      <c r="T2139">
        <f t="shared" si="272"/>
        <v>2014</v>
      </c>
      <c r="U2139" s="10">
        <f t="shared" si="276"/>
        <v>41978.771168981482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73"/>
        <v>12.8</v>
      </c>
      <c r="P2140" s="6">
        <f t="shared" si="274"/>
        <v>10.666666666666666</v>
      </c>
      <c r="Q2140" t="str">
        <f t="shared" si="277"/>
        <v>games</v>
      </c>
      <c r="R2140" t="str">
        <f t="shared" si="278"/>
        <v>video games</v>
      </c>
      <c r="S2140" s="10">
        <f t="shared" si="275"/>
        <v>41557.013182870374</v>
      </c>
      <c r="T2140">
        <f t="shared" si="272"/>
        <v>2013</v>
      </c>
      <c r="U2140" s="10">
        <f t="shared" si="276"/>
        <v>41587.054849537039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73"/>
        <v>5.42</v>
      </c>
      <c r="P2141" s="6">
        <f t="shared" si="274"/>
        <v>29.035714285714285</v>
      </c>
      <c r="Q2141" t="str">
        <f t="shared" si="277"/>
        <v>games</v>
      </c>
      <c r="R2141" t="str">
        <f t="shared" si="278"/>
        <v>video games</v>
      </c>
      <c r="S2141" s="10">
        <f t="shared" si="275"/>
        <v>42647.750092592592</v>
      </c>
      <c r="T2141">
        <f t="shared" si="272"/>
        <v>2016</v>
      </c>
      <c r="U2141" s="10">
        <f t="shared" si="276"/>
        <v>42677.750092592592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73"/>
        <v>0.11199999999999999</v>
      </c>
      <c r="P2142" s="6">
        <f t="shared" si="274"/>
        <v>50.909090909090907</v>
      </c>
      <c r="Q2142" t="str">
        <f t="shared" si="277"/>
        <v>games</v>
      </c>
      <c r="R2142" t="str">
        <f t="shared" si="278"/>
        <v>video games</v>
      </c>
      <c r="S2142" s="10">
        <f t="shared" si="275"/>
        <v>41255.833611111113</v>
      </c>
      <c r="T2142">
        <f t="shared" si="272"/>
        <v>2012</v>
      </c>
      <c r="U2142" s="10">
        <f t="shared" si="276"/>
        <v>41285.833611111113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73"/>
        <v>0</v>
      </c>
      <c r="P2143" s="6">
        <f>IF(L2143 &gt; 0,E2143/L2143,0)</f>
        <v>0</v>
      </c>
      <c r="Q2143" t="str">
        <f t="shared" si="277"/>
        <v>games</v>
      </c>
      <c r="R2143" t="str">
        <f t="shared" si="278"/>
        <v>video games</v>
      </c>
      <c r="S2143" s="10">
        <f t="shared" si="275"/>
        <v>41927.235636574071</v>
      </c>
      <c r="T2143">
        <f t="shared" si="272"/>
        <v>2014</v>
      </c>
      <c r="U2143" s="10">
        <f t="shared" si="276"/>
        <v>41957.277303240742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73"/>
        <v>5.7238095238095239</v>
      </c>
      <c r="P2144" s="6">
        <f t="shared" si="274"/>
        <v>50.083333333333336</v>
      </c>
      <c r="Q2144" t="str">
        <f t="shared" si="277"/>
        <v>games</v>
      </c>
      <c r="R2144" t="str">
        <f t="shared" si="278"/>
        <v>video games</v>
      </c>
      <c r="S2144" s="10">
        <f t="shared" si="275"/>
        <v>42340.701504629629</v>
      </c>
      <c r="T2144">
        <f t="shared" si="272"/>
        <v>2015</v>
      </c>
      <c r="U2144" s="10">
        <f t="shared" si="276"/>
        <v>42368.701504629629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73"/>
        <v>11.25</v>
      </c>
      <c r="P2145" s="6">
        <f t="shared" si="274"/>
        <v>45</v>
      </c>
      <c r="Q2145" t="str">
        <f t="shared" si="277"/>
        <v>games</v>
      </c>
      <c r="R2145" t="str">
        <f t="shared" si="278"/>
        <v>video games</v>
      </c>
      <c r="S2145" s="10">
        <f t="shared" si="275"/>
        <v>40332.886712962965</v>
      </c>
      <c r="T2145">
        <f t="shared" si="272"/>
        <v>2010</v>
      </c>
      <c r="U2145" s="10">
        <f t="shared" si="276"/>
        <v>40380.791666666664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73"/>
        <v>1.7098591549295776</v>
      </c>
      <c r="P2146" s="6">
        <f t="shared" si="274"/>
        <v>25.291666666666668</v>
      </c>
      <c r="Q2146" t="str">
        <f t="shared" si="277"/>
        <v>games</v>
      </c>
      <c r="R2146" t="str">
        <f t="shared" si="278"/>
        <v>video games</v>
      </c>
      <c r="S2146" s="10">
        <f t="shared" si="275"/>
        <v>41499.546759259261</v>
      </c>
      <c r="T2146">
        <f t="shared" si="272"/>
        <v>2013</v>
      </c>
      <c r="U2146" s="10">
        <f t="shared" si="276"/>
        <v>41531.546759259261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73"/>
        <v>30.433333333333334</v>
      </c>
      <c r="P2147" s="6">
        <f t="shared" si="274"/>
        <v>51.292134831460672</v>
      </c>
      <c r="Q2147" t="str">
        <f t="shared" si="277"/>
        <v>games</v>
      </c>
      <c r="R2147" t="str">
        <f t="shared" si="278"/>
        <v>video games</v>
      </c>
      <c r="S2147" s="10">
        <f t="shared" si="275"/>
        <v>41575.237430555557</v>
      </c>
      <c r="T2147">
        <f t="shared" si="272"/>
        <v>2013</v>
      </c>
      <c r="U2147" s="10">
        <f t="shared" si="276"/>
        <v>41605.279097222221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73"/>
        <v>0.02</v>
      </c>
      <c r="P2148" s="6">
        <f t="shared" si="274"/>
        <v>1</v>
      </c>
      <c r="Q2148" t="str">
        <f t="shared" si="277"/>
        <v>games</v>
      </c>
      <c r="R2148" t="str">
        <f t="shared" si="278"/>
        <v>video games</v>
      </c>
      <c r="S2148" s="10">
        <f t="shared" si="275"/>
        <v>42397.679513888885</v>
      </c>
      <c r="T2148">
        <f t="shared" si="272"/>
        <v>2016</v>
      </c>
      <c r="U2148" s="10">
        <f t="shared" si="276"/>
        <v>42411.679513888885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73"/>
        <v>0.69641025641025645</v>
      </c>
      <c r="P2149" s="6">
        <f t="shared" si="274"/>
        <v>49.381818181818183</v>
      </c>
      <c r="Q2149" t="str">
        <f t="shared" si="277"/>
        <v>games</v>
      </c>
      <c r="R2149" t="str">
        <f t="shared" si="278"/>
        <v>video games</v>
      </c>
      <c r="S2149" s="10">
        <f t="shared" si="275"/>
        <v>41927.295694444445</v>
      </c>
      <c r="T2149">
        <f t="shared" si="272"/>
        <v>2014</v>
      </c>
      <c r="U2149" s="10">
        <f t="shared" si="276"/>
        <v>41959.337361111116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73"/>
        <v>2</v>
      </c>
      <c r="P2150" s="6">
        <f t="shared" si="274"/>
        <v>1</v>
      </c>
      <c r="Q2150" t="str">
        <f t="shared" si="277"/>
        <v>games</v>
      </c>
      <c r="R2150" t="str">
        <f t="shared" si="278"/>
        <v>video games</v>
      </c>
      <c r="S2150" s="10">
        <f t="shared" si="275"/>
        <v>42066.733587962968</v>
      </c>
      <c r="T2150">
        <f t="shared" si="272"/>
        <v>2015</v>
      </c>
      <c r="U2150" s="10">
        <f t="shared" si="276"/>
        <v>42096.691921296297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73"/>
        <v>0</v>
      </c>
      <c r="P2151" s="6">
        <f>IF(L2151 &gt; 0,E2151/L2151,0)</f>
        <v>0</v>
      </c>
      <c r="Q2151" t="str">
        <f t="shared" si="277"/>
        <v>games</v>
      </c>
      <c r="R2151" t="str">
        <f t="shared" si="278"/>
        <v>video games</v>
      </c>
      <c r="S2151" s="10">
        <f t="shared" si="275"/>
        <v>40355.024953703702</v>
      </c>
      <c r="T2151">
        <f t="shared" si="272"/>
        <v>2010</v>
      </c>
      <c r="U2151" s="10">
        <f t="shared" si="276"/>
        <v>40390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73"/>
        <v>0.80999999999999994</v>
      </c>
      <c r="P2152" s="6">
        <f t="shared" si="274"/>
        <v>101.25</v>
      </c>
      <c r="Q2152" t="str">
        <f t="shared" si="277"/>
        <v>games</v>
      </c>
      <c r="R2152" t="str">
        <f t="shared" si="278"/>
        <v>video games</v>
      </c>
      <c r="S2152" s="10">
        <f t="shared" si="275"/>
        <v>42534.284710648149</v>
      </c>
      <c r="T2152">
        <f t="shared" si="272"/>
        <v>2016</v>
      </c>
      <c r="U2152" s="10">
        <f t="shared" si="276"/>
        <v>42564.284710648149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73"/>
        <v>0.26222222222222225</v>
      </c>
      <c r="P2153" s="6">
        <f t="shared" si="274"/>
        <v>19.666666666666668</v>
      </c>
      <c r="Q2153" t="str">
        <f t="shared" si="277"/>
        <v>games</v>
      </c>
      <c r="R2153" t="str">
        <f t="shared" si="278"/>
        <v>video games</v>
      </c>
      <c r="S2153" s="10">
        <f t="shared" si="275"/>
        <v>42520.847384259265</v>
      </c>
      <c r="T2153">
        <f t="shared" si="272"/>
        <v>2016</v>
      </c>
      <c r="U2153" s="10">
        <f t="shared" si="276"/>
        <v>42550.847384259265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73"/>
        <v>0.16666666666666669</v>
      </c>
      <c r="P2154" s="6">
        <f t="shared" si="274"/>
        <v>12.5</v>
      </c>
      <c r="Q2154" t="str">
        <f t="shared" si="277"/>
        <v>games</v>
      </c>
      <c r="R2154" t="str">
        <f t="shared" si="278"/>
        <v>video games</v>
      </c>
      <c r="S2154" s="10">
        <f t="shared" si="275"/>
        <v>41683.832280092596</v>
      </c>
      <c r="T2154">
        <f t="shared" si="272"/>
        <v>2014</v>
      </c>
      <c r="U2154" s="10">
        <f t="shared" si="276"/>
        <v>41713.790613425925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73"/>
        <v>9.124454880912446E-3</v>
      </c>
      <c r="P2155" s="6">
        <f t="shared" si="274"/>
        <v>8.5</v>
      </c>
      <c r="Q2155" t="str">
        <f t="shared" si="277"/>
        <v>games</v>
      </c>
      <c r="R2155" t="str">
        <f t="shared" si="278"/>
        <v>video games</v>
      </c>
      <c r="S2155" s="10">
        <f t="shared" si="275"/>
        <v>41974.911087962959</v>
      </c>
      <c r="T2155">
        <f t="shared" si="272"/>
        <v>2014</v>
      </c>
      <c r="U2155" s="10">
        <f t="shared" si="276"/>
        <v>42014.332638888889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73"/>
        <v>0.8</v>
      </c>
      <c r="P2156" s="6">
        <f t="shared" si="274"/>
        <v>1</v>
      </c>
      <c r="Q2156" t="str">
        <f t="shared" si="277"/>
        <v>games</v>
      </c>
      <c r="R2156" t="str">
        <f t="shared" si="278"/>
        <v>video games</v>
      </c>
      <c r="S2156" s="10">
        <f t="shared" si="275"/>
        <v>41647.632256944446</v>
      </c>
      <c r="T2156">
        <f t="shared" si="272"/>
        <v>2014</v>
      </c>
      <c r="U2156" s="10">
        <f t="shared" si="276"/>
        <v>41667.632256944446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73"/>
        <v>2.2999999999999998</v>
      </c>
      <c r="P2157" s="6">
        <f t="shared" si="274"/>
        <v>23</v>
      </c>
      <c r="Q2157" t="str">
        <f t="shared" si="277"/>
        <v>games</v>
      </c>
      <c r="R2157" t="str">
        <f t="shared" si="278"/>
        <v>video games</v>
      </c>
      <c r="S2157" s="10">
        <f t="shared" si="275"/>
        <v>42430.747511574074</v>
      </c>
      <c r="T2157">
        <f t="shared" si="272"/>
        <v>2016</v>
      </c>
      <c r="U2157" s="10">
        <f t="shared" si="276"/>
        <v>42460.70584490741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73"/>
        <v>2.6660714285714282</v>
      </c>
      <c r="P2158" s="6">
        <f t="shared" si="274"/>
        <v>17.987951807228917</v>
      </c>
      <c r="Q2158" t="str">
        <f t="shared" si="277"/>
        <v>games</v>
      </c>
      <c r="R2158" t="str">
        <f t="shared" si="278"/>
        <v>video games</v>
      </c>
      <c r="S2158" s="10">
        <f t="shared" si="275"/>
        <v>41488.85423611111</v>
      </c>
      <c r="T2158">
        <f t="shared" si="272"/>
        <v>2013</v>
      </c>
      <c r="U2158" s="10">
        <f t="shared" si="276"/>
        <v>41533.85423611111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73"/>
        <v>28.192</v>
      </c>
      <c r="P2159" s="6">
        <f t="shared" si="274"/>
        <v>370.94736842105266</v>
      </c>
      <c r="Q2159" t="str">
        <f t="shared" si="277"/>
        <v>games</v>
      </c>
      <c r="R2159" t="str">
        <f t="shared" si="278"/>
        <v>video games</v>
      </c>
      <c r="S2159" s="10">
        <f t="shared" si="275"/>
        <v>42694.98128472222</v>
      </c>
      <c r="T2159">
        <f t="shared" si="272"/>
        <v>2016</v>
      </c>
      <c r="U2159" s="10">
        <f t="shared" si="276"/>
        <v>42727.332638888889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73"/>
        <v>6.5900366666666672</v>
      </c>
      <c r="P2160" s="6">
        <f t="shared" si="274"/>
        <v>63.569485530546629</v>
      </c>
      <c r="Q2160" t="str">
        <f t="shared" si="277"/>
        <v>games</v>
      </c>
      <c r="R2160" t="str">
        <f t="shared" si="278"/>
        <v>video games</v>
      </c>
      <c r="S2160" s="10">
        <f t="shared" si="275"/>
        <v>41264.853865740741</v>
      </c>
      <c r="T2160">
        <f t="shared" si="272"/>
        <v>2012</v>
      </c>
      <c r="U2160" s="10">
        <f t="shared" si="276"/>
        <v>41309.853865740741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73"/>
        <v>0.72222222222222221</v>
      </c>
      <c r="P2161" s="6">
        <f t="shared" si="274"/>
        <v>13</v>
      </c>
      <c r="Q2161" t="str">
        <f t="shared" si="277"/>
        <v>games</v>
      </c>
      <c r="R2161" t="str">
        <f t="shared" si="278"/>
        <v>video games</v>
      </c>
      <c r="S2161" s="10">
        <f t="shared" si="275"/>
        <v>40710.731180555551</v>
      </c>
      <c r="T2161">
        <f t="shared" si="272"/>
        <v>2011</v>
      </c>
      <c r="U2161" s="10">
        <f t="shared" si="276"/>
        <v>40740.731180555551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73"/>
        <v>0.85000000000000009</v>
      </c>
      <c r="P2162" s="6">
        <f t="shared" si="274"/>
        <v>5.3125</v>
      </c>
      <c r="Q2162" t="str">
        <f t="shared" si="277"/>
        <v>games</v>
      </c>
      <c r="R2162" t="str">
        <f t="shared" si="278"/>
        <v>video games</v>
      </c>
      <c r="S2162" s="10">
        <f t="shared" si="275"/>
        <v>41018.711863425924</v>
      </c>
      <c r="T2162">
        <f t="shared" si="272"/>
        <v>2012</v>
      </c>
      <c r="U2162" s="10">
        <f t="shared" si="276"/>
        <v>41048.711863425924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73"/>
        <v>115.75</v>
      </c>
      <c r="P2163" s="6">
        <f t="shared" si="274"/>
        <v>35.615384615384613</v>
      </c>
      <c r="Q2163" t="str">
        <f t="shared" si="277"/>
        <v>music</v>
      </c>
      <c r="R2163" t="str">
        <f t="shared" si="278"/>
        <v>rock</v>
      </c>
      <c r="S2163" s="10">
        <f t="shared" si="275"/>
        <v>42240.852534722217</v>
      </c>
      <c r="T2163">
        <f t="shared" si="272"/>
        <v>2015</v>
      </c>
      <c r="U2163" s="10">
        <f t="shared" si="276"/>
        <v>42270.852534722217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73"/>
        <v>112.26666666666667</v>
      </c>
      <c r="P2164" s="6">
        <f t="shared" si="274"/>
        <v>87.103448275862064</v>
      </c>
      <c r="Q2164" t="str">
        <f t="shared" si="277"/>
        <v>music</v>
      </c>
      <c r="R2164" t="str">
        <f t="shared" si="278"/>
        <v>rock</v>
      </c>
      <c r="S2164" s="10">
        <f t="shared" si="275"/>
        <v>41813.766099537039</v>
      </c>
      <c r="T2164">
        <f t="shared" si="272"/>
        <v>2014</v>
      </c>
      <c r="U2164" s="10">
        <f t="shared" si="276"/>
        <v>41844.766099537039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73"/>
        <v>132.20000000000002</v>
      </c>
      <c r="P2165" s="6">
        <f t="shared" si="274"/>
        <v>75.11363636363636</v>
      </c>
      <c r="Q2165" t="str">
        <f t="shared" si="277"/>
        <v>music</v>
      </c>
      <c r="R2165" t="str">
        <f t="shared" si="278"/>
        <v>rock</v>
      </c>
      <c r="S2165" s="10">
        <f t="shared" si="275"/>
        <v>42111.899537037039</v>
      </c>
      <c r="T2165">
        <f t="shared" si="272"/>
        <v>2015</v>
      </c>
      <c r="U2165" s="10">
        <f t="shared" si="276"/>
        <v>42163.159722222219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73"/>
        <v>102.63636363636364</v>
      </c>
      <c r="P2166" s="6">
        <f t="shared" si="274"/>
        <v>68.01204819277109</v>
      </c>
      <c r="Q2166" t="str">
        <f t="shared" si="277"/>
        <v>music</v>
      </c>
      <c r="R2166" t="str">
        <f t="shared" si="278"/>
        <v>rock</v>
      </c>
      <c r="S2166" s="10">
        <f t="shared" si="275"/>
        <v>42515.71775462963</v>
      </c>
      <c r="T2166">
        <f t="shared" si="272"/>
        <v>2016</v>
      </c>
      <c r="U2166" s="10">
        <f t="shared" si="276"/>
        <v>42546.165972222225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73"/>
        <v>138.64000000000001</v>
      </c>
      <c r="P2167" s="6">
        <f t="shared" si="274"/>
        <v>29.623931623931625</v>
      </c>
      <c r="Q2167" t="str">
        <f t="shared" si="277"/>
        <v>music</v>
      </c>
      <c r="R2167" t="str">
        <f t="shared" si="278"/>
        <v>rock</v>
      </c>
      <c r="S2167" s="10">
        <f t="shared" si="275"/>
        <v>42438.667071759264</v>
      </c>
      <c r="T2167">
        <f t="shared" si="272"/>
        <v>2016</v>
      </c>
      <c r="U2167" s="10">
        <f t="shared" si="276"/>
        <v>42468.625405092593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73"/>
        <v>146.6</v>
      </c>
      <c r="P2168" s="6">
        <f t="shared" si="274"/>
        <v>91.625</v>
      </c>
      <c r="Q2168" t="str">
        <f t="shared" si="277"/>
        <v>music</v>
      </c>
      <c r="R2168" t="str">
        <f t="shared" si="278"/>
        <v>rock</v>
      </c>
      <c r="S2168" s="10">
        <f t="shared" si="275"/>
        <v>41933.838171296295</v>
      </c>
      <c r="T2168">
        <f t="shared" si="272"/>
        <v>2014</v>
      </c>
      <c r="U2168" s="10">
        <f t="shared" si="276"/>
        <v>41978.879837962959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73"/>
        <v>120</v>
      </c>
      <c r="P2169" s="6">
        <f t="shared" si="274"/>
        <v>22.5</v>
      </c>
      <c r="Q2169" t="str">
        <f t="shared" si="277"/>
        <v>music</v>
      </c>
      <c r="R2169" t="str">
        <f t="shared" si="278"/>
        <v>rock</v>
      </c>
      <c r="S2169" s="10">
        <f t="shared" si="275"/>
        <v>41153.066400462965</v>
      </c>
      <c r="T2169">
        <f t="shared" si="272"/>
        <v>2012</v>
      </c>
      <c r="U2169" s="10">
        <f t="shared" si="276"/>
        <v>41167.066400462965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73"/>
        <v>121.5816111111111</v>
      </c>
      <c r="P2170" s="6">
        <f t="shared" si="274"/>
        <v>64.366735294117646</v>
      </c>
      <c r="Q2170" t="str">
        <f t="shared" si="277"/>
        <v>music</v>
      </c>
      <c r="R2170" t="str">
        <f t="shared" si="278"/>
        <v>rock</v>
      </c>
      <c r="S2170" s="10">
        <f t="shared" si="275"/>
        <v>42745.600243055553</v>
      </c>
      <c r="T2170">
        <f t="shared" si="272"/>
        <v>2017</v>
      </c>
      <c r="U2170" s="10">
        <f t="shared" si="276"/>
        <v>42776.208333333328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73"/>
        <v>100</v>
      </c>
      <c r="P2171" s="6">
        <f t="shared" si="274"/>
        <v>21.857142857142858</v>
      </c>
      <c r="Q2171" t="str">
        <f t="shared" si="277"/>
        <v>music</v>
      </c>
      <c r="R2171" t="str">
        <f t="shared" si="278"/>
        <v>rock</v>
      </c>
      <c r="S2171" s="10">
        <f t="shared" si="275"/>
        <v>42793.700821759259</v>
      </c>
      <c r="T2171">
        <f t="shared" si="272"/>
        <v>2017</v>
      </c>
      <c r="U2171" s="10">
        <f t="shared" si="276"/>
        <v>42796.700821759259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73"/>
        <v>180.85714285714286</v>
      </c>
      <c r="P2172" s="6">
        <f t="shared" si="274"/>
        <v>33.315789473684212</v>
      </c>
      <c r="Q2172" t="str">
        <f t="shared" si="277"/>
        <v>music</v>
      </c>
      <c r="R2172" t="str">
        <f t="shared" si="278"/>
        <v>rock</v>
      </c>
      <c r="S2172" s="10">
        <f t="shared" si="275"/>
        <v>42198.750254629631</v>
      </c>
      <c r="T2172">
        <f t="shared" si="272"/>
        <v>2015</v>
      </c>
      <c r="U2172" s="10">
        <f t="shared" si="276"/>
        <v>42238.750254629631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73"/>
        <v>106.075</v>
      </c>
      <c r="P2173" s="6">
        <f t="shared" si="274"/>
        <v>90.276595744680847</v>
      </c>
      <c r="Q2173" t="str">
        <f t="shared" si="277"/>
        <v>music</v>
      </c>
      <c r="R2173" t="str">
        <f t="shared" si="278"/>
        <v>rock</v>
      </c>
      <c r="S2173" s="10">
        <f t="shared" si="275"/>
        <v>42141.95711805555</v>
      </c>
      <c r="T2173">
        <f t="shared" si="272"/>
        <v>2015</v>
      </c>
      <c r="U2173" s="10">
        <f t="shared" si="276"/>
        <v>42177.208333333328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73"/>
        <v>100</v>
      </c>
      <c r="P2174" s="6">
        <f t="shared" si="274"/>
        <v>76.92307692307692</v>
      </c>
      <c r="Q2174" t="str">
        <f t="shared" si="277"/>
        <v>music</v>
      </c>
      <c r="R2174" t="str">
        <f t="shared" si="278"/>
        <v>rock</v>
      </c>
      <c r="S2174" s="10">
        <f t="shared" si="275"/>
        <v>42082.580092592587</v>
      </c>
      <c r="T2174">
        <f t="shared" si="272"/>
        <v>2015</v>
      </c>
      <c r="U2174" s="10">
        <f t="shared" si="276"/>
        <v>42112.580092592587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73"/>
        <v>126.92857142857143</v>
      </c>
      <c r="P2175" s="6">
        <f t="shared" si="274"/>
        <v>59.233333333333334</v>
      </c>
      <c r="Q2175" t="str">
        <f t="shared" si="277"/>
        <v>music</v>
      </c>
      <c r="R2175" t="str">
        <f t="shared" si="278"/>
        <v>rock</v>
      </c>
      <c r="S2175" s="10">
        <f t="shared" si="275"/>
        <v>41495.692627314813</v>
      </c>
      <c r="T2175">
        <f t="shared" si="272"/>
        <v>2013</v>
      </c>
      <c r="U2175" s="10">
        <f t="shared" si="276"/>
        <v>41527.165972222225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73"/>
        <v>102.97499999999999</v>
      </c>
      <c r="P2176" s="6">
        <f t="shared" si="274"/>
        <v>65.38095238095238</v>
      </c>
      <c r="Q2176" t="str">
        <f t="shared" si="277"/>
        <v>music</v>
      </c>
      <c r="R2176" t="str">
        <f t="shared" si="278"/>
        <v>rock</v>
      </c>
      <c r="S2176" s="10">
        <f t="shared" si="275"/>
        <v>42465.542905092589</v>
      </c>
      <c r="T2176">
        <f t="shared" si="272"/>
        <v>2016</v>
      </c>
      <c r="U2176" s="10">
        <f t="shared" si="276"/>
        <v>42495.542905092589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73"/>
        <v>250</v>
      </c>
      <c r="P2177" s="6">
        <f t="shared" si="274"/>
        <v>67.307692307692307</v>
      </c>
      <c r="Q2177" t="str">
        <f t="shared" si="277"/>
        <v>music</v>
      </c>
      <c r="R2177" t="str">
        <f t="shared" si="278"/>
        <v>rock</v>
      </c>
      <c r="S2177" s="10">
        <f t="shared" si="275"/>
        <v>42565.009097222224</v>
      </c>
      <c r="T2177">
        <f t="shared" si="272"/>
        <v>2016</v>
      </c>
      <c r="U2177" s="10">
        <f t="shared" si="276"/>
        <v>42572.009097222224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73"/>
        <v>126.02</v>
      </c>
      <c r="P2178" s="6">
        <f t="shared" si="274"/>
        <v>88.74647887323944</v>
      </c>
      <c r="Q2178" t="str">
        <f t="shared" si="277"/>
        <v>music</v>
      </c>
      <c r="R2178" t="str">
        <f t="shared" si="278"/>
        <v>rock</v>
      </c>
      <c r="S2178" s="10">
        <f t="shared" si="275"/>
        <v>42096.633206018523</v>
      </c>
      <c r="T2178">
        <f t="shared" ref="T2178:T2241" si="279">YEAR(S2178)</f>
        <v>2015</v>
      </c>
      <c r="U2178" s="10">
        <f t="shared" si="276"/>
        <v>42126.633206018523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80">E2179/D2179 * 100</f>
        <v>100.12</v>
      </c>
      <c r="P2179" s="6">
        <f t="shared" ref="P2179:P2242" si="281">E2179/L2179</f>
        <v>65.868421052631575</v>
      </c>
      <c r="Q2179" t="str">
        <f t="shared" si="277"/>
        <v>music</v>
      </c>
      <c r="R2179" t="str">
        <f t="shared" si="278"/>
        <v>rock</v>
      </c>
      <c r="S2179" s="10">
        <f t="shared" ref="S2179:S2242" si="282">(((J2179/60)/60)/24)+DATE(1970,1,1)</f>
        <v>42502.250775462962</v>
      </c>
      <c r="T2179">
        <f t="shared" si="279"/>
        <v>2016</v>
      </c>
      <c r="U2179" s="10">
        <f t="shared" ref="U2179:U2242" si="283">(((I2179/60)/60)/24)+DATE(1970,1,1)</f>
        <v>42527.250775462962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80"/>
        <v>138.64000000000001</v>
      </c>
      <c r="P2180" s="6">
        <f t="shared" si="281"/>
        <v>40.349243306169967</v>
      </c>
      <c r="Q2180" t="str">
        <f t="shared" si="277"/>
        <v>music</v>
      </c>
      <c r="R2180" t="str">
        <f t="shared" si="278"/>
        <v>rock</v>
      </c>
      <c r="S2180" s="10">
        <f t="shared" si="282"/>
        <v>42723.63653935185</v>
      </c>
      <c r="T2180">
        <f t="shared" si="279"/>
        <v>2016</v>
      </c>
      <c r="U2180" s="10">
        <f t="shared" si="283"/>
        <v>42753.63653935185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80"/>
        <v>161.4</v>
      </c>
      <c r="P2181" s="6">
        <f t="shared" si="281"/>
        <v>76.857142857142861</v>
      </c>
      <c r="Q2181" t="str">
        <f t="shared" ref="Q2181:Q2244" si="284">LEFT(N2181,SEARCH("/",N2181,1)-1)</f>
        <v>music</v>
      </c>
      <c r="R2181" t="str">
        <f t="shared" ref="R2181:R2244" si="285">RIGHT(N2181,LEN(N2181)-SEARCH("/",N2181,1))</f>
        <v>rock</v>
      </c>
      <c r="S2181" s="10">
        <f t="shared" si="282"/>
        <v>42075.171203703707</v>
      </c>
      <c r="T2181">
        <f t="shared" si="279"/>
        <v>2015</v>
      </c>
      <c r="U2181" s="10">
        <f t="shared" si="283"/>
        <v>42105.171203703707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80"/>
        <v>107.18419999999999</v>
      </c>
      <c r="P2182" s="6">
        <f t="shared" si="281"/>
        <v>68.707820512820518</v>
      </c>
      <c r="Q2182" t="str">
        <f t="shared" si="284"/>
        <v>music</v>
      </c>
      <c r="R2182" t="str">
        <f t="shared" si="285"/>
        <v>rock</v>
      </c>
      <c r="S2182" s="10">
        <f t="shared" si="282"/>
        <v>42279.669768518521</v>
      </c>
      <c r="T2182">
        <f t="shared" si="279"/>
        <v>2015</v>
      </c>
      <c r="U2182" s="10">
        <f t="shared" si="283"/>
        <v>42321.711435185185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80"/>
        <v>153.1</v>
      </c>
      <c r="P2183" s="6">
        <f t="shared" si="281"/>
        <v>57.773584905660378</v>
      </c>
      <c r="Q2183" t="str">
        <f t="shared" si="284"/>
        <v>games</v>
      </c>
      <c r="R2183" t="str">
        <f t="shared" si="285"/>
        <v>tabletop games</v>
      </c>
      <c r="S2183" s="10">
        <f t="shared" si="282"/>
        <v>42773.005243055552</v>
      </c>
      <c r="T2183">
        <f t="shared" si="279"/>
        <v>2017</v>
      </c>
      <c r="U2183" s="10">
        <f t="shared" si="283"/>
        <v>42787.005243055552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80"/>
        <v>524.16666666666663</v>
      </c>
      <c r="P2184" s="6">
        <f t="shared" si="281"/>
        <v>44.171348314606739</v>
      </c>
      <c r="Q2184" t="str">
        <f t="shared" si="284"/>
        <v>games</v>
      </c>
      <c r="R2184" t="str">
        <f t="shared" si="285"/>
        <v>tabletop games</v>
      </c>
      <c r="S2184" s="10">
        <f t="shared" si="282"/>
        <v>41879.900752314818</v>
      </c>
      <c r="T2184">
        <f t="shared" si="279"/>
        <v>2014</v>
      </c>
      <c r="U2184" s="10">
        <f t="shared" si="283"/>
        <v>41914.900752314818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80"/>
        <v>489.27777777777777</v>
      </c>
      <c r="P2185" s="6">
        <f t="shared" si="281"/>
        <v>31.566308243727597</v>
      </c>
      <c r="Q2185" t="str">
        <f t="shared" si="284"/>
        <v>games</v>
      </c>
      <c r="R2185" t="str">
        <f t="shared" si="285"/>
        <v>tabletop games</v>
      </c>
      <c r="S2185" s="10">
        <f t="shared" si="282"/>
        <v>42745.365474537044</v>
      </c>
      <c r="T2185">
        <f t="shared" si="279"/>
        <v>2017</v>
      </c>
      <c r="U2185" s="10">
        <f t="shared" si="283"/>
        <v>42775.208333333328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80"/>
        <v>284.74</v>
      </c>
      <c r="P2186" s="6">
        <f t="shared" si="281"/>
        <v>107.04511278195488</v>
      </c>
      <c r="Q2186" t="str">
        <f t="shared" si="284"/>
        <v>games</v>
      </c>
      <c r="R2186" t="str">
        <f t="shared" si="285"/>
        <v>tabletop games</v>
      </c>
      <c r="S2186" s="10">
        <f t="shared" si="282"/>
        <v>42380.690289351856</v>
      </c>
      <c r="T2186">
        <f t="shared" si="279"/>
        <v>2016</v>
      </c>
      <c r="U2186" s="10">
        <f t="shared" si="283"/>
        <v>42394.666666666672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80"/>
        <v>1856.97</v>
      </c>
      <c r="P2187" s="6">
        <f t="shared" si="281"/>
        <v>149.03451043338683</v>
      </c>
      <c r="Q2187" t="str">
        <f t="shared" si="284"/>
        <v>games</v>
      </c>
      <c r="R2187" t="str">
        <f t="shared" si="285"/>
        <v>tabletop games</v>
      </c>
      <c r="S2187" s="10">
        <f t="shared" si="282"/>
        <v>41319.349988425929</v>
      </c>
      <c r="T2187">
        <f t="shared" si="279"/>
        <v>2013</v>
      </c>
      <c r="U2187" s="10">
        <f t="shared" si="283"/>
        <v>41359.349988425929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80"/>
        <v>109.67499999999998</v>
      </c>
      <c r="P2188" s="6">
        <f t="shared" si="281"/>
        <v>55.956632653061227</v>
      </c>
      <c r="Q2188" t="str">
        <f t="shared" si="284"/>
        <v>games</v>
      </c>
      <c r="R2188" t="str">
        <f t="shared" si="285"/>
        <v>tabletop games</v>
      </c>
      <c r="S2188" s="10">
        <f t="shared" si="282"/>
        <v>42583.615081018521</v>
      </c>
      <c r="T2188">
        <f t="shared" si="279"/>
        <v>2016</v>
      </c>
      <c r="U2188" s="10">
        <f t="shared" si="283"/>
        <v>42620.083333333328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80"/>
        <v>1014.6425</v>
      </c>
      <c r="P2189" s="6">
        <f t="shared" si="281"/>
        <v>56.970381807973048</v>
      </c>
      <c r="Q2189" t="str">
        <f t="shared" si="284"/>
        <v>games</v>
      </c>
      <c r="R2189" t="str">
        <f t="shared" si="285"/>
        <v>tabletop games</v>
      </c>
      <c r="S2189" s="10">
        <f t="shared" si="282"/>
        <v>42068.209097222221</v>
      </c>
      <c r="T2189">
        <f t="shared" si="279"/>
        <v>2015</v>
      </c>
      <c r="U2189" s="10">
        <f t="shared" si="283"/>
        <v>42097.165972222225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80"/>
        <v>412.17692027666544</v>
      </c>
      <c r="P2190" s="6">
        <f t="shared" si="281"/>
        <v>44.056420233463037</v>
      </c>
      <c r="Q2190" t="str">
        <f t="shared" si="284"/>
        <v>games</v>
      </c>
      <c r="R2190" t="str">
        <f t="shared" si="285"/>
        <v>tabletop games</v>
      </c>
      <c r="S2190" s="10">
        <f t="shared" si="282"/>
        <v>42633.586122685185</v>
      </c>
      <c r="T2190">
        <f t="shared" si="279"/>
        <v>2016</v>
      </c>
      <c r="U2190" s="10">
        <f t="shared" si="283"/>
        <v>42668.708333333328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80"/>
        <v>503.25</v>
      </c>
      <c r="P2191" s="6">
        <f t="shared" si="281"/>
        <v>68.625</v>
      </c>
      <c r="Q2191" t="str">
        <f t="shared" si="284"/>
        <v>games</v>
      </c>
      <c r="R2191" t="str">
        <f t="shared" si="285"/>
        <v>tabletop games</v>
      </c>
      <c r="S2191" s="10">
        <f t="shared" si="282"/>
        <v>42467.788194444445</v>
      </c>
      <c r="T2191">
        <f t="shared" si="279"/>
        <v>2016</v>
      </c>
      <c r="U2191" s="10">
        <f t="shared" si="283"/>
        <v>42481.916666666672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80"/>
        <v>184.61052631578946</v>
      </c>
      <c r="P2192" s="6">
        <f t="shared" si="281"/>
        <v>65.318435754189949</v>
      </c>
      <c r="Q2192" t="str">
        <f t="shared" si="284"/>
        <v>games</v>
      </c>
      <c r="R2192" t="str">
        <f t="shared" si="285"/>
        <v>tabletop games</v>
      </c>
      <c r="S2192" s="10">
        <f t="shared" si="282"/>
        <v>42417.625046296293</v>
      </c>
      <c r="T2192">
        <f t="shared" si="279"/>
        <v>2016</v>
      </c>
      <c r="U2192" s="10">
        <f t="shared" si="283"/>
        <v>42452.290972222225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80"/>
        <v>119.73333333333333</v>
      </c>
      <c r="P2193" s="6">
        <f t="shared" si="281"/>
        <v>35.92</v>
      </c>
      <c r="Q2193" t="str">
        <f t="shared" si="284"/>
        <v>games</v>
      </c>
      <c r="R2193" t="str">
        <f t="shared" si="285"/>
        <v>tabletop games</v>
      </c>
      <c r="S2193" s="10">
        <f t="shared" si="282"/>
        <v>42768.833645833336</v>
      </c>
      <c r="T2193">
        <f t="shared" si="279"/>
        <v>2017</v>
      </c>
      <c r="U2193" s="10">
        <f t="shared" si="283"/>
        <v>42780.833645833336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80"/>
        <v>1081.2401666666667</v>
      </c>
      <c r="P2194" s="6">
        <f t="shared" si="281"/>
        <v>40.070667078443485</v>
      </c>
      <c r="Q2194" t="str">
        <f t="shared" si="284"/>
        <v>games</v>
      </c>
      <c r="R2194" t="str">
        <f t="shared" si="285"/>
        <v>tabletop games</v>
      </c>
      <c r="S2194" s="10">
        <f t="shared" si="282"/>
        <v>42691.8512037037</v>
      </c>
      <c r="T2194">
        <f t="shared" si="279"/>
        <v>2016</v>
      </c>
      <c r="U2194" s="10">
        <f t="shared" si="283"/>
        <v>42719.958333333328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80"/>
        <v>452.37333333333333</v>
      </c>
      <c r="P2195" s="6">
        <f t="shared" si="281"/>
        <v>75.647714604236342</v>
      </c>
      <c r="Q2195" t="str">
        <f t="shared" si="284"/>
        <v>games</v>
      </c>
      <c r="R2195" t="str">
        <f t="shared" si="285"/>
        <v>tabletop games</v>
      </c>
      <c r="S2195" s="10">
        <f t="shared" si="282"/>
        <v>42664.405925925923</v>
      </c>
      <c r="T2195">
        <f t="shared" si="279"/>
        <v>2016</v>
      </c>
      <c r="U2195" s="10">
        <f t="shared" si="283"/>
        <v>42695.207638888889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80"/>
        <v>537.37</v>
      </c>
      <c r="P2196" s="6">
        <f t="shared" si="281"/>
        <v>61.203872437357631</v>
      </c>
      <c r="Q2196" t="str">
        <f t="shared" si="284"/>
        <v>games</v>
      </c>
      <c r="R2196" t="str">
        <f t="shared" si="285"/>
        <v>tabletop games</v>
      </c>
      <c r="S2196" s="10">
        <f t="shared" si="282"/>
        <v>42425.757986111115</v>
      </c>
      <c r="T2196">
        <f t="shared" si="279"/>
        <v>2016</v>
      </c>
      <c r="U2196" s="10">
        <f t="shared" si="283"/>
        <v>42455.716319444444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80"/>
        <v>120.32608695652173</v>
      </c>
      <c r="P2197" s="6">
        <f t="shared" si="281"/>
        <v>48.130434782608695</v>
      </c>
      <c r="Q2197" t="str">
        <f t="shared" si="284"/>
        <v>games</v>
      </c>
      <c r="R2197" t="str">
        <f t="shared" si="285"/>
        <v>tabletop games</v>
      </c>
      <c r="S2197" s="10">
        <f t="shared" si="282"/>
        <v>42197.771990740745</v>
      </c>
      <c r="T2197">
        <f t="shared" si="279"/>
        <v>2015</v>
      </c>
      <c r="U2197" s="10">
        <f t="shared" si="283"/>
        <v>42227.771990740745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80"/>
        <v>113.83571428571429</v>
      </c>
      <c r="P2198" s="6">
        <f t="shared" si="281"/>
        <v>68.106837606837601</v>
      </c>
      <c r="Q2198" t="str">
        <f t="shared" si="284"/>
        <v>games</v>
      </c>
      <c r="R2198" t="str">
        <f t="shared" si="285"/>
        <v>tabletop games</v>
      </c>
      <c r="S2198" s="10">
        <f t="shared" si="282"/>
        <v>42675.487291666665</v>
      </c>
      <c r="T2198">
        <f t="shared" si="279"/>
        <v>2016</v>
      </c>
      <c r="U2198" s="10">
        <f t="shared" si="283"/>
        <v>42706.291666666672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80"/>
        <v>951.03109999999992</v>
      </c>
      <c r="P2199" s="6">
        <f t="shared" si="281"/>
        <v>65.891300230946882</v>
      </c>
      <c r="Q2199" t="str">
        <f t="shared" si="284"/>
        <v>games</v>
      </c>
      <c r="R2199" t="str">
        <f t="shared" si="285"/>
        <v>tabletop games</v>
      </c>
      <c r="S2199" s="10">
        <f t="shared" si="282"/>
        <v>42033.584016203706</v>
      </c>
      <c r="T2199">
        <f t="shared" si="279"/>
        <v>2015</v>
      </c>
      <c r="U2199" s="10">
        <f t="shared" si="283"/>
        <v>42063.584016203706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80"/>
        <v>132.89249999999998</v>
      </c>
      <c r="P2200" s="6">
        <f t="shared" si="281"/>
        <v>81.654377880184327</v>
      </c>
      <c r="Q2200" t="str">
        <f t="shared" si="284"/>
        <v>games</v>
      </c>
      <c r="R2200" t="str">
        <f t="shared" si="285"/>
        <v>tabletop games</v>
      </c>
      <c r="S2200" s="10">
        <f t="shared" si="282"/>
        <v>42292.513888888891</v>
      </c>
      <c r="T2200">
        <f t="shared" si="279"/>
        <v>2015</v>
      </c>
      <c r="U2200" s="10">
        <f t="shared" si="283"/>
        <v>42322.555555555555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80"/>
        <v>146.97777777777779</v>
      </c>
      <c r="P2201" s="6">
        <f t="shared" si="281"/>
        <v>52.701195219123505</v>
      </c>
      <c r="Q2201" t="str">
        <f t="shared" si="284"/>
        <v>games</v>
      </c>
      <c r="R2201" t="str">
        <f t="shared" si="285"/>
        <v>tabletop games</v>
      </c>
      <c r="S2201" s="10">
        <f t="shared" si="282"/>
        <v>42262.416643518518</v>
      </c>
      <c r="T2201">
        <f t="shared" si="279"/>
        <v>2015</v>
      </c>
      <c r="U2201" s="10">
        <f t="shared" si="283"/>
        <v>42292.416643518518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80"/>
        <v>542.15</v>
      </c>
      <c r="P2202" s="6">
        <f t="shared" si="281"/>
        <v>41.228136882129277</v>
      </c>
      <c r="Q2202" t="str">
        <f t="shared" si="284"/>
        <v>games</v>
      </c>
      <c r="R2202" t="str">
        <f t="shared" si="285"/>
        <v>tabletop games</v>
      </c>
      <c r="S2202" s="10">
        <f t="shared" si="282"/>
        <v>42163.625787037032</v>
      </c>
      <c r="T2202">
        <f t="shared" si="279"/>
        <v>2015</v>
      </c>
      <c r="U2202" s="10">
        <f t="shared" si="283"/>
        <v>42191.125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80"/>
        <v>382.71818181818185</v>
      </c>
      <c r="P2203" s="6">
        <f t="shared" si="281"/>
        <v>15.035357142857142</v>
      </c>
      <c r="Q2203" t="str">
        <f t="shared" si="284"/>
        <v>music</v>
      </c>
      <c r="R2203" t="str">
        <f t="shared" si="285"/>
        <v>electronic music</v>
      </c>
      <c r="S2203" s="10">
        <f t="shared" si="282"/>
        <v>41276.846817129634</v>
      </c>
      <c r="T2203">
        <f t="shared" si="279"/>
        <v>2013</v>
      </c>
      <c r="U2203" s="10">
        <f t="shared" si="283"/>
        <v>41290.846817129634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80"/>
        <v>704.18124999999998</v>
      </c>
      <c r="P2204" s="6">
        <f t="shared" si="281"/>
        <v>39.066920943134534</v>
      </c>
      <c r="Q2204" t="str">
        <f t="shared" si="284"/>
        <v>music</v>
      </c>
      <c r="R2204" t="str">
        <f t="shared" si="285"/>
        <v>electronic music</v>
      </c>
      <c r="S2204" s="10">
        <f t="shared" si="282"/>
        <v>41184.849166666667</v>
      </c>
      <c r="T2204">
        <f t="shared" si="279"/>
        <v>2012</v>
      </c>
      <c r="U2204" s="10">
        <f t="shared" si="283"/>
        <v>41214.849166666667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80"/>
        <v>109.55</v>
      </c>
      <c r="P2205" s="6">
        <f t="shared" si="281"/>
        <v>43.82</v>
      </c>
      <c r="Q2205" t="str">
        <f t="shared" si="284"/>
        <v>music</v>
      </c>
      <c r="R2205" t="str">
        <f t="shared" si="285"/>
        <v>electronic music</v>
      </c>
      <c r="S2205" s="10">
        <f t="shared" si="282"/>
        <v>42241.85974537037</v>
      </c>
      <c r="T2205">
        <f t="shared" si="279"/>
        <v>2015</v>
      </c>
      <c r="U2205" s="10">
        <f t="shared" si="283"/>
        <v>42271.85974537037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80"/>
        <v>132.86666666666667</v>
      </c>
      <c r="P2206" s="6">
        <f t="shared" si="281"/>
        <v>27.301369863013697</v>
      </c>
      <c r="Q2206" t="str">
        <f t="shared" si="284"/>
        <v>music</v>
      </c>
      <c r="R2206" t="str">
        <f t="shared" si="285"/>
        <v>electronic music</v>
      </c>
      <c r="S2206" s="10">
        <f t="shared" si="282"/>
        <v>41312.311562499999</v>
      </c>
      <c r="T2206">
        <f t="shared" si="279"/>
        <v>2013</v>
      </c>
      <c r="U2206" s="10">
        <f t="shared" si="283"/>
        <v>41342.311562499999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80"/>
        <v>152</v>
      </c>
      <c r="P2207" s="6">
        <f t="shared" si="281"/>
        <v>42.222222222222221</v>
      </c>
      <c r="Q2207" t="str">
        <f t="shared" si="284"/>
        <v>music</v>
      </c>
      <c r="R2207" t="str">
        <f t="shared" si="285"/>
        <v>electronic music</v>
      </c>
      <c r="S2207" s="10">
        <f t="shared" si="282"/>
        <v>41031.82163194444</v>
      </c>
      <c r="T2207">
        <f t="shared" si="279"/>
        <v>2012</v>
      </c>
      <c r="U2207" s="10">
        <f t="shared" si="283"/>
        <v>41061.82163194444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80"/>
        <v>102.72727272727273</v>
      </c>
      <c r="P2208" s="6">
        <f t="shared" si="281"/>
        <v>33.235294117647058</v>
      </c>
      <c r="Q2208" t="str">
        <f t="shared" si="284"/>
        <v>music</v>
      </c>
      <c r="R2208" t="str">
        <f t="shared" si="285"/>
        <v>electronic music</v>
      </c>
      <c r="S2208" s="10">
        <f t="shared" si="282"/>
        <v>40997.257222222222</v>
      </c>
      <c r="T2208">
        <f t="shared" si="279"/>
        <v>2012</v>
      </c>
      <c r="U2208" s="10">
        <f t="shared" si="283"/>
        <v>41015.257222222222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80"/>
        <v>100</v>
      </c>
      <c r="P2209" s="6">
        <f t="shared" si="281"/>
        <v>285.71428571428572</v>
      </c>
      <c r="Q2209" t="str">
        <f t="shared" si="284"/>
        <v>music</v>
      </c>
      <c r="R2209" t="str">
        <f t="shared" si="285"/>
        <v>electronic music</v>
      </c>
      <c r="S2209" s="10">
        <f t="shared" si="282"/>
        <v>41564.194131944445</v>
      </c>
      <c r="T2209">
        <f t="shared" si="279"/>
        <v>2013</v>
      </c>
      <c r="U2209" s="10">
        <f t="shared" si="283"/>
        <v>41594.235798611109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80"/>
        <v>101.6</v>
      </c>
      <c r="P2210" s="6">
        <f t="shared" si="281"/>
        <v>42.333333333333336</v>
      </c>
      <c r="Q2210" t="str">
        <f t="shared" si="284"/>
        <v>music</v>
      </c>
      <c r="R2210" t="str">
        <f t="shared" si="285"/>
        <v>electronic music</v>
      </c>
      <c r="S2210" s="10">
        <f t="shared" si="282"/>
        <v>40946.882245370369</v>
      </c>
      <c r="T2210">
        <f t="shared" si="279"/>
        <v>2012</v>
      </c>
      <c r="U2210" s="10">
        <f t="shared" si="283"/>
        <v>41006.166666666664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80"/>
        <v>150.80000000000001</v>
      </c>
      <c r="P2211" s="6">
        <f t="shared" si="281"/>
        <v>50.266666666666666</v>
      </c>
      <c r="Q2211" t="str">
        <f t="shared" si="284"/>
        <v>music</v>
      </c>
      <c r="R2211" t="str">
        <f t="shared" si="285"/>
        <v>electronic music</v>
      </c>
      <c r="S2211" s="10">
        <f t="shared" si="282"/>
        <v>41732.479675925926</v>
      </c>
      <c r="T2211">
        <f t="shared" si="279"/>
        <v>2014</v>
      </c>
      <c r="U2211" s="10">
        <f t="shared" si="283"/>
        <v>41743.958333333336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80"/>
        <v>111.425</v>
      </c>
      <c r="P2212" s="6">
        <f t="shared" si="281"/>
        <v>61.902777777777779</v>
      </c>
      <c r="Q2212" t="str">
        <f t="shared" si="284"/>
        <v>music</v>
      </c>
      <c r="R2212" t="str">
        <f t="shared" si="285"/>
        <v>electronic music</v>
      </c>
      <c r="S2212" s="10">
        <f t="shared" si="282"/>
        <v>40956.066087962965</v>
      </c>
      <c r="T2212">
        <f t="shared" si="279"/>
        <v>2012</v>
      </c>
      <c r="U2212" s="10">
        <f t="shared" si="283"/>
        <v>41013.73333333333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80"/>
        <v>195.6</v>
      </c>
      <c r="P2213" s="6">
        <f t="shared" si="281"/>
        <v>40.75</v>
      </c>
      <c r="Q2213" t="str">
        <f t="shared" si="284"/>
        <v>music</v>
      </c>
      <c r="R2213" t="str">
        <f t="shared" si="285"/>
        <v>electronic music</v>
      </c>
      <c r="S2213" s="10">
        <f t="shared" si="282"/>
        <v>41716.785011574073</v>
      </c>
      <c r="T2213">
        <f t="shared" si="279"/>
        <v>2014</v>
      </c>
      <c r="U2213" s="10">
        <f t="shared" si="283"/>
        <v>41739.290972222225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80"/>
        <v>114.38333333333333</v>
      </c>
      <c r="P2214" s="6">
        <f t="shared" si="281"/>
        <v>55.796747967479675</v>
      </c>
      <c r="Q2214" t="str">
        <f t="shared" si="284"/>
        <v>music</v>
      </c>
      <c r="R2214" t="str">
        <f t="shared" si="285"/>
        <v>electronic music</v>
      </c>
      <c r="S2214" s="10">
        <f t="shared" si="282"/>
        <v>41548.747418981482</v>
      </c>
      <c r="T2214">
        <f t="shared" si="279"/>
        <v>2013</v>
      </c>
      <c r="U2214" s="10">
        <f t="shared" si="283"/>
        <v>41582.041666666664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80"/>
        <v>200</v>
      </c>
      <c r="P2215" s="6">
        <f t="shared" si="281"/>
        <v>10</v>
      </c>
      <c r="Q2215" t="str">
        <f t="shared" si="284"/>
        <v>music</v>
      </c>
      <c r="R2215" t="str">
        <f t="shared" si="285"/>
        <v>electronic music</v>
      </c>
      <c r="S2215" s="10">
        <f t="shared" si="282"/>
        <v>42109.826145833329</v>
      </c>
      <c r="T2215">
        <f t="shared" si="279"/>
        <v>2015</v>
      </c>
      <c r="U2215" s="10">
        <f t="shared" si="283"/>
        <v>42139.826145833329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80"/>
        <v>292.50166666666667</v>
      </c>
      <c r="P2216" s="6">
        <f t="shared" si="281"/>
        <v>73.125416666666666</v>
      </c>
      <c r="Q2216" t="str">
        <f t="shared" si="284"/>
        <v>music</v>
      </c>
      <c r="R2216" t="str">
        <f t="shared" si="285"/>
        <v>electronic music</v>
      </c>
      <c r="S2216" s="10">
        <f t="shared" si="282"/>
        <v>41646.792222222226</v>
      </c>
      <c r="T2216">
        <f t="shared" si="279"/>
        <v>2014</v>
      </c>
      <c r="U2216" s="10">
        <f t="shared" si="283"/>
        <v>41676.792222222226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80"/>
        <v>156.36363636363637</v>
      </c>
      <c r="P2217" s="6">
        <f t="shared" si="281"/>
        <v>26.060606060606062</v>
      </c>
      <c r="Q2217" t="str">
        <f t="shared" si="284"/>
        <v>music</v>
      </c>
      <c r="R2217" t="str">
        <f t="shared" si="285"/>
        <v>electronic music</v>
      </c>
      <c r="S2217" s="10">
        <f t="shared" si="282"/>
        <v>40958.717268518521</v>
      </c>
      <c r="T2217">
        <f t="shared" si="279"/>
        <v>2012</v>
      </c>
      <c r="U2217" s="10">
        <f t="shared" si="283"/>
        <v>40981.290972222225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80"/>
        <v>105.66666666666666</v>
      </c>
      <c r="P2218" s="6">
        <f t="shared" si="281"/>
        <v>22.642857142857142</v>
      </c>
      <c r="Q2218" t="str">
        <f t="shared" si="284"/>
        <v>music</v>
      </c>
      <c r="R2218" t="str">
        <f t="shared" si="285"/>
        <v>electronic music</v>
      </c>
      <c r="S2218" s="10">
        <f t="shared" si="282"/>
        <v>42194.751678240747</v>
      </c>
      <c r="T2218">
        <f t="shared" si="279"/>
        <v>2015</v>
      </c>
      <c r="U2218" s="10">
        <f t="shared" si="283"/>
        <v>42208.751678240747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80"/>
        <v>101.19047619047619</v>
      </c>
      <c r="P2219" s="6">
        <f t="shared" si="281"/>
        <v>47.222222222222221</v>
      </c>
      <c r="Q2219" t="str">
        <f t="shared" si="284"/>
        <v>music</v>
      </c>
      <c r="R2219" t="str">
        <f t="shared" si="285"/>
        <v>electronic music</v>
      </c>
      <c r="S2219" s="10">
        <f t="shared" si="282"/>
        <v>42299.776770833334</v>
      </c>
      <c r="T2219">
        <f t="shared" si="279"/>
        <v>2015</v>
      </c>
      <c r="U2219" s="10">
        <f t="shared" si="283"/>
        <v>42310.333333333328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80"/>
        <v>122.833</v>
      </c>
      <c r="P2220" s="6">
        <f t="shared" si="281"/>
        <v>32.324473684210524</v>
      </c>
      <c r="Q2220" t="str">
        <f t="shared" si="284"/>
        <v>music</v>
      </c>
      <c r="R2220" t="str">
        <f t="shared" si="285"/>
        <v>electronic music</v>
      </c>
      <c r="S2220" s="10">
        <f t="shared" si="282"/>
        <v>41127.812303240738</v>
      </c>
      <c r="T2220">
        <f t="shared" si="279"/>
        <v>2012</v>
      </c>
      <c r="U2220" s="10">
        <f t="shared" si="283"/>
        <v>41150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80"/>
        <v>101.49999999999999</v>
      </c>
      <c r="P2221" s="6">
        <f t="shared" si="281"/>
        <v>53.421052631578945</v>
      </c>
      <c r="Q2221" t="str">
        <f t="shared" si="284"/>
        <v>music</v>
      </c>
      <c r="R2221" t="str">
        <f t="shared" si="285"/>
        <v>electronic music</v>
      </c>
      <c r="S2221" s="10">
        <f t="shared" si="282"/>
        <v>42205.718888888892</v>
      </c>
      <c r="T2221">
        <f t="shared" si="279"/>
        <v>2015</v>
      </c>
      <c r="U2221" s="10">
        <f t="shared" si="283"/>
        <v>42235.718888888892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80"/>
        <v>101.14285714285714</v>
      </c>
      <c r="P2222" s="6">
        <f t="shared" si="281"/>
        <v>51.304347826086953</v>
      </c>
      <c r="Q2222" t="str">
        <f t="shared" si="284"/>
        <v>music</v>
      </c>
      <c r="R2222" t="str">
        <f t="shared" si="285"/>
        <v>electronic music</v>
      </c>
      <c r="S2222" s="10">
        <f t="shared" si="282"/>
        <v>41452.060601851852</v>
      </c>
      <c r="T2222">
        <f t="shared" si="279"/>
        <v>2013</v>
      </c>
      <c r="U2222" s="10">
        <f t="shared" si="283"/>
        <v>41482.060601851852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80"/>
        <v>108.11999999999999</v>
      </c>
      <c r="P2223" s="6">
        <f t="shared" si="281"/>
        <v>37.197247706422019</v>
      </c>
      <c r="Q2223" t="str">
        <f t="shared" si="284"/>
        <v>games</v>
      </c>
      <c r="R2223" t="str">
        <f t="shared" si="285"/>
        <v>tabletop games</v>
      </c>
      <c r="S2223" s="10">
        <f t="shared" si="282"/>
        <v>42452.666770833333</v>
      </c>
      <c r="T2223">
        <f t="shared" si="279"/>
        <v>2016</v>
      </c>
      <c r="U2223" s="10">
        <f t="shared" si="283"/>
        <v>42483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80"/>
        <v>162.6</v>
      </c>
      <c r="P2224" s="6">
        <f t="shared" si="281"/>
        <v>27.1</v>
      </c>
      <c r="Q2224" t="str">
        <f t="shared" si="284"/>
        <v>games</v>
      </c>
      <c r="R2224" t="str">
        <f t="shared" si="285"/>
        <v>tabletop games</v>
      </c>
      <c r="S2224" s="10">
        <f t="shared" si="282"/>
        <v>40906.787581018521</v>
      </c>
      <c r="T2224">
        <f t="shared" si="279"/>
        <v>2011</v>
      </c>
      <c r="U2224" s="10">
        <f t="shared" si="283"/>
        <v>40936.787581018521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80"/>
        <v>105.80000000000001</v>
      </c>
      <c r="P2225" s="6">
        <f t="shared" si="281"/>
        <v>206.31</v>
      </c>
      <c r="Q2225" t="str">
        <f t="shared" si="284"/>
        <v>games</v>
      </c>
      <c r="R2225" t="str">
        <f t="shared" si="285"/>
        <v>tabletop games</v>
      </c>
      <c r="S2225" s="10">
        <f t="shared" si="282"/>
        <v>42152.640833333338</v>
      </c>
      <c r="T2225">
        <f t="shared" si="279"/>
        <v>2015</v>
      </c>
      <c r="U2225" s="10">
        <f t="shared" si="283"/>
        <v>42182.640833333338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80"/>
        <v>243.15000000000003</v>
      </c>
      <c r="P2226" s="6">
        <f t="shared" si="281"/>
        <v>82.145270270270274</v>
      </c>
      <c r="Q2226" t="str">
        <f t="shared" si="284"/>
        <v>games</v>
      </c>
      <c r="R2226" t="str">
        <f t="shared" si="285"/>
        <v>tabletop games</v>
      </c>
      <c r="S2226" s="10">
        <f t="shared" si="282"/>
        <v>42644.667534722219</v>
      </c>
      <c r="T2226">
        <f t="shared" si="279"/>
        <v>2016</v>
      </c>
      <c r="U2226" s="10">
        <f t="shared" si="283"/>
        <v>42672.791666666672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80"/>
        <v>944.83338095238094</v>
      </c>
      <c r="P2227" s="6">
        <f t="shared" si="281"/>
        <v>164.79651993355483</v>
      </c>
      <c r="Q2227" t="str">
        <f t="shared" si="284"/>
        <v>games</v>
      </c>
      <c r="R2227" t="str">
        <f t="shared" si="285"/>
        <v>tabletop games</v>
      </c>
      <c r="S2227" s="10">
        <f t="shared" si="282"/>
        <v>41873.79184027778</v>
      </c>
      <c r="T2227">
        <f t="shared" si="279"/>
        <v>2014</v>
      </c>
      <c r="U2227" s="10">
        <f t="shared" si="283"/>
        <v>41903.79184027778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80"/>
        <v>108.46283333333334</v>
      </c>
      <c r="P2228" s="6">
        <f t="shared" si="281"/>
        <v>60.820280373831778</v>
      </c>
      <c r="Q2228" t="str">
        <f t="shared" si="284"/>
        <v>games</v>
      </c>
      <c r="R2228" t="str">
        <f t="shared" si="285"/>
        <v>tabletop games</v>
      </c>
      <c r="S2228" s="10">
        <f t="shared" si="282"/>
        <v>42381.79886574074</v>
      </c>
      <c r="T2228">
        <f t="shared" si="279"/>
        <v>2016</v>
      </c>
      <c r="U2228" s="10">
        <f t="shared" si="283"/>
        <v>42412.207638888889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80"/>
        <v>157.37692307692308</v>
      </c>
      <c r="P2229" s="6">
        <f t="shared" si="281"/>
        <v>67.970099667774093</v>
      </c>
      <c r="Q2229" t="str">
        <f t="shared" si="284"/>
        <v>games</v>
      </c>
      <c r="R2229" t="str">
        <f t="shared" si="285"/>
        <v>tabletop games</v>
      </c>
      <c r="S2229" s="10">
        <f t="shared" si="282"/>
        <v>41561.807349537034</v>
      </c>
      <c r="T2229">
        <f t="shared" si="279"/>
        <v>2013</v>
      </c>
      <c r="U2229" s="10">
        <f t="shared" si="283"/>
        <v>41591.849016203705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80"/>
        <v>1174.49</v>
      </c>
      <c r="P2230" s="6">
        <f t="shared" si="281"/>
        <v>81.561805555555551</v>
      </c>
      <c r="Q2230" t="str">
        <f t="shared" si="284"/>
        <v>games</v>
      </c>
      <c r="R2230" t="str">
        <f t="shared" si="285"/>
        <v>tabletop games</v>
      </c>
      <c r="S2230" s="10">
        <f t="shared" si="282"/>
        <v>42202.278194444443</v>
      </c>
      <c r="T2230">
        <f t="shared" si="279"/>
        <v>2015</v>
      </c>
      <c r="U2230" s="10">
        <f t="shared" si="283"/>
        <v>42232.278194444443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80"/>
        <v>171.04755366949576</v>
      </c>
      <c r="P2231" s="6">
        <f t="shared" si="281"/>
        <v>25.42547309833024</v>
      </c>
      <c r="Q2231" t="str">
        <f t="shared" si="284"/>
        <v>games</v>
      </c>
      <c r="R2231" t="str">
        <f t="shared" si="285"/>
        <v>tabletop games</v>
      </c>
      <c r="S2231" s="10">
        <f t="shared" si="282"/>
        <v>41484.664247685185</v>
      </c>
      <c r="T2231">
        <f t="shared" si="279"/>
        <v>2013</v>
      </c>
      <c r="U2231" s="10">
        <f t="shared" si="283"/>
        <v>41520.166666666664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80"/>
        <v>125.95294117647057</v>
      </c>
      <c r="P2232" s="6">
        <f t="shared" si="281"/>
        <v>21.497991967871485</v>
      </c>
      <c r="Q2232" t="str">
        <f t="shared" si="284"/>
        <v>games</v>
      </c>
      <c r="R2232" t="str">
        <f t="shared" si="285"/>
        <v>tabletop games</v>
      </c>
      <c r="S2232" s="10">
        <f t="shared" si="282"/>
        <v>41724.881099537037</v>
      </c>
      <c r="T2232">
        <f t="shared" si="279"/>
        <v>2014</v>
      </c>
      <c r="U2232" s="10">
        <f t="shared" si="283"/>
        <v>41754.881099537037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80"/>
        <v>1212.1296000000002</v>
      </c>
      <c r="P2233" s="6">
        <f t="shared" si="281"/>
        <v>27.226630727762803</v>
      </c>
      <c r="Q2233" t="str">
        <f t="shared" si="284"/>
        <v>games</v>
      </c>
      <c r="R2233" t="str">
        <f t="shared" si="285"/>
        <v>tabletop games</v>
      </c>
      <c r="S2233" s="10">
        <f t="shared" si="282"/>
        <v>41423.910891203705</v>
      </c>
      <c r="T2233">
        <f t="shared" si="279"/>
        <v>2013</v>
      </c>
      <c r="U2233" s="10">
        <f t="shared" si="283"/>
        <v>41450.208333333336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80"/>
        <v>495.8</v>
      </c>
      <c r="P2234" s="6">
        <f t="shared" si="281"/>
        <v>25.091093117408906</v>
      </c>
      <c r="Q2234" t="str">
        <f t="shared" si="284"/>
        <v>games</v>
      </c>
      <c r="R2234" t="str">
        <f t="shared" si="285"/>
        <v>tabletop games</v>
      </c>
      <c r="S2234" s="10">
        <f t="shared" si="282"/>
        <v>41806.794074074074</v>
      </c>
      <c r="T2234">
        <f t="shared" si="279"/>
        <v>2014</v>
      </c>
      <c r="U2234" s="10">
        <f t="shared" si="283"/>
        <v>41839.125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80"/>
        <v>332.03999999999996</v>
      </c>
      <c r="P2235" s="6">
        <f t="shared" si="281"/>
        <v>21.230179028132991</v>
      </c>
      <c r="Q2235" t="str">
        <f t="shared" si="284"/>
        <v>games</v>
      </c>
      <c r="R2235" t="str">
        <f t="shared" si="285"/>
        <v>tabletop games</v>
      </c>
      <c r="S2235" s="10">
        <f t="shared" si="282"/>
        <v>42331.378923611104</v>
      </c>
      <c r="T2235">
        <f t="shared" si="279"/>
        <v>2015</v>
      </c>
      <c r="U2235" s="10">
        <f t="shared" si="283"/>
        <v>42352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80"/>
        <v>1165</v>
      </c>
      <c r="P2236" s="6">
        <f t="shared" si="281"/>
        <v>41.607142857142854</v>
      </c>
      <c r="Q2236" t="str">
        <f t="shared" si="284"/>
        <v>games</v>
      </c>
      <c r="R2236" t="str">
        <f t="shared" si="285"/>
        <v>tabletop games</v>
      </c>
      <c r="S2236" s="10">
        <f t="shared" si="282"/>
        <v>42710.824618055558</v>
      </c>
      <c r="T2236">
        <f t="shared" si="279"/>
        <v>2016</v>
      </c>
      <c r="U2236" s="10">
        <f t="shared" si="283"/>
        <v>42740.824618055558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80"/>
        <v>153.3153846153846</v>
      </c>
      <c r="P2237" s="6">
        <f t="shared" si="281"/>
        <v>135.58503401360545</v>
      </c>
      <c r="Q2237" t="str">
        <f t="shared" si="284"/>
        <v>games</v>
      </c>
      <c r="R2237" t="str">
        <f t="shared" si="285"/>
        <v>tabletop games</v>
      </c>
      <c r="S2237" s="10">
        <f t="shared" si="282"/>
        <v>42062.022118055553</v>
      </c>
      <c r="T2237">
        <f t="shared" si="279"/>
        <v>2015</v>
      </c>
      <c r="U2237" s="10">
        <f t="shared" si="283"/>
        <v>42091.980451388896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80"/>
        <v>537.10714285714289</v>
      </c>
      <c r="P2238" s="6">
        <f t="shared" si="281"/>
        <v>22.116176470588236</v>
      </c>
      <c r="Q2238" t="str">
        <f t="shared" si="284"/>
        <v>games</v>
      </c>
      <c r="R2238" t="str">
        <f t="shared" si="285"/>
        <v>tabletop games</v>
      </c>
      <c r="S2238" s="10">
        <f t="shared" si="282"/>
        <v>42371.617164351846</v>
      </c>
      <c r="T2238">
        <f t="shared" si="279"/>
        <v>2016</v>
      </c>
      <c r="U2238" s="10">
        <f t="shared" si="283"/>
        <v>42401.617164351846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80"/>
        <v>352.92777777777775</v>
      </c>
      <c r="P2239" s="6">
        <f t="shared" si="281"/>
        <v>64.625635808748726</v>
      </c>
      <c r="Q2239" t="str">
        <f t="shared" si="284"/>
        <v>games</v>
      </c>
      <c r="R2239" t="str">
        <f t="shared" si="285"/>
        <v>tabletop games</v>
      </c>
      <c r="S2239" s="10">
        <f t="shared" si="282"/>
        <v>41915.003275462965</v>
      </c>
      <c r="T2239">
        <f t="shared" si="279"/>
        <v>2014</v>
      </c>
      <c r="U2239" s="10">
        <f t="shared" si="283"/>
        <v>41955.332638888889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80"/>
        <v>137.4</v>
      </c>
      <c r="P2240" s="6">
        <f t="shared" si="281"/>
        <v>69.569620253164558</v>
      </c>
      <c r="Q2240" t="str">
        <f t="shared" si="284"/>
        <v>games</v>
      </c>
      <c r="R2240" t="str">
        <f t="shared" si="285"/>
        <v>tabletop games</v>
      </c>
      <c r="S2240" s="10">
        <f t="shared" si="282"/>
        <v>42774.621712962966</v>
      </c>
      <c r="T2240">
        <f t="shared" si="279"/>
        <v>2017</v>
      </c>
      <c r="U2240" s="10">
        <f t="shared" si="283"/>
        <v>42804.621712962966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80"/>
        <v>128.02668</v>
      </c>
      <c r="P2241" s="6">
        <f t="shared" si="281"/>
        <v>75.133028169014082</v>
      </c>
      <c r="Q2241" t="str">
        <f t="shared" si="284"/>
        <v>games</v>
      </c>
      <c r="R2241" t="str">
        <f t="shared" si="285"/>
        <v>tabletop games</v>
      </c>
      <c r="S2241" s="10">
        <f t="shared" si="282"/>
        <v>41572.958495370374</v>
      </c>
      <c r="T2241">
        <f t="shared" si="279"/>
        <v>2013</v>
      </c>
      <c r="U2241" s="10">
        <f t="shared" si="283"/>
        <v>41609.168055555558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80"/>
        <v>270.68</v>
      </c>
      <c r="P2242" s="6">
        <f t="shared" si="281"/>
        <v>140.97916666666666</v>
      </c>
      <c r="Q2242" t="str">
        <f t="shared" si="284"/>
        <v>games</v>
      </c>
      <c r="R2242" t="str">
        <f t="shared" si="285"/>
        <v>tabletop games</v>
      </c>
      <c r="S2242" s="10">
        <f t="shared" si="282"/>
        <v>42452.825740740736</v>
      </c>
      <c r="T2242">
        <f t="shared" ref="T2242:T2305" si="286">YEAR(S2242)</f>
        <v>2016</v>
      </c>
      <c r="U2242" s="10">
        <f t="shared" si="283"/>
        <v>42482.825740740736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7">E2243/D2243 * 100</f>
        <v>806.4</v>
      </c>
      <c r="P2243" s="6">
        <f t="shared" ref="P2243:P2306" si="288">E2243/L2243</f>
        <v>49.472392638036808</v>
      </c>
      <c r="Q2243" t="str">
        <f t="shared" si="284"/>
        <v>games</v>
      </c>
      <c r="R2243" t="str">
        <f t="shared" si="285"/>
        <v>tabletop games</v>
      </c>
      <c r="S2243" s="10">
        <f t="shared" ref="S2243:S2306" si="289">(((J2243/60)/60)/24)+DATE(1970,1,1)</f>
        <v>42766.827546296292</v>
      </c>
      <c r="T2243">
        <f t="shared" si="286"/>
        <v>2017</v>
      </c>
      <c r="U2243" s="10">
        <f t="shared" ref="U2243:U2306" si="290">(((I2243/60)/60)/24)+DATE(1970,1,1)</f>
        <v>42796.827546296292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7"/>
        <v>1360.0976000000001</v>
      </c>
      <c r="P2244" s="6">
        <f t="shared" si="288"/>
        <v>53.865251485148519</v>
      </c>
      <c r="Q2244" t="str">
        <f t="shared" si="284"/>
        <v>games</v>
      </c>
      <c r="R2244" t="str">
        <f t="shared" si="285"/>
        <v>tabletop games</v>
      </c>
      <c r="S2244" s="10">
        <f t="shared" si="289"/>
        <v>41569.575613425928</v>
      </c>
      <c r="T2244">
        <f t="shared" si="286"/>
        <v>2013</v>
      </c>
      <c r="U2244" s="10">
        <f t="shared" si="290"/>
        <v>41605.126388888886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7"/>
        <v>930250</v>
      </c>
      <c r="P2245" s="6">
        <f t="shared" si="288"/>
        <v>4.5712530712530715</v>
      </c>
      <c r="Q2245" t="str">
        <f t="shared" ref="Q2245:Q2308" si="291">LEFT(N2245,SEARCH("/",N2245,1)-1)</f>
        <v>games</v>
      </c>
      <c r="R2245" t="str">
        <f t="shared" ref="R2245:R2308" si="292">RIGHT(N2245,LEN(N2245)-SEARCH("/",N2245,1))</f>
        <v>tabletop games</v>
      </c>
      <c r="S2245" s="10">
        <f t="shared" si="289"/>
        <v>42800.751041666663</v>
      </c>
      <c r="T2245">
        <f t="shared" si="286"/>
        <v>2017</v>
      </c>
      <c r="U2245" s="10">
        <f t="shared" si="290"/>
        <v>42807.125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7"/>
        <v>377.02</v>
      </c>
      <c r="P2246" s="6">
        <f t="shared" si="288"/>
        <v>65.00344827586207</v>
      </c>
      <c r="Q2246" t="str">
        <f t="shared" si="291"/>
        <v>games</v>
      </c>
      <c r="R2246" t="str">
        <f t="shared" si="292"/>
        <v>tabletop games</v>
      </c>
      <c r="S2246" s="10">
        <f t="shared" si="289"/>
        <v>42647.818819444445</v>
      </c>
      <c r="T2246">
        <f t="shared" si="286"/>
        <v>2016</v>
      </c>
      <c r="U2246" s="10">
        <f t="shared" si="290"/>
        <v>42659.854166666672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7"/>
        <v>2647.0250000000001</v>
      </c>
      <c r="P2247" s="6">
        <f t="shared" si="288"/>
        <v>53.475252525252522</v>
      </c>
      <c r="Q2247" t="str">
        <f t="shared" si="291"/>
        <v>games</v>
      </c>
      <c r="R2247" t="str">
        <f t="shared" si="292"/>
        <v>tabletop games</v>
      </c>
      <c r="S2247" s="10">
        <f t="shared" si="289"/>
        <v>41660.708530092597</v>
      </c>
      <c r="T2247">
        <f t="shared" si="286"/>
        <v>2014</v>
      </c>
      <c r="U2247" s="10">
        <f t="shared" si="290"/>
        <v>41691.75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7"/>
        <v>100.12</v>
      </c>
      <c r="P2248" s="6">
        <f t="shared" si="288"/>
        <v>43.912280701754383</v>
      </c>
      <c r="Q2248" t="str">
        <f t="shared" si="291"/>
        <v>games</v>
      </c>
      <c r="R2248" t="str">
        <f t="shared" si="292"/>
        <v>tabletop games</v>
      </c>
      <c r="S2248" s="10">
        <f t="shared" si="289"/>
        <v>42221.79178240741</v>
      </c>
      <c r="T2248">
        <f t="shared" si="286"/>
        <v>2015</v>
      </c>
      <c r="U2248" s="10">
        <f t="shared" si="290"/>
        <v>42251.79178240741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7"/>
        <v>104.45405405405405</v>
      </c>
      <c r="P2249" s="6">
        <f t="shared" si="288"/>
        <v>50.852631578947367</v>
      </c>
      <c r="Q2249" t="str">
        <f t="shared" si="291"/>
        <v>games</v>
      </c>
      <c r="R2249" t="str">
        <f t="shared" si="292"/>
        <v>tabletop games</v>
      </c>
      <c r="S2249" s="10">
        <f t="shared" si="289"/>
        <v>42200.666261574079</v>
      </c>
      <c r="T2249">
        <f t="shared" si="286"/>
        <v>2015</v>
      </c>
      <c r="U2249" s="10">
        <f t="shared" si="290"/>
        <v>42214.666261574079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7"/>
        <v>107.21428571428571</v>
      </c>
      <c r="P2250" s="6">
        <f t="shared" si="288"/>
        <v>58.6328125</v>
      </c>
      <c r="Q2250" t="str">
        <f t="shared" si="291"/>
        <v>games</v>
      </c>
      <c r="R2250" t="str">
        <f t="shared" si="292"/>
        <v>tabletop games</v>
      </c>
      <c r="S2250" s="10">
        <f t="shared" si="289"/>
        <v>42688.875902777778</v>
      </c>
      <c r="T2250">
        <f t="shared" si="286"/>
        <v>2016</v>
      </c>
      <c r="U2250" s="10">
        <f t="shared" si="290"/>
        <v>42718.875902777778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7"/>
        <v>168.77142857142857</v>
      </c>
      <c r="P2251" s="6">
        <f t="shared" si="288"/>
        <v>32.81666666666667</v>
      </c>
      <c r="Q2251" t="str">
        <f t="shared" si="291"/>
        <v>games</v>
      </c>
      <c r="R2251" t="str">
        <f t="shared" si="292"/>
        <v>tabletop games</v>
      </c>
      <c r="S2251" s="10">
        <f t="shared" si="289"/>
        <v>41336.703298611108</v>
      </c>
      <c r="T2251">
        <f t="shared" si="286"/>
        <v>2013</v>
      </c>
      <c r="U2251" s="10">
        <f t="shared" si="290"/>
        <v>41366.661631944444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7"/>
        <v>975.11200000000008</v>
      </c>
      <c r="P2252" s="6">
        <f t="shared" si="288"/>
        <v>426.93169877408059</v>
      </c>
      <c r="Q2252" t="str">
        <f t="shared" si="291"/>
        <v>games</v>
      </c>
      <c r="R2252" t="str">
        <f t="shared" si="292"/>
        <v>tabletop games</v>
      </c>
      <c r="S2252" s="10">
        <f t="shared" si="289"/>
        <v>42677.005474537036</v>
      </c>
      <c r="T2252">
        <f t="shared" si="286"/>
        <v>2016</v>
      </c>
      <c r="U2252" s="10">
        <f t="shared" si="290"/>
        <v>42707.0471412037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7"/>
        <v>134.44929411764704</v>
      </c>
      <c r="P2253" s="6">
        <f t="shared" si="288"/>
        <v>23.808729166666669</v>
      </c>
      <c r="Q2253" t="str">
        <f t="shared" si="291"/>
        <v>games</v>
      </c>
      <c r="R2253" t="str">
        <f t="shared" si="292"/>
        <v>tabletop games</v>
      </c>
      <c r="S2253" s="10">
        <f t="shared" si="289"/>
        <v>41846.34579861111</v>
      </c>
      <c r="T2253">
        <f t="shared" si="286"/>
        <v>2014</v>
      </c>
      <c r="U2253" s="10">
        <f t="shared" si="290"/>
        <v>41867.34579861111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7"/>
        <v>272.27777777777777</v>
      </c>
      <c r="P2254" s="6">
        <f t="shared" si="288"/>
        <v>98.413654618473899</v>
      </c>
      <c r="Q2254" t="str">
        <f t="shared" si="291"/>
        <v>games</v>
      </c>
      <c r="R2254" t="str">
        <f t="shared" si="292"/>
        <v>tabletop games</v>
      </c>
      <c r="S2254" s="10">
        <f t="shared" si="289"/>
        <v>42573.327986111108</v>
      </c>
      <c r="T2254">
        <f t="shared" si="286"/>
        <v>2016</v>
      </c>
      <c r="U2254" s="10">
        <f t="shared" si="290"/>
        <v>42588.327986111108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7"/>
        <v>112.6875</v>
      </c>
      <c r="P2255" s="6">
        <f t="shared" si="288"/>
        <v>107.32142857142857</v>
      </c>
      <c r="Q2255" t="str">
        <f t="shared" si="291"/>
        <v>games</v>
      </c>
      <c r="R2255" t="str">
        <f t="shared" si="292"/>
        <v>tabletop games</v>
      </c>
      <c r="S2255" s="10">
        <f t="shared" si="289"/>
        <v>42296.631331018521</v>
      </c>
      <c r="T2255">
        <f t="shared" si="286"/>
        <v>2015</v>
      </c>
      <c r="U2255" s="10">
        <f t="shared" si="290"/>
        <v>42326.672997685186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7"/>
        <v>459.8</v>
      </c>
      <c r="P2256" s="6">
        <f t="shared" si="288"/>
        <v>11.67005076142132</v>
      </c>
      <c r="Q2256" t="str">
        <f t="shared" si="291"/>
        <v>games</v>
      </c>
      <c r="R2256" t="str">
        <f t="shared" si="292"/>
        <v>tabletop games</v>
      </c>
      <c r="S2256" s="10">
        <f t="shared" si="289"/>
        <v>42752.647777777776</v>
      </c>
      <c r="T2256">
        <f t="shared" si="286"/>
        <v>2017</v>
      </c>
      <c r="U2256" s="10">
        <f t="shared" si="290"/>
        <v>42759.647777777776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7"/>
        <v>286.65822784810126</v>
      </c>
      <c r="P2257" s="6">
        <f t="shared" si="288"/>
        <v>41.782287822878232</v>
      </c>
      <c r="Q2257" t="str">
        <f t="shared" si="291"/>
        <v>games</v>
      </c>
      <c r="R2257" t="str">
        <f t="shared" si="292"/>
        <v>tabletop games</v>
      </c>
      <c r="S2257" s="10">
        <f t="shared" si="289"/>
        <v>42467.951979166668</v>
      </c>
      <c r="T2257">
        <f t="shared" si="286"/>
        <v>2016</v>
      </c>
      <c r="U2257" s="10">
        <f t="shared" si="290"/>
        <v>42497.951979166668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7"/>
        <v>222.70833333333334</v>
      </c>
      <c r="P2258" s="6">
        <f t="shared" si="288"/>
        <v>21.38</v>
      </c>
      <c r="Q2258" t="str">
        <f t="shared" si="291"/>
        <v>games</v>
      </c>
      <c r="R2258" t="str">
        <f t="shared" si="292"/>
        <v>tabletop games</v>
      </c>
      <c r="S2258" s="10">
        <f t="shared" si="289"/>
        <v>42682.451921296291</v>
      </c>
      <c r="T2258">
        <f t="shared" si="286"/>
        <v>2016</v>
      </c>
      <c r="U2258" s="10">
        <f t="shared" si="290"/>
        <v>42696.451921296291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7"/>
        <v>636.14</v>
      </c>
      <c r="P2259" s="6">
        <f t="shared" si="288"/>
        <v>94.103550295857985</v>
      </c>
      <c r="Q2259" t="str">
        <f t="shared" si="291"/>
        <v>games</v>
      </c>
      <c r="R2259" t="str">
        <f t="shared" si="292"/>
        <v>tabletop games</v>
      </c>
      <c r="S2259" s="10">
        <f t="shared" si="289"/>
        <v>42505.936678240745</v>
      </c>
      <c r="T2259">
        <f t="shared" si="286"/>
        <v>2016</v>
      </c>
      <c r="U2259" s="10">
        <f t="shared" si="290"/>
        <v>42540.958333333328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7"/>
        <v>146.5</v>
      </c>
      <c r="P2260" s="6">
        <f t="shared" si="288"/>
        <v>15.721951219512196</v>
      </c>
      <c r="Q2260" t="str">
        <f t="shared" si="291"/>
        <v>games</v>
      </c>
      <c r="R2260" t="str">
        <f t="shared" si="292"/>
        <v>tabletop games</v>
      </c>
      <c r="S2260" s="10">
        <f t="shared" si="289"/>
        <v>42136.75100694444</v>
      </c>
      <c r="T2260">
        <f t="shared" si="286"/>
        <v>2015</v>
      </c>
      <c r="U2260" s="10">
        <f t="shared" si="290"/>
        <v>42166.75100694444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7"/>
        <v>1867.1</v>
      </c>
      <c r="P2261" s="6">
        <f t="shared" si="288"/>
        <v>90.635922330097088</v>
      </c>
      <c r="Q2261" t="str">
        <f t="shared" si="291"/>
        <v>games</v>
      </c>
      <c r="R2261" t="str">
        <f t="shared" si="292"/>
        <v>tabletop games</v>
      </c>
      <c r="S2261" s="10">
        <f t="shared" si="289"/>
        <v>42702.804814814815</v>
      </c>
      <c r="T2261">
        <f t="shared" si="286"/>
        <v>2016</v>
      </c>
      <c r="U2261" s="10">
        <f t="shared" si="290"/>
        <v>42712.804814814815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7"/>
        <v>326.92</v>
      </c>
      <c r="P2262" s="6">
        <f t="shared" si="288"/>
        <v>97.297619047619051</v>
      </c>
      <c r="Q2262" t="str">
        <f t="shared" si="291"/>
        <v>games</v>
      </c>
      <c r="R2262" t="str">
        <f t="shared" si="292"/>
        <v>tabletop games</v>
      </c>
      <c r="S2262" s="10">
        <f t="shared" si="289"/>
        <v>41695.016782407409</v>
      </c>
      <c r="T2262">
        <f t="shared" si="286"/>
        <v>2014</v>
      </c>
      <c r="U2262" s="10">
        <f t="shared" si="290"/>
        <v>41724.975115740745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7"/>
        <v>779.5</v>
      </c>
      <c r="P2263" s="6">
        <f t="shared" si="288"/>
        <v>37.11904761904762</v>
      </c>
      <c r="Q2263" t="str">
        <f t="shared" si="291"/>
        <v>games</v>
      </c>
      <c r="R2263" t="str">
        <f t="shared" si="292"/>
        <v>tabletop games</v>
      </c>
      <c r="S2263" s="10">
        <f t="shared" si="289"/>
        <v>42759.724768518514</v>
      </c>
      <c r="T2263">
        <f t="shared" si="286"/>
        <v>2017</v>
      </c>
      <c r="U2263" s="10">
        <f t="shared" si="290"/>
        <v>42780.724768518514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7"/>
        <v>154.15151515151516</v>
      </c>
      <c r="P2264" s="6">
        <f t="shared" si="288"/>
        <v>28.104972375690608</v>
      </c>
      <c r="Q2264" t="str">
        <f t="shared" si="291"/>
        <v>games</v>
      </c>
      <c r="R2264" t="str">
        <f t="shared" si="292"/>
        <v>tabletop games</v>
      </c>
      <c r="S2264" s="10">
        <f t="shared" si="289"/>
        <v>41926.585162037038</v>
      </c>
      <c r="T2264">
        <f t="shared" si="286"/>
        <v>2014</v>
      </c>
      <c r="U2264" s="10">
        <f t="shared" si="290"/>
        <v>41961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7"/>
        <v>115.54666666666667</v>
      </c>
      <c r="P2265" s="6">
        <f t="shared" si="288"/>
        <v>144.43333333333334</v>
      </c>
      <c r="Q2265" t="str">
        <f t="shared" si="291"/>
        <v>games</v>
      </c>
      <c r="R2265" t="str">
        <f t="shared" si="292"/>
        <v>tabletop games</v>
      </c>
      <c r="S2265" s="10">
        <f t="shared" si="289"/>
        <v>42014.832326388889</v>
      </c>
      <c r="T2265">
        <f t="shared" si="286"/>
        <v>2015</v>
      </c>
      <c r="U2265" s="10">
        <f t="shared" si="290"/>
        <v>42035.832326388889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7"/>
        <v>180.03333333333333</v>
      </c>
      <c r="P2266" s="6">
        <f t="shared" si="288"/>
        <v>24.274157303370785</v>
      </c>
      <c r="Q2266" t="str">
        <f t="shared" si="291"/>
        <v>games</v>
      </c>
      <c r="R2266" t="str">
        <f t="shared" si="292"/>
        <v>tabletop games</v>
      </c>
      <c r="S2266" s="10">
        <f t="shared" si="289"/>
        <v>42496.582337962958</v>
      </c>
      <c r="T2266">
        <f t="shared" si="286"/>
        <v>2016</v>
      </c>
      <c r="U2266" s="10">
        <f t="shared" si="290"/>
        <v>42513.125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7"/>
        <v>298.5</v>
      </c>
      <c r="P2267" s="6">
        <f t="shared" si="288"/>
        <v>35.117647058823529</v>
      </c>
      <c r="Q2267" t="str">
        <f t="shared" si="291"/>
        <v>games</v>
      </c>
      <c r="R2267" t="str">
        <f t="shared" si="292"/>
        <v>tabletop games</v>
      </c>
      <c r="S2267" s="10">
        <f t="shared" si="289"/>
        <v>42689.853090277778</v>
      </c>
      <c r="T2267">
        <f t="shared" si="286"/>
        <v>2016</v>
      </c>
      <c r="U2267" s="10">
        <f t="shared" si="290"/>
        <v>42696.853090277778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7"/>
        <v>320.26666666666665</v>
      </c>
      <c r="P2268" s="6">
        <f t="shared" si="288"/>
        <v>24.762886597938145</v>
      </c>
      <c r="Q2268" t="str">
        <f t="shared" si="291"/>
        <v>games</v>
      </c>
      <c r="R2268" t="str">
        <f t="shared" si="292"/>
        <v>tabletop games</v>
      </c>
      <c r="S2268" s="10">
        <f t="shared" si="289"/>
        <v>42469.874907407408</v>
      </c>
      <c r="T2268">
        <f t="shared" si="286"/>
        <v>2016</v>
      </c>
      <c r="U2268" s="10">
        <f t="shared" si="290"/>
        <v>42487.083333333328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7"/>
        <v>380.52499999999998</v>
      </c>
      <c r="P2269" s="6">
        <f t="shared" si="288"/>
        <v>188.37871287128712</v>
      </c>
      <c r="Q2269" t="str">
        <f t="shared" si="291"/>
        <v>games</v>
      </c>
      <c r="R2269" t="str">
        <f t="shared" si="292"/>
        <v>tabletop games</v>
      </c>
      <c r="S2269" s="10">
        <f t="shared" si="289"/>
        <v>41968.829826388886</v>
      </c>
      <c r="T2269">
        <f t="shared" si="286"/>
        <v>2014</v>
      </c>
      <c r="U2269" s="10">
        <f t="shared" si="290"/>
        <v>41994.041666666672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7"/>
        <v>102.60000000000001</v>
      </c>
      <c r="P2270" s="6">
        <f t="shared" si="288"/>
        <v>148.08247422680412</v>
      </c>
      <c r="Q2270" t="str">
        <f t="shared" si="291"/>
        <v>games</v>
      </c>
      <c r="R2270" t="str">
        <f t="shared" si="292"/>
        <v>tabletop games</v>
      </c>
      <c r="S2270" s="10">
        <f t="shared" si="289"/>
        <v>42776.082349537035</v>
      </c>
      <c r="T2270">
        <f t="shared" si="286"/>
        <v>2017</v>
      </c>
      <c r="U2270" s="10">
        <f t="shared" si="290"/>
        <v>42806.082349537035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7"/>
        <v>1801.64</v>
      </c>
      <c r="P2271" s="6">
        <f t="shared" si="288"/>
        <v>49.934589800443462</v>
      </c>
      <c r="Q2271" t="str">
        <f t="shared" si="291"/>
        <v>games</v>
      </c>
      <c r="R2271" t="str">
        <f t="shared" si="292"/>
        <v>tabletop games</v>
      </c>
      <c r="S2271" s="10">
        <f t="shared" si="289"/>
        <v>42776.704432870371</v>
      </c>
      <c r="T2271">
        <f t="shared" si="286"/>
        <v>2017</v>
      </c>
      <c r="U2271" s="10">
        <f t="shared" si="290"/>
        <v>42801.208333333328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7"/>
        <v>720.24800000000005</v>
      </c>
      <c r="P2272" s="6">
        <f t="shared" si="288"/>
        <v>107.82155688622754</v>
      </c>
      <c r="Q2272" t="str">
        <f t="shared" si="291"/>
        <v>games</v>
      </c>
      <c r="R2272" t="str">
        <f t="shared" si="292"/>
        <v>tabletop games</v>
      </c>
      <c r="S2272" s="10">
        <f t="shared" si="289"/>
        <v>42725.869363425925</v>
      </c>
      <c r="T2272">
        <f t="shared" si="286"/>
        <v>2016</v>
      </c>
      <c r="U2272" s="10">
        <f t="shared" si="290"/>
        <v>42745.915972222225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7"/>
        <v>283.09000000000003</v>
      </c>
      <c r="P2273" s="6">
        <f t="shared" si="288"/>
        <v>42.63403614457831</v>
      </c>
      <c r="Q2273" t="str">
        <f t="shared" si="291"/>
        <v>games</v>
      </c>
      <c r="R2273" t="str">
        <f t="shared" si="292"/>
        <v>tabletop games</v>
      </c>
      <c r="S2273" s="10">
        <f t="shared" si="289"/>
        <v>42684.000046296293</v>
      </c>
      <c r="T2273">
        <f t="shared" si="286"/>
        <v>2016</v>
      </c>
      <c r="U2273" s="10">
        <f t="shared" si="290"/>
        <v>42714.000046296293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7"/>
        <v>1356.6000000000001</v>
      </c>
      <c r="P2274" s="6">
        <f t="shared" si="288"/>
        <v>14.370762711864407</v>
      </c>
      <c r="Q2274" t="str">
        <f t="shared" si="291"/>
        <v>games</v>
      </c>
      <c r="R2274" t="str">
        <f t="shared" si="292"/>
        <v>tabletop games</v>
      </c>
      <c r="S2274" s="10">
        <f t="shared" si="289"/>
        <v>42315.699490740735</v>
      </c>
      <c r="T2274">
        <f t="shared" si="286"/>
        <v>2015</v>
      </c>
      <c r="U2274" s="10">
        <f t="shared" si="290"/>
        <v>42345.699490740735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7"/>
        <v>220.35999999999999</v>
      </c>
      <c r="P2275" s="6">
        <f t="shared" si="288"/>
        <v>37.476190476190474</v>
      </c>
      <c r="Q2275" t="str">
        <f t="shared" si="291"/>
        <v>games</v>
      </c>
      <c r="R2275" t="str">
        <f t="shared" si="292"/>
        <v>tabletop games</v>
      </c>
      <c r="S2275" s="10">
        <f t="shared" si="289"/>
        <v>42781.549097222218</v>
      </c>
      <c r="T2275">
        <f t="shared" si="286"/>
        <v>2017</v>
      </c>
      <c r="U2275" s="10">
        <f t="shared" si="290"/>
        <v>42806.507430555561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7"/>
        <v>119.6</v>
      </c>
      <c r="P2276" s="6">
        <f t="shared" si="288"/>
        <v>30.202020202020201</v>
      </c>
      <c r="Q2276" t="str">
        <f t="shared" si="291"/>
        <v>games</v>
      </c>
      <c r="R2276" t="str">
        <f t="shared" si="292"/>
        <v>tabletop games</v>
      </c>
      <c r="S2276" s="10">
        <f t="shared" si="289"/>
        <v>41663.500659722224</v>
      </c>
      <c r="T2276">
        <f t="shared" si="286"/>
        <v>2014</v>
      </c>
      <c r="U2276" s="10">
        <f t="shared" si="290"/>
        <v>41693.500659722224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7"/>
        <v>407.76923076923077</v>
      </c>
      <c r="P2277" s="6">
        <f t="shared" si="288"/>
        <v>33.550632911392405</v>
      </c>
      <c r="Q2277" t="str">
        <f t="shared" si="291"/>
        <v>games</v>
      </c>
      <c r="R2277" t="str">
        <f t="shared" si="292"/>
        <v>tabletop games</v>
      </c>
      <c r="S2277" s="10">
        <f t="shared" si="289"/>
        <v>41965.616655092599</v>
      </c>
      <c r="T2277">
        <f t="shared" si="286"/>
        <v>2014</v>
      </c>
      <c r="U2277" s="10">
        <f t="shared" si="290"/>
        <v>41995.616655092599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7"/>
        <v>105.81826105905425</v>
      </c>
      <c r="P2278" s="6">
        <f t="shared" si="288"/>
        <v>64.74666666666667</v>
      </c>
      <c r="Q2278" t="str">
        <f t="shared" si="291"/>
        <v>games</v>
      </c>
      <c r="R2278" t="str">
        <f t="shared" si="292"/>
        <v>tabletop games</v>
      </c>
      <c r="S2278" s="10">
        <f t="shared" si="289"/>
        <v>41614.651493055557</v>
      </c>
      <c r="T2278">
        <f t="shared" si="286"/>
        <v>2013</v>
      </c>
      <c r="U2278" s="10">
        <f t="shared" si="290"/>
        <v>41644.651493055557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7"/>
        <v>141.08235294117648</v>
      </c>
      <c r="P2279" s="6">
        <f t="shared" si="288"/>
        <v>57.932367149758456</v>
      </c>
      <c r="Q2279" t="str">
        <f t="shared" si="291"/>
        <v>games</v>
      </c>
      <c r="R2279" t="str">
        <f t="shared" si="292"/>
        <v>tabletop games</v>
      </c>
      <c r="S2279" s="10">
        <f t="shared" si="289"/>
        <v>40936.678506944445</v>
      </c>
      <c r="T2279">
        <f t="shared" si="286"/>
        <v>2012</v>
      </c>
      <c r="U2279" s="10">
        <f t="shared" si="290"/>
        <v>40966.678506944445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7"/>
        <v>270.7</v>
      </c>
      <c r="P2280" s="6">
        <f t="shared" si="288"/>
        <v>53.078431372549019</v>
      </c>
      <c r="Q2280" t="str">
        <f t="shared" si="291"/>
        <v>games</v>
      </c>
      <c r="R2280" t="str">
        <f t="shared" si="292"/>
        <v>tabletop games</v>
      </c>
      <c r="S2280" s="10">
        <f t="shared" si="289"/>
        <v>42338.709108796291</v>
      </c>
      <c r="T2280">
        <f t="shared" si="286"/>
        <v>2015</v>
      </c>
      <c r="U2280" s="10">
        <f t="shared" si="290"/>
        <v>42372.957638888889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7"/>
        <v>153.80000000000001</v>
      </c>
      <c r="P2281" s="6">
        <f t="shared" si="288"/>
        <v>48.0625</v>
      </c>
      <c r="Q2281" t="str">
        <f t="shared" si="291"/>
        <v>games</v>
      </c>
      <c r="R2281" t="str">
        <f t="shared" si="292"/>
        <v>tabletop games</v>
      </c>
      <c r="S2281" s="10">
        <f t="shared" si="289"/>
        <v>42020.806701388887</v>
      </c>
      <c r="T2281">
        <f t="shared" si="286"/>
        <v>2015</v>
      </c>
      <c r="U2281" s="10">
        <f t="shared" si="290"/>
        <v>42039.166666666672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7"/>
        <v>403.57653061224488</v>
      </c>
      <c r="P2282" s="6">
        <f t="shared" si="288"/>
        <v>82.396874999999994</v>
      </c>
      <c r="Q2282" t="str">
        <f t="shared" si="291"/>
        <v>games</v>
      </c>
      <c r="R2282" t="str">
        <f t="shared" si="292"/>
        <v>tabletop games</v>
      </c>
      <c r="S2282" s="10">
        <f t="shared" si="289"/>
        <v>42234.624895833331</v>
      </c>
      <c r="T2282">
        <f t="shared" si="286"/>
        <v>2015</v>
      </c>
      <c r="U2282" s="10">
        <f t="shared" si="290"/>
        <v>42264.624895833331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7"/>
        <v>185</v>
      </c>
      <c r="P2283" s="6">
        <f t="shared" si="288"/>
        <v>50.454545454545453</v>
      </c>
      <c r="Q2283" t="str">
        <f t="shared" si="291"/>
        <v>music</v>
      </c>
      <c r="R2283" t="str">
        <f t="shared" si="292"/>
        <v>rock</v>
      </c>
      <c r="S2283" s="10">
        <f t="shared" si="289"/>
        <v>40687.285844907405</v>
      </c>
      <c r="T2283">
        <f t="shared" si="286"/>
        <v>2011</v>
      </c>
      <c r="U2283" s="10">
        <f t="shared" si="290"/>
        <v>40749.284722222219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7"/>
        <v>185.33333333333331</v>
      </c>
      <c r="P2284" s="6">
        <f t="shared" si="288"/>
        <v>115.83333333333333</v>
      </c>
      <c r="Q2284" t="str">
        <f t="shared" si="291"/>
        <v>music</v>
      </c>
      <c r="R2284" t="str">
        <f t="shared" si="292"/>
        <v>rock</v>
      </c>
      <c r="S2284" s="10">
        <f t="shared" si="289"/>
        <v>42323.17460648148</v>
      </c>
      <c r="T2284">
        <f t="shared" si="286"/>
        <v>2015</v>
      </c>
      <c r="U2284" s="10">
        <f t="shared" si="290"/>
        <v>42383.17460648148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7"/>
        <v>100.85533333333332</v>
      </c>
      <c r="P2285" s="6">
        <f t="shared" si="288"/>
        <v>63.03458333333333</v>
      </c>
      <c r="Q2285" t="str">
        <f t="shared" si="291"/>
        <v>music</v>
      </c>
      <c r="R2285" t="str">
        <f t="shared" si="292"/>
        <v>rock</v>
      </c>
      <c r="S2285" s="10">
        <f t="shared" si="289"/>
        <v>40978.125046296293</v>
      </c>
      <c r="T2285">
        <f t="shared" si="286"/>
        <v>2012</v>
      </c>
      <c r="U2285" s="10">
        <f t="shared" si="290"/>
        <v>41038.083379629628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7"/>
        <v>106.22116666666668</v>
      </c>
      <c r="P2286" s="6">
        <f t="shared" si="288"/>
        <v>108.02152542372882</v>
      </c>
      <c r="Q2286" t="str">
        <f t="shared" si="291"/>
        <v>music</v>
      </c>
      <c r="R2286" t="str">
        <f t="shared" si="292"/>
        <v>rock</v>
      </c>
      <c r="S2286" s="10">
        <f t="shared" si="289"/>
        <v>40585.796817129631</v>
      </c>
      <c r="T2286">
        <f t="shared" si="286"/>
        <v>2011</v>
      </c>
      <c r="U2286" s="10">
        <f t="shared" si="290"/>
        <v>40614.166666666664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7"/>
        <v>121.36666666666667</v>
      </c>
      <c r="P2287" s="6">
        <f t="shared" si="288"/>
        <v>46.088607594936711</v>
      </c>
      <c r="Q2287" t="str">
        <f t="shared" si="291"/>
        <v>music</v>
      </c>
      <c r="R2287" t="str">
        <f t="shared" si="292"/>
        <v>rock</v>
      </c>
      <c r="S2287" s="10">
        <f t="shared" si="289"/>
        <v>41059.185682870368</v>
      </c>
      <c r="T2287">
        <f t="shared" si="286"/>
        <v>2012</v>
      </c>
      <c r="U2287" s="10">
        <f t="shared" si="290"/>
        <v>41089.185682870368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7"/>
        <v>100.06666666666666</v>
      </c>
      <c r="P2288" s="6">
        <f t="shared" si="288"/>
        <v>107.21428571428571</v>
      </c>
      <c r="Q2288" t="str">
        <f t="shared" si="291"/>
        <v>music</v>
      </c>
      <c r="R2288" t="str">
        <f t="shared" si="292"/>
        <v>rock</v>
      </c>
      <c r="S2288" s="10">
        <f t="shared" si="289"/>
        <v>41494.963587962964</v>
      </c>
      <c r="T2288">
        <f t="shared" si="286"/>
        <v>2013</v>
      </c>
      <c r="U2288" s="10">
        <f t="shared" si="290"/>
        <v>41523.165972222225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7"/>
        <v>119.97755555555555</v>
      </c>
      <c r="P2289" s="6">
        <f t="shared" si="288"/>
        <v>50.9338679245283</v>
      </c>
      <c r="Q2289" t="str">
        <f t="shared" si="291"/>
        <v>music</v>
      </c>
      <c r="R2289" t="str">
        <f t="shared" si="292"/>
        <v>rock</v>
      </c>
      <c r="S2289" s="10">
        <f t="shared" si="289"/>
        <v>41792.667361111111</v>
      </c>
      <c r="T2289">
        <f t="shared" si="286"/>
        <v>2014</v>
      </c>
      <c r="U2289" s="10">
        <f t="shared" si="290"/>
        <v>41813.667361111111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7"/>
        <v>100.1</v>
      </c>
      <c r="P2290" s="6">
        <f t="shared" si="288"/>
        <v>40.04</v>
      </c>
      <c r="Q2290" t="str">
        <f t="shared" si="291"/>
        <v>music</v>
      </c>
      <c r="R2290" t="str">
        <f t="shared" si="292"/>
        <v>rock</v>
      </c>
      <c r="S2290" s="10">
        <f t="shared" si="289"/>
        <v>41067.827418981484</v>
      </c>
      <c r="T2290">
        <f t="shared" si="286"/>
        <v>2012</v>
      </c>
      <c r="U2290" s="10">
        <f t="shared" si="290"/>
        <v>41086.75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7"/>
        <v>107.4</v>
      </c>
      <c r="P2291" s="6">
        <f t="shared" si="288"/>
        <v>64.44</v>
      </c>
      <c r="Q2291" t="str">
        <f t="shared" si="291"/>
        <v>music</v>
      </c>
      <c r="R2291" t="str">
        <f t="shared" si="292"/>
        <v>rock</v>
      </c>
      <c r="S2291" s="10">
        <f t="shared" si="289"/>
        <v>41571.998379629629</v>
      </c>
      <c r="T2291">
        <f t="shared" si="286"/>
        <v>2013</v>
      </c>
      <c r="U2291" s="10">
        <f t="shared" si="290"/>
        <v>41614.973611111112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7"/>
        <v>104.06666666666666</v>
      </c>
      <c r="P2292" s="6">
        <f t="shared" si="288"/>
        <v>53.827586206896555</v>
      </c>
      <c r="Q2292" t="str">
        <f t="shared" si="291"/>
        <v>music</v>
      </c>
      <c r="R2292" t="str">
        <f t="shared" si="292"/>
        <v>rock</v>
      </c>
      <c r="S2292" s="10">
        <f t="shared" si="289"/>
        <v>40070.253819444442</v>
      </c>
      <c r="T2292">
        <f t="shared" si="286"/>
        <v>2009</v>
      </c>
      <c r="U2292" s="10">
        <f t="shared" si="290"/>
        <v>40148.708333333336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7"/>
        <v>172.8</v>
      </c>
      <c r="P2293" s="6">
        <f t="shared" si="288"/>
        <v>100.46511627906976</v>
      </c>
      <c r="Q2293" t="str">
        <f t="shared" si="291"/>
        <v>music</v>
      </c>
      <c r="R2293" t="str">
        <f t="shared" si="292"/>
        <v>rock</v>
      </c>
      <c r="S2293" s="10">
        <f t="shared" si="289"/>
        <v>40987.977060185185</v>
      </c>
      <c r="T2293">
        <f t="shared" si="286"/>
        <v>2012</v>
      </c>
      <c r="U2293" s="10">
        <f t="shared" si="290"/>
        <v>41022.166666666664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7"/>
        <v>107.2505</v>
      </c>
      <c r="P2294" s="6">
        <f t="shared" si="288"/>
        <v>46.630652173913049</v>
      </c>
      <c r="Q2294" t="str">
        <f t="shared" si="291"/>
        <v>music</v>
      </c>
      <c r="R2294" t="str">
        <f t="shared" si="292"/>
        <v>rock</v>
      </c>
      <c r="S2294" s="10">
        <f t="shared" si="289"/>
        <v>40987.697638888887</v>
      </c>
      <c r="T2294">
        <f t="shared" si="286"/>
        <v>2012</v>
      </c>
      <c r="U2294" s="10">
        <f t="shared" si="290"/>
        <v>41017.697638888887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7"/>
        <v>108.23529411764706</v>
      </c>
      <c r="P2295" s="6">
        <f t="shared" si="288"/>
        <v>34.074074074074076</v>
      </c>
      <c r="Q2295" t="str">
        <f t="shared" si="291"/>
        <v>music</v>
      </c>
      <c r="R2295" t="str">
        <f t="shared" si="292"/>
        <v>rock</v>
      </c>
      <c r="S2295" s="10">
        <f t="shared" si="289"/>
        <v>41151.708321759259</v>
      </c>
      <c r="T2295">
        <f t="shared" si="286"/>
        <v>2012</v>
      </c>
      <c r="U2295" s="10">
        <f t="shared" si="290"/>
        <v>41177.165972222225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7"/>
        <v>146.08079999999998</v>
      </c>
      <c r="P2296" s="6">
        <f t="shared" si="288"/>
        <v>65.214642857142863</v>
      </c>
      <c r="Q2296" t="str">
        <f t="shared" si="291"/>
        <v>music</v>
      </c>
      <c r="R2296" t="str">
        <f t="shared" si="292"/>
        <v>rock</v>
      </c>
      <c r="S2296" s="10">
        <f t="shared" si="289"/>
        <v>41264.72314814815</v>
      </c>
      <c r="T2296">
        <f t="shared" si="286"/>
        <v>2012</v>
      </c>
      <c r="U2296" s="10">
        <f t="shared" si="290"/>
        <v>41294.72314814815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7"/>
        <v>125.25</v>
      </c>
      <c r="P2297" s="6">
        <f t="shared" si="288"/>
        <v>44.205882352941174</v>
      </c>
      <c r="Q2297" t="str">
        <f t="shared" si="291"/>
        <v>music</v>
      </c>
      <c r="R2297" t="str">
        <f t="shared" si="292"/>
        <v>rock</v>
      </c>
      <c r="S2297" s="10">
        <f t="shared" si="289"/>
        <v>41270.954351851848</v>
      </c>
      <c r="T2297">
        <f t="shared" si="286"/>
        <v>2012</v>
      </c>
      <c r="U2297" s="10">
        <f t="shared" si="290"/>
        <v>41300.954351851848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7"/>
        <v>149.07142857142856</v>
      </c>
      <c r="P2298" s="6">
        <f t="shared" si="288"/>
        <v>71.965517241379317</v>
      </c>
      <c r="Q2298" t="str">
        <f t="shared" si="291"/>
        <v>music</v>
      </c>
      <c r="R2298" t="str">
        <f t="shared" si="292"/>
        <v>rock</v>
      </c>
      <c r="S2298" s="10">
        <f t="shared" si="289"/>
        <v>40927.731782407405</v>
      </c>
      <c r="T2298">
        <f t="shared" si="286"/>
        <v>2012</v>
      </c>
      <c r="U2298" s="10">
        <f t="shared" si="290"/>
        <v>40962.731782407405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7"/>
        <v>100.6</v>
      </c>
      <c r="P2299" s="6">
        <f t="shared" si="288"/>
        <v>52.94736842105263</v>
      </c>
      <c r="Q2299" t="str">
        <f t="shared" si="291"/>
        <v>music</v>
      </c>
      <c r="R2299" t="str">
        <f t="shared" si="292"/>
        <v>rock</v>
      </c>
      <c r="S2299" s="10">
        <f t="shared" si="289"/>
        <v>40948.042233796295</v>
      </c>
      <c r="T2299">
        <f t="shared" si="286"/>
        <v>2012</v>
      </c>
      <c r="U2299" s="10">
        <f t="shared" si="290"/>
        <v>40982.165972222225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7"/>
        <v>105.07333333333332</v>
      </c>
      <c r="P2300" s="6">
        <f t="shared" si="288"/>
        <v>109.45138888888889</v>
      </c>
      <c r="Q2300" t="str">
        <f t="shared" si="291"/>
        <v>music</v>
      </c>
      <c r="R2300" t="str">
        <f t="shared" si="292"/>
        <v>rock</v>
      </c>
      <c r="S2300" s="10">
        <f t="shared" si="289"/>
        <v>41694.84065972222</v>
      </c>
      <c r="T2300">
        <f t="shared" si="286"/>
        <v>2014</v>
      </c>
      <c r="U2300" s="10">
        <f t="shared" si="290"/>
        <v>41724.798993055556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7"/>
        <v>350.16666666666663</v>
      </c>
      <c r="P2301" s="6">
        <f t="shared" si="288"/>
        <v>75.035714285714292</v>
      </c>
      <c r="Q2301" t="str">
        <f t="shared" si="291"/>
        <v>music</v>
      </c>
      <c r="R2301" t="str">
        <f t="shared" si="292"/>
        <v>rock</v>
      </c>
      <c r="S2301" s="10">
        <f t="shared" si="289"/>
        <v>40565.032511574071</v>
      </c>
      <c r="T2301">
        <f t="shared" si="286"/>
        <v>2011</v>
      </c>
      <c r="U2301" s="10">
        <f t="shared" si="290"/>
        <v>40580.032511574071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7"/>
        <v>101.25</v>
      </c>
      <c r="P2302" s="6">
        <f t="shared" si="288"/>
        <v>115.71428571428571</v>
      </c>
      <c r="Q2302" t="str">
        <f t="shared" si="291"/>
        <v>music</v>
      </c>
      <c r="R2302" t="str">
        <f t="shared" si="292"/>
        <v>rock</v>
      </c>
      <c r="S2302" s="10">
        <f t="shared" si="289"/>
        <v>41074.727037037039</v>
      </c>
      <c r="T2302">
        <f t="shared" si="286"/>
        <v>2012</v>
      </c>
      <c r="U2302" s="10">
        <f t="shared" si="290"/>
        <v>41088.727037037039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7"/>
        <v>133.6044</v>
      </c>
      <c r="P2303" s="6">
        <f t="shared" si="288"/>
        <v>31.659810426540286</v>
      </c>
      <c r="Q2303" t="str">
        <f t="shared" si="291"/>
        <v>music</v>
      </c>
      <c r="R2303" t="str">
        <f t="shared" si="292"/>
        <v>indie rock</v>
      </c>
      <c r="S2303" s="10">
        <f t="shared" si="289"/>
        <v>41416.146944444445</v>
      </c>
      <c r="T2303">
        <f t="shared" si="286"/>
        <v>2013</v>
      </c>
      <c r="U2303" s="10">
        <f t="shared" si="290"/>
        <v>41446.146944444445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7"/>
        <v>170.65217391304347</v>
      </c>
      <c r="P2304" s="6">
        <f t="shared" si="288"/>
        <v>46.176470588235297</v>
      </c>
      <c r="Q2304" t="str">
        <f t="shared" si="291"/>
        <v>music</v>
      </c>
      <c r="R2304" t="str">
        <f t="shared" si="292"/>
        <v>indie rock</v>
      </c>
      <c r="S2304" s="10">
        <f t="shared" si="289"/>
        <v>41605.868449074071</v>
      </c>
      <c r="T2304">
        <f t="shared" si="286"/>
        <v>2013</v>
      </c>
      <c r="U2304" s="10">
        <f t="shared" si="290"/>
        <v>41639.291666666664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7"/>
        <v>109.35829457364341</v>
      </c>
      <c r="P2305" s="6">
        <f t="shared" si="288"/>
        <v>68.481650485436887</v>
      </c>
      <c r="Q2305" t="str">
        <f t="shared" si="291"/>
        <v>music</v>
      </c>
      <c r="R2305" t="str">
        <f t="shared" si="292"/>
        <v>indie rock</v>
      </c>
      <c r="S2305" s="10">
        <f t="shared" si="289"/>
        <v>40850.111064814817</v>
      </c>
      <c r="T2305">
        <f t="shared" si="286"/>
        <v>2011</v>
      </c>
      <c r="U2305" s="10">
        <f t="shared" si="290"/>
        <v>40890.152731481481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7"/>
        <v>100.70033333333335</v>
      </c>
      <c r="P2306" s="6">
        <f t="shared" si="288"/>
        <v>53.469203539823013</v>
      </c>
      <c r="Q2306" t="str">
        <f t="shared" si="291"/>
        <v>music</v>
      </c>
      <c r="R2306" t="str">
        <f t="shared" si="292"/>
        <v>indie rock</v>
      </c>
      <c r="S2306" s="10">
        <f t="shared" si="289"/>
        <v>40502.815868055557</v>
      </c>
      <c r="T2306">
        <f t="shared" ref="T2306:T2369" si="293">YEAR(S2306)</f>
        <v>2010</v>
      </c>
      <c r="U2306" s="10">
        <f t="shared" si="290"/>
        <v>40544.207638888889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94">E2307/D2307 * 100</f>
        <v>101.22777777777779</v>
      </c>
      <c r="P2307" s="6">
        <f t="shared" ref="P2307:P2370" si="295">E2307/L2307</f>
        <v>109.10778443113773</v>
      </c>
      <c r="Q2307" t="str">
        <f t="shared" si="291"/>
        <v>music</v>
      </c>
      <c r="R2307" t="str">
        <f t="shared" si="292"/>
        <v>indie rock</v>
      </c>
      <c r="S2307" s="10">
        <f t="shared" ref="S2307:S2370" si="296">(((J2307/60)/60)/24)+DATE(1970,1,1)</f>
        <v>41834.695277777777</v>
      </c>
      <c r="T2307">
        <f t="shared" si="293"/>
        <v>2014</v>
      </c>
      <c r="U2307" s="10">
        <f t="shared" ref="U2307:U2370" si="297">(((I2307/60)/60)/24)+DATE(1970,1,1)</f>
        <v>41859.75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94"/>
        <v>106.75857142857143</v>
      </c>
      <c r="P2308" s="6">
        <f t="shared" si="295"/>
        <v>51.185616438356163</v>
      </c>
      <c r="Q2308" t="str">
        <f t="shared" si="291"/>
        <v>music</v>
      </c>
      <c r="R2308" t="str">
        <f t="shared" si="292"/>
        <v>indie rock</v>
      </c>
      <c r="S2308" s="10">
        <f t="shared" si="296"/>
        <v>40948.16815972222</v>
      </c>
      <c r="T2308">
        <f t="shared" si="293"/>
        <v>2012</v>
      </c>
      <c r="U2308" s="10">
        <f t="shared" si="297"/>
        <v>40978.16815972222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94"/>
        <v>106.65777537961894</v>
      </c>
      <c r="P2309" s="6">
        <f t="shared" si="295"/>
        <v>27.936800000000002</v>
      </c>
      <c r="Q2309" t="str">
        <f t="shared" ref="Q2309:Q2372" si="298">LEFT(N2309,SEARCH("/",N2309,1)-1)</f>
        <v>music</v>
      </c>
      <c r="R2309" t="str">
        <f t="shared" ref="R2309:R2372" si="299">RIGHT(N2309,LEN(N2309)-SEARCH("/",N2309,1))</f>
        <v>indie rock</v>
      </c>
      <c r="S2309" s="10">
        <f t="shared" si="296"/>
        <v>41004.802465277775</v>
      </c>
      <c r="T2309">
        <f t="shared" si="293"/>
        <v>2012</v>
      </c>
      <c r="U2309" s="10">
        <f t="shared" si="297"/>
        <v>41034.802407407406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94"/>
        <v>101.30622</v>
      </c>
      <c r="P2310" s="6">
        <f t="shared" si="295"/>
        <v>82.496921824104234</v>
      </c>
      <c r="Q2310" t="str">
        <f t="shared" si="298"/>
        <v>music</v>
      </c>
      <c r="R2310" t="str">
        <f t="shared" si="299"/>
        <v>indie rock</v>
      </c>
      <c r="S2310" s="10">
        <f t="shared" si="296"/>
        <v>41851.962916666671</v>
      </c>
      <c r="T2310">
        <f t="shared" si="293"/>
        <v>2014</v>
      </c>
      <c r="U2310" s="10">
        <f t="shared" si="297"/>
        <v>41880.041666666664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94"/>
        <v>106.67450000000001</v>
      </c>
      <c r="P2311" s="6">
        <f t="shared" si="295"/>
        <v>59.817476635514019</v>
      </c>
      <c r="Q2311" t="str">
        <f t="shared" si="298"/>
        <v>music</v>
      </c>
      <c r="R2311" t="str">
        <f t="shared" si="299"/>
        <v>indie rock</v>
      </c>
      <c r="S2311" s="10">
        <f t="shared" si="296"/>
        <v>41307.987696759257</v>
      </c>
      <c r="T2311">
        <f t="shared" si="293"/>
        <v>2013</v>
      </c>
      <c r="U2311" s="10">
        <f t="shared" si="297"/>
        <v>41342.987696759257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94"/>
        <v>428.83978378378379</v>
      </c>
      <c r="P2312" s="6">
        <f t="shared" si="295"/>
        <v>64.816470588235291</v>
      </c>
      <c r="Q2312" t="str">
        <f t="shared" si="298"/>
        <v>music</v>
      </c>
      <c r="R2312" t="str">
        <f t="shared" si="299"/>
        <v>indie rock</v>
      </c>
      <c r="S2312" s="10">
        <f t="shared" si="296"/>
        <v>41324.79415509259</v>
      </c>
      <c r="T2312">
        <f t="shared" si="293"/>
        <v>2013</v>
      </c>
      <c r="U2312" s="10">
        <f t="shared" si="297"/>
        <v>41354.752488425926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94"/>
        <v>104.11111111111111</v>
      </c>
      <c r="P2313" s="6">
        <f t="shared" si="295"/>
        <v>90.09615384615384</v>
      </c>
      <c r="Q2313" t="str">
        <f t="shared" si="298"/>
        <v>music</v>
      </c>
      <c r="R2313" t="str">
        <f t="shared" si="299"/>
        <v>indie rock</v>
      </c>
      <c r="S2313" s="10">
        <f t="shared" si="296"/>
        <v>41736.004502314812</v>
      </c>
      <c r="T2313">
        <f t="shared" si="293"/>
        <v>2014</v>
      </c>
      <c r="U2313" s="10">
        <f t="shared" si="297"/>
        <v>41766.004502314812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94"/>
        <v>107.86666666666666</v>
      </c>
      <c r="P2314" s="6">
        <f t="shared" si="295"/>
        <v>40.962025316455694</v>
      </c>
      <c r="Q2314" t="str">
        <f t="shared" si="298"/>
        <v>music</v>
      </c>
      <c r="R2314" t="str">
        <f t="shared" si="299"/>
        <v>indie rock</v>
      </c>
      <c r="S2314" s="10">
        <f t="shared" si="296"/>
        <v>41716.632847222223</v>
      </c>
      <c r="T2314">
        <f t="shared" si="293"/>
        <v>2014</v>
      </c>
      <c r="U2314" s="10">
        <f t="shared" si="297"/>
        <v>41747.958333333336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94"/>
        <v>175.84040000000002</v>
      </c>
      <c r="P2315" s="6">
        <f t="shared" si="295"/>
        <v>56.000127388535034</v>
      </c>
      <c r="Q2315" t="str">
        <f t="shared" si="298"/>
        <v>music</v>
      </c>
      <c r="R2315" t="str">
        <f t="shared" si="299"/>
        <v>indie rock</v>
      </c>
      <c r="S2315" s="10">
        <f t="shared" si="296"/>
        <v>41002.958634259259</v>
      </c>
      <c r="T2315">
        <f t="shared" si="293"/>
        <v>2012</v>
      </c>
      <c r="U2315" s="10">
        <f t="shared" si="297"/>
        <v>41032.958634259259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94"/>
        <v>156.97</v>
      </c>
      <c r="P2316" s="6">
        <f t="shared" si="295"/>
        <v>37.672800000000002</v>
      </c>
      <c r="Q2316" t="str">
        <f t="shared" si="298"/>
        <v>music</v>
      </c>
      <c r="R2316" t="str">
        <f t="shared" si="299"/>
        <v>indie rock</v>
      </c>
      <c r="S2316" s="10">
        <f t="shared" si="296"/>
        <v>41037.551585648151</v>
      </c>
      <c r="T2316">
        <f t="shared" si="293"/>
        <v>2012</v>
      </c>
      <c r="U2316" s="10">
        <f t="shared" si="297"/>
        <v>41067.551585648151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94"/>
        <v>102.60000000000001</v>
      </c>
      <c r="P2317" s="6">
        <f t="shared" si="295"/>
        <v>40.078125</v>
      </c>
      <c r="Q2317" t="str">
        <f t="shared" si="298"/>
        <v>music</v>
      </c>
      <c r="R2317" t="str">
        <f t="shared" si="299"/>
        <v>indie rock</v>
      </c>
      <c r="S2317" s="10">
        <f t="shared" si="296"/>
        <v>41004.72619212963</v>
      </c>
      <c r="T2317">
        <f t="shared" si="293"/>
        <v>2012</v>
      </c>
      <c r="U2317" s="10">
        <f t="shared" si="297"/>
        <v>41034.72619212963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94"/>
        <v>104.04266666666666</v>
      </c>
      <c r="P2318" s="6">
        <f t="shared" si="295"/>
        <v>78.031999999999996</v>
      </c>
      <c r="Q2318" t="str">
        <f t="shared" si="298"/>
        <v>music</v>
      </c>
      <c r="R2318" t="str">
        <f t="shared" si="299"/>
        <v>indie rock</v>
      </c>
      <c r="S2318" s="10">
        <f t="shared" si="296"/>
        <v>40079.725115740745</v>
      </c>
      <c r="T2318">
        <f t="shared" si="293"/>
        <v>2009</v>
      </c>
      <c r="U2318" s="10">
        <f t="shared" si="297"/>
        <v>40156.76666666667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94"/>
        <v>104</v>
      </c>
      <c r="P2319" s="6">
        <f t="shared" si="295"/>
        <v>18.90909090909091</v>
      </c>
      <c r="Q2319" t="str">
        <f t="shared" si="298"/>
        <v>music</v>
      </c>
      <c r="R2319" t="str">
        <f t="shared" si="299"/>
        <v>indie rock</v>
      </c>
      <c r="S2319" s="10">
        <f t="shared" si="296"/>
        <v>40192.542233796295</v>
      </c>
      <c r="T2319">
        <f t="shared" si="293"/>
        <v>2010</v>
      </c>
      <c r="U2319" s="10">
        <f t="shared" si="297"/>
        <v>40224.208333333336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94"/>
        <v>121.05999999999999</v>
      </c>
      <c r="P2320" s="6">
        <f t="shared" si="295"/>
        <v>37.134969325153371</v>
      </c>
      <c r="Q2320" t="str">
        <f t="shared" si="298"/>
        <v>music</v>
      </c>
      <c r="R2320" t="str">
        <f t="shared" si="299"/>
        <v>indie rock</v>
      </c>
      <c r="S2320" s="10">
        <f t="shared" si="296"/>
        <v>40050.643680555557</v>
      </c>
      <c r="T2320">
        <f t="shared" si="293"/>
        <v>2009</v>
      </c>
      <c r="U2320" s="10">
        <f t="shared" si="297"/>
        <v>40082.165972222225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94"/>
        <v>107.69999999999999</v>
      </c>
      <c r="P2321" s="6">
        <f t="shared" si="295"/>
        <v>41.961038961038959</v>
      </c>
      <c r="Q2321" t="str">
        <f t="shared" si="298"/>
        <v>music</v>
      </c>
      <c r="R2321" t="str">
        <f t="shared" si="299"/>
        <v>indie rock</v>
      </c>
      <c r="S2321" s="10">
        <f t="shared" si="296"/>
        <v>41593.082002314812</v>
      </c>
      <c r="T2321">
        <f t="shared" si="293"/>
        <v>2013</v>
      </c>
      <c r="U2321" s="10">
        <f t="shared" si="297"/>
        <v>41623.082002314812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94"/>
        <v>108.66</v>
      </c>
      <c r="P2322" s="6">
        <f t="shared" si="295"/>
        <v>61.044943820224717</v>
      </c>
      <c r="Q2322" t="str">
        <f t="shared" si="298"/>
        <v>music</v>
      </c>
      <c r="R2322" t="str">
        <f t="shared" si="299"/>
        <v>indie rock</v>
      </c>
      <c r="S2322" s="10">
        <f t="shared" si="296"/>
        <v>41696.817129629628</v>
      </c>
      <c r="T2322">
        <f t="shared" si="293"/>
        <v>2014</v>
      </c>
      <c r="U2322" s="10">
        <f t="shared" si="297"/>
        <v>41731.775462962964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94"/>
        <v>39.120962394619681</v>
      </c>
      <c r="P2323" s="6">
        <f t="shared" si="295"/>
        <v>64.53125</v>
      </c>
      <c r="Q2323" t="str">
        <f t="shared" si="298"/>
        <v>food</v>
      </c>
      <c r="R2323" t="str">
        <f t="shared" si="299"/>
        <v>small batch</v>
      </c>
      <c r="S2323" s="10">
        <f t="shared" si="296"/>
        <v>42799.260428240741</v>
      </c>
      <c r="T2323">
        <f t="shared" si="293"/>
        <v>2017</v>
      </c>
      <c r="U2323" s="10">
        <f t="shared" si="297"/>
        <v>42829.21876157407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94"/>
        <v>3.1481481481481479</v>
      </c>
      <c r="P2324" s="6">
        <f t="shared" si="295"/>
        <v>21.25</v>
      </c>
      <c r="Q2324" t="str">
        <f t="shared" si="298"/>
        <v>food</v>
      </c>
      <c r="R2324" t="str">
        <f t="shared" si="299"/>
        <v>small batch</v>
      </c>
      <c r="S2324" s="10">
        <f t="shared" si="296"/>
        <v>42804.895474537043</v>
      </c>
      <c r="T2324">
        <f t="shared" si="293"/>
        <v>2017</v>
      </c>
      <c r="U2324" s="10">
        <f t="shared" si="297"/>
        <v>42834.853807870371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94"/>
        <v>48</v>
      </c>
      <c r="P2325" s="6">
        <f t="shared" si="295"/>
        <v>30</v>
      </c>
      <c r="Q2325" t="str">
        <f t="shared" si="298"/>
        <v>food</v>
      </c>
      <c r="R2325" t="str">
        <f t="shared" si="299"/>
        <v>small batch</v>
      </c>
      <c r="S2325" s="10">
        <f t="shared" si="296"/>
        <v>42807.755173611105</v>
      </c>
      <c r="T2325">
        <f t="shared" si="293"/>
        <v>2017</v>
      </c>
      <c r="U2325" s="10">
        <f t="shared" si="297"/>
        <v>42814.755173611105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94"/>
        <v>20.733333333333334</v>
      </c>
      <c r="P2326" s="6">
        <f t="shared" si="295"/>
        <v>25.491803278688526</v>
      </c>
      <c r="Q2326" t="str">
        <f t="shared" si="298"/>
        <v>food</v>
      </c>
      <c r="R2326" t="str">
        <f t="shared" si="299"/>
        <v>small batch</v>
      </c>
      <c r="S2326" s="10">
        <f t="shared" si="296"/>
        <v>42790.885243055556</v>
      </c>
      <c r="T2326">
        <f t="shared" si="293"/>
        <v>2017</v>
      </c>
      <c r="U2326" s="10">
        <f t="shared" si="297"/>
        <v>42820.843576388885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94"/>
        <v>8</v>
      </c>
      <c r="P2327" s="6">
        <f t="shared" si="295"/>
        <v>11.428571428571429</v>
      </c>
      <c r="Q2327" t="str">
        <f t="shared" si="298"/>
        <v>food</v>
      </c>
      <c r="R2327" t="str">
        <f t="shared" si="299"/>
        <v>small batch</v>
      </c>
      <c r="S2327" s="10">
        <f t="shared" si="296"/>
        <v>42794.022349537037</v>
      </c>
      <c r="T2327">
        <f t="shared" si="293"/>
        <v>2017</v>
      </c>
      <c r="U2327" s="10">
        <f t="shared" si="297"/>
        <v>42823.980682870373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94"/>
        <v>0.72</v>
      </c>
      <c r="P2328" s="6">
        <f t="shared" si="295"/>
        <v>108</v>
      </c>
      <c r="Q2328" t="str">
        <f t="shared" si="298"/>
        <v>food</v>
      </c>
      <c r="R2328" t="str">
        <f t="shared" si="299"/>
        <v>small batch</v>
      </c>
      <c r="S2328" s="10">
        <f t="shared" si="296"/>
        <v>42804.034120370372</v>
      </c>
      <c r="T2328">
        <f t="shared" si="293"/>
        <v>2017</v>
      </c>
      <c r="U2328" s="10">
        <f t="shared" si="297"/>
        <v>42855.708333333328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94"/>
        <v>526.09431428571429</v>
      </c>
      <c r="P2329" s="6">
        <f t="shared" si="295"/>
        <v>54.883162444113267</v>
      </c>
      <c r="Q2329" t="str">
        <f t="shared" si="298"/>
        <v>food</v>
      </c>
      <c r="R2329" t="str">
        <f t="shared" si="299"/>
        <v>small batch</v>
      </c>
      <c r="S2329" s="10">
        <f t="shared" si="296"/>
        <v>41842.917129629634</v>
      </c>
      <c r="T2329">
        <f t="shared" si="293"/>
        <v>2014</v>
      </c>
      <c r="U2329" s="10">
        <f t="shared" si="297"/>
        <v>41877.917129629634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94"/>
        <v>254.45000000000002</v>
      </c>
      <c r="P2330" s="6">
        <f t="shared" si="295"/>
        <v>47.383612662942269</v>
      </c>
      <c r="Q2330" t="str">
        <f t="shared" si="298"/>
        <v>food</v>
      </c>
      <c r="R2330" t="str">
        <f t="shared" si="299"/>
        <v>small batch</v>
      </c>
      <c r="S2330" s="10">
        <f t="shared" si="296"/>
        <v>42139.781678240746</v>
      </c>
      <c r="T2330">
        <f t="shared" si="293"/>
        <v>2015</v>
      </c>
      <c r="U2330" s="10">
        <f t="shared" si="297"/>
        <v>42169.781678240746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94"/>
        <v>105.91999999999999</v>
      </c>
      <c r="P2331" s="6">
        <f t="shared" si="295"/>
        <v>211.84</v>
      </c>
      <c r="Q2331" t="str">
        <f t="shared" si="298"/>
        <v>food</v>
      </c>
      <c r="R2331" t="str">
        <f t="shared" si="299"/>
        <v>small batch</v>
      </c>
      <c r="S2331" s="10">
        <f t="shared" si="296"/>
        <v>41807.624374999999</v>
      </c>
      <c r="T2331">
        <f t="shared" si="293"/>
        <v>2014</v>
      </c>
      <c r="U2331" s="10">
        <f t="shared" si="297"/>
        <v>41837.624374999999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94"/>
        <v>102.42285714285715</v>
      </c>
      <c r="P2332" s="6">
        <f t="shared" si="295"/>
        <v>219.92638036809817</v>
      </c>
      <c r="Q2332" t="str">
        <f t="shared" si="298"/>
        <v>food</v>
      </c>
      <c r="R2332" t="str">
        <f t="shared" si="299"/>
        <v>small batch</v>
      </c>
      <c r="S2332" s="10">
        <f t="shared" si="296"/>
        <v>42332.89980324074</v>
      </c>
      <c r="T2332">
        <f t="shared" si="293"/>
        <v>2015</v>
      </c>
      <c r="U2332" s="10">
        <f t="shared" si="297"/>
        <v>42363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94"/>
        <v>144.31375</v>
      </c>
      <c r="P2333" s="6">
        <f t="shared" si="295"/>
        <v>40.795406360424032</v>
      </c>
      <c r="Q2333" t="str">
        <f t="shared" si="298"/>
        <v>food</v>
      </c>
      <c r="R2333" t="str">
        <f t="shared" si="299"/>
        <v>small batch</v>
      </c>
      <c r="S2333" s="10">
        <f t="shared" si="296"/>
        <v>41839.005671296298</v>
      </c>
      <c r="T2333">
        <f t="shared" si="293"/>
        <v>2014</v>
      </c>
      <c r="U2333" s="10">
        <f t="shared" si="297"/>
        <v>41869.005671296298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94"/>
        <v>106.30800000000001</v>
      </c>
      <c r="P2334" s="6">
        <f t="shared" si="295"/>
        <v>75.502840909090907</v>
      </c>
      <c r="Q2334" t="str">
        <f t="shared" si="298"/>
        <v>food</v>
      </c>
      <c r="R2334" t="str">
        <f t="shared" si="299"/>
        <v>small batch</v>
      </c>
      <c r="S2334" s="10">
        <f t="shared" si="296"/>
        <v>42011.628136574072</v>
      </c>
      <c r="T2334">
        <f t="shared" si="293"/>
        <v>2015</v>
      </c>
      <c r="U2334" s="10">
        <f t="shared" si="297"/>
        <v>42041.628136574072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94"/>
        <v>212.16666666666666</v>
      </c>
      <c r="P2335" s="6">
        <f t="shared" si="295"/>
        <v>13.542553191489361</v>
      </c>
      <c r="Q2335" t="str">
        <f t="shared" si="298"/>
        <v>food</v>
      </c>
      <c r="R2335" t="str">
        <f t="shared" si="299"/>
        <v>small batch</v>
      </c>
      <c r="S2335" s="10">
        <f t="shared" si="296"/>
        <v>41767.650347222225</v>
      </c>
      <c r="T2335">
        <f t="shared" si="293"/>
        <v>2014</v>
      </c>
      <c r="U2335" s="10">
        <f t="shared" si="297"/>
        <v>41788.743055555555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94"/>
        <v>101.95</v>
      </c>
      <c r="P2336" s="6">
        <f t="shared" si="295"/>
        <v>60.865671641791046</v>
      </c>
      <c r="Q2336" t="str">
        <f t="shared" si="298"/>
        <v>food</v>
      </c>
      <c r="R2336" t="str">
        <f t="shared" si="299"/>
        <v>small batch</v>
      </c>
      <c r="S2336" s="10">
        <f t="shared" si="296"/>
        <v>41918.670115740737</v>
      </c>
      <c r="T2336">
        <f t="shared" si="293"/>
        <v>2014</v>
      </c>
      <c r="U2336" s="10">
        <f t="shared" si="297"/>
        <v>41948.731944444444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94"/>
        <v>102.27200000000001</v>
      </c>
      <c r="P2337" s="6">
        <f t="shared" si="295"/>
        <v>115.69230769230769</v>
      </c>
      <c r="Q2337" t="str">
        <f t="shared" si="298"/>
        <v>food</v>
      </c>
      <c r="R2337" t="str">
        <f t="shared" si="299"/>
        <v>small batch</v>
      </c>
      <c r="S2337" s="10">
        <f t="shared" si="296"/>
        <v>41771.572256944448</v>
      </c>
      <c r="T2337">
        <f t="shared" si="293"/>
        <v>2014</v>
      </c>
      <c r="U2337" s="10">
        <f t="shared" si="297"/>
        <v>41801.572256944448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94"/>
        <v>520.73254999999995</v>
      </c>
      <c r="P2338" s="6">
        <f t="shared" si="295"/>
        <v>48.104623556581984</v>
      </c>
      <c r="Q2338" t="str">
        <f t="shared" si="298"/>
        <v>food</v>
      </c>
      <c r="R2338" t="str">
        <f t="shared" si="299"/>
        <v>small batch</v>
      </c>
      <c r="S2338" s="10">
        <f t="shared" si="296"/>
        <v>41666.924710648149</v>
      </c>
      <c r="T2338">
        <f t="shared" si="293"/>
        <v>2014</v>
      </c>
      <c r="U2338" s="10">
        <f t="shared" si="297"/>
        <v>41706.924710648149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94"/>
        <v>110.65833333333333</v>
      </c>
      <c r="P2339" s="6">
        <f t="shared" si="295"/>
        <v>74.184357541899445</v>
      </c>
      <c r="Q2339" t="str">
        <f t="shared" si="298"/>
        <v>food</v>
      </c>
      <c r="R2339" t="str">
        <f t="shared" si="299"/>
        <v>small batch</v>
      </c>
      <c r="S2339" s="10">
        <f t="shared" si="296"/>
        <v>41786.640543981484</v>
      </c>
      <c r="T2339">
        <f t="shared" si="293"/>
        <v>2014</v>
      </c>
      <c r="U2339" s="10">
        <f t="shared" si="297"/>
        <v>41816.640543981484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94"/>
        <v>101.14333333333335</v>
      </c>
      <c r="P2340" s="6">
        <f t="shared" si="295"/>
        <v>123.34552845528455</v>
      </c>
      <c r="Q2340" t="str">
        <f t="shared" si="298"/>
        <v>food</v>
      </c>
      <c r="R2340" t="str">
        <f t="shared" si="299"/>
        <v>small batch</v>
      </c>
      <c r="S2340" s="10">
        <f t="shared" si="296"/>
        <v>41789.896805555552</v>
      </c>
      <c r="T2340">
        <f t="shared" si="293"/>
        <v>2014</v>
      </c>
      <c r="U2340" s="10">
        <f t="shared" si="297"/>
        <v>41819.896805555552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94"/>
        <v>294.20799999999997</v>
      </c>
      <c r="P2341" s="6">
        <f t="shared" si="295"/>
        <v>66.623188405797094</v>
      </c>
      <c r="Q2341" t="str">
        <f t="shared" si="298"/>
        <v>food</v>
      </c>
      <c r="R2341" t="str">
        <f t="shared" si="299"/>
        <v>small batch</v>
      </c>
      <c r="S2341" s="10">
        <f t="shared" si="296"/>
        <v>42692.79987268518</v>
      </c>
      <c r="T2341">
        <f t="shared" si="293"/>
        <v>2016</v>
      </c>
      <c r="U2341" s="10">
        <f t="shared" si="297"/>
        <v>42723.332638888889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94"/>
        <v>105.77749999999999</v>
      </c>
      <c r="P2342" s="6">
        <f t="shared" si="295"/>
        <v>104.99007444168734</v>
      </c>
      <c r="Q2342" t="str">
        <f t="shared" si="298"/>
        <v>food</v>
      </c>
      <c r="R2342" t="str">
        <f t="shared" si="299"/>
        <v>small batch</v>
      </c>
      <c r="S2342" s="10">
        <f t="shared" si="296"/>
        <v>42643.642800925925</v>
      </c>
      <c r="T2342">
        <f t="shared" si="293"/>
        <v>2016</v>
      </c>
      <c r="U2342" s="10">
        <f t="shared" si="297"/>
        <v>42673.642800925925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94"/>
        <v>0</v>
      </c>
      <c r="P2343" s="6">
        <f t="shared" ref="P2343:P2344" si="300">IF(L2343 &gt; 0,E2343/L2343,0)</f>
        <v>0</v>
      </c>
      <c r="Q2343" t="str">
        <f t="shared" si="298"/>
        <v>technology</v>
      </c>
      <c r="R2343" t="str">
        <f t="shared" si="299"/>
        <v>web</v>
      </c>
      <c r="S2343" s="10">
        <f t="shared" si="296"/>
        <v>42167.813703703709</v>
      </c>
      <c r="T2343">
        <f t="shared" si="293"/>
        <v>2015</v>
      </c>
      <c r="U2343" s="10">
        <f t="shared" si="297"/>
        <v>42197.813703703709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94"/>
        <v>0</v>
      </c>
      <c r="P2344" s="6">
        <f t="shared" si="300"/>
        <v>0</v>
      </c>
      <c r="Q2344" t="str">
        <f t="shared" si="298"/>
        <v>technology</v>
      </c>
      <c r="R2344" t="str">
        <f t="shared" si="299"/>
        <v>web</v>
      </c>
      <c r="S2344" s="10">
        <f t="shared" si="296"/>
        <v>41897.702199074076</v>
      </c>
      <c r="T2344">
        <f t="shared" si="293"/>
        <v>2014</v>
      </c>
      <c r="U2344" s="10">
        <f t="shared" si="297"/>
        <v>41918.208333333336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94"/>
        <v>3</v>
      </c>
      <c r="P2345" s="6">
        <f t="shared" si="295"/>
        <v>300</v>
      </c>
      <c r="Q2345" t="str">
        <f t="shared" si="298"/>
        <v>technology</v>
      </c>
      <c r="R2345" t="str">
        <f t="shared" si="299"/>
        <v>web</v>
      </c>
      <c r="S2345" s="10">
        <f t="shared" si="296"/>
        <v>42327.825289351851</v>
      </c>
      <c r="T2345">
        <f t="shared" si="293"/>
        <v>2015</v>
      </c>
      <c r="U2345" s="10">
        <f t="shared" si="297"/>
        <v>42377.82430555555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94"/>
        <v>0.1</v>
      </c>
      <c r="P2346" s="6">
        <f t="shared" si="295"/>
        <v>1</v>
      </c>
      <c r="Q2346" t="str">
        <f t="shared" si="298"/>
        <v>technology</v>
      </c>
      <c r="R2346" t="str">
        <f t="shared" si="299"/>
        <v>web</v>
      </c>
      <c r="S2346" s="10">
        <f t="shared" si="296"/>
        <v>42515.727650462963</v>
      </c>
      <c r="T2346">
        <f t="shared" si="293"/>
        <v>2016</v>
      </c>
      <c r="U2346" s="10">
        <f t="shared" si="297"/>
        <v>42545.727650462963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94"/>
        <v>0</v>
      </c>
      <c r="P2347" s="6">
        <f>IF(L2347 &gt; 0,E2347/L2347,0)</f>
        <v>0</v>
      </c>
      <c r="Q2347" t="str">
        <f t="shared" si="298"/>
        <v>technology</v>
      </c>
      <c r="R2347" t="str">
        <f t="shared" si="299"/>
        <v>web</v>
      </c>
      <c r="S2347" s="10">
        <f t="shared" si="296"/>
        <v>42060.001805555556</v>
      </c>
      <c r="T2347">
        <f t="shared" si="293"/>
        <v>2015</v>
      </c>
      <c r="U2347" s="10">
        <f t="shared" si="297"/>
        <v>42094.985416666663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94"/>
        <v>6.5000000000000002E-2</v>
      </c>
      <c r="P2348" s="6">
        <f t="shared" si="295"/>
        <v>13</v>
      </c>
      <c r="Q2348" t="str">
        <f t="shared" si="298"/>
        <v>technology</v>
      </c>
      <c r="R2348" t="str">
        <f t="shared" si="299"/>
        <v>web</v>
      </c>
      <c r="S2348" s="10">
        <f t="shared" si="296"/>
        <v>42615.79896990741</v>
      </c>
      <c r="T2348">
        <f t="shared" si="293"/>
        <v>2016</v>
      </c>
      <c r="U2348" s="10">
        <f t="shared" si="297"/>
        <v>42660.79896990741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94"/>
        <v>1.5</v>
      </c>
      <c r="P2349" s="6">
        <f t="shared" si="295"/>
        <v>15</v>
      </c>
      <c r="Q2349" t="str">
        <f t="shared" si="298"/>
        <v>technology</v>
      </c>
      <c r="R2349" t="str">
        <f t="shared" si="299"/>
        <v>web</v>
      </c>
      <c r="S2349" s="10">
        <f t="shared" si="296"/>
        <v>42577.607361111113</v>
      </c>
      <c r="T2349">
        <f t="shared" si="293"/>
        <v>2016</v>
      </c>
      <c r="U2349" s="10">
        <f t="shared" si="297"/>
        <v>42607.607361111113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94"/>
        <v>0.38571428571428573</v>
      </c>
      <c r="P2350" s="6">
        <f t="shared" si="295"/>
        <v>54</v>
      </c>
      <c r="Q2350" t="str">
        <f t="shared" si="298"/>
        <v>technology</v>
      </c>
      <c r="R2350" t="str">
        <f t="shared" si="299"/>
        <v>web</v>
      </c>
      <c r="S2350" s="10">
        <f t="shared" si="296"/>
        <v>42360.932152777779</v>
      </c>
      <c r="T2350">
        <f t="shared" si="293"/>
        <v>2015</v>
      </c>
      <c r="U2350" s="10">
        <f t="shared" si="297"/>
        <v>42420.932152777779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94"/>
        <v>0</v>
      </c>
      <c r="P2351" s="6">
        <f t="shared" ref="P2351:P2352" si="301">IF(L2351 &gt; 0,E2351/L2351,0)</f>
        <v>0</v>
      </c>
      <c r="Q2351" t="str">
        <f t="shared" si="298"/>
        <v>technology</v>
      </c>
      <c r="R2351" t="str">
        <f t="shared" si="299"/>
        <v>web</v>
      </c>
      <c r="S2351" s="10">
        <f t="shared" si="296"/>
        <v>42198.775787037041</v>
      </c>
      <c r="T2351">
        <f t="shared" si="293"/>
        <v>2015</v>
      </c>
      <c r="U2351" s="10">
        <f t="shared" si="297"/>
        <v>42227.775787037041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94"/>
        <v>0</v>
      </c>
      <c r="P2352" s="6">
        <f t="shared" si="301"/>
        <v>0</v>
      </c>
      <c r="Q2352" t="str">
        <f t="shared" si="298"/>
        <v>technology</v>
      </c>
      <c r="R2352" t="str">
        <f t="shared" si="299"/>
        <v>web</v>
      </c>
      <c r="S2352" s="10">
        <f t="shared" si="296"/>
        <v>42708.842245370368</v>
      </c>
      <c r="T2352">
        <f t="shared" si="293"/>
        <v>2016</v>
      </c>
      <c r="U2352" s="10">
        <f t="shared" si="297"/>
        <v>42738.842245370368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94"/>
        <v>0.5714285714285714</v>
      </c>
      <c r="P2353" s="6">
        <f t="shared" si="295"/>
        <v>15.428571428571429</v>
      </c>
      <c r="Q2353" t="str">
        <f t="shared" si="298"/>
        <v>technology</v>
      </c>
      <c r="R2353" t="str">
        <f t="shared" si="299"/>
        <v>web</v>
      </c>
      <c r="S2353" s="10">
        <f t="shared" si="296"/>
        <v>42094.101145833338</v>
      </c>
      <c r="T2353">
        <f t="shared" si="293"/>
        <v>2015</v>
      </c>
      <c r="U2353" s="10">
        <f t="shared" si="297"/>
        <v>42124.101145833338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94"/>
        <v>0</v>
      </c>
      <c r="P2354" s="6">
        <f t="shared" ref="P2354:P2355" si="302">IF(L2354 &gt; 0,E2354/L2354,0)</f>
        <v>0</v>
      </c>
      <c r="Q2354" t="str">
        <f t="shared" si="298"/>
        <v>technology</v>
      </c>
      <c r="R2354" t="str">
        <f t="shared" si="299"/>
        <v>web</v>
      </c>
      <c r="S2354" s="10">
        <f t="shared" si="296"/>
        <v>42101.633703703701</v>
      </c>
      <c r="T2354">
        <f t="shared" si="293"/>
        <v>2015</v>
      </c>
      <c r="U2354" s="10">
        <f t="shared" si="297"/>
        <v>42161.633703703701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94"/>
        <v>0</v>
      </c>
      <c r="P2355" s="6">
        <f t="shared" si="302"/>
        <v>0</v>
      </c>
      <c r="Q2355" t="str">
        <f t="shared" si="298"/>
        <v>technology</v>
      </c>
      <c r="R2355" t="str">
        <f t="shared" si="299"/>
        <v>web</v>
      </c>
      <c r="S2355" s="10">
        <f t="shared" si="296"/>
        <v>42103.676180555558</v>
      </c>
      <c r="T2355">
        <f t="shared" si="293"/>
        <v>2015</v>
      </c>
      <c r="U2355" s="10">
        <f t="shared" si="297"/>
        <v>42115.676180555558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94"/>
        <v>7.1428571428571425E-2</v>
      </c>
      <c r="P2356" s="6">
        <f t="shared" si="295"/>
        <v>25</v>
      </c>
      <c r="Q2356" t="str">
        <f t="shared" si="298"/>
        <v>technology</v>
      </c>
      <c r="R2356" t="str">
        <f t="shared" si="299"/>
        <v>web</v>
      </c>
      <c r="S2356" s="10">
        <f t="shared" si="296"/>
        <v>41954.722916666666</v>
      </c>
      <c r="T2356">
        <f t="shared" si="293"/>
        <v>2014</v>
      </c>
      <c r="U2356" s="10">
        <f t="shared" si="297"/>
        <v>42014.722916666666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94"/>
        <v>0.6875</v>
      </c>
      <c r="P2357" s="6">
        <f t="shared" si="295"/>
        <v>27.5</v>
      </c>
      <c r="Q2357" t="str">
        <f t="shared" si="298"/>
        <v>technology</v>
      </c>
      <c r="R2357" t="str">
        <f t="shared" si="299"/>
        <v>web</v>
      </c>
      <c r="S2357" s="10">
        <f t="shared" si="296"/>
        <v>42096.918240740735</v>
      </c>
      <c r="T2357">
        <f t="shared" si="293"/>
        <v>2015</v>
      </c>
      <c r="U2357" s="10">
        <f t="shared" si="297"/>
        <v>42126.918240740735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94"/>
        <v>0</v>
      </c>
      <c r="P2358" s="6">
        <f t="shared" ref="P2358:P2360" si="303">IF(L2358 &gt; 0,E2358/L2358,0)</f>
        <v>0</v>
      </c>
      <c r="Q2358" t="str">
        <f t="shared" si="298"/>
        <v>technology</v>
      </c>
      <c r="R2358" t="str">
        <f t="shared" si="299"/>
        <v>web</v>
      </c>
      <c r="S2358" s="10">
        <f t="shared" si="296"/>
        <v>42130.78361111111</v>
      </c>
      <c r="T2358">
        <f t="shared" si="293"/>
        <v>2015</v>
      </c>
      <c r="U2358" s="10">
        <f t="shared" si="297"/>
        <v>42160.78361111111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94"/>
        <v>0</v>
      </c>
      <c r="P2359" s="6">
        <f t="shared" si="303"/>
        <v>0</v>
      </c>
      <c r="Q2359" t="str">
        <f t="shared" si="298"/>
        <v>technology</v>
      </c>
      <c r="R2359" t="str">
        <f t="shared" si="299"/>
        <v>web</v>
      </c>
      <c r="S2359" s="10">
        <f t="shared" si="296"/>
        <v>42264.620115740734</v>
      </c>
      <c r="T2359">
        <f t="shared" si="293"/>
        <v>2015</v>
      </c>
      <c r="U2359" s="10">
        <f t="shared" si="297"/>
        <v>42294.620115740734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94"/>
        <v>0</v>
      </c>
      <c r="P2360" s="6">
        <f t="shared" si="303"/>
        <v>0</v>
      </c>
      <c r="Q2360" t="str">
        <f t="shared" si="298"/>
        <v>technology</v>
      </c>
      <c r="R2360" t="str">
        <f t="shared" si="299"/>
        <v>web</v>
      </c>
      <c r="S2360" s="10">
        <f t="shared" si="296"/>
        <v>41978.930972222224</v>
      </c>
      <c r="T2360">
        <f t="shared" si="293"/>
        <v>2014</v>
      </c>
      <c r="U2360" s="10">
        <f t="shared" si="297"/>
        <v>42035.027083333334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94"/>
        <v>14.680000000000001</v>
      </c>
      <c r="P2361" s="6">
        <f t="shared" si="295"/>
        <v>367</v>
      </c>
      <c r="Q2361" t="str">
        <f t="shared" si="298"/>
        <v>technology</v>
      </c>
      <c r="R2361" t="str">
        <f t="shared" si="299"/>
        <v>web</v>
      </c>
      <c r="S2361" s="10">
        <f t="shared" si="296"/>
        <v>42159.649583333332</v>
      </c>
      <c r="T2361">
        <f t="shared" si="293"/>
        <v>2015</v>
      </c>
      <c r="U2361" s="10">
        <f t="shared" si="297"/>
        <v>42219.649583333332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94"/>
        <v>0.04</v>
      </c>
      <c r="P2362" s="6">
        <f t="shared" si="295"/>
        <v>2</v>
      </c>
      <c r="Q2362" t="str">
        <f t="shared" si="298"/>
        <v>technology</v>
      </c>
      <c r="R2362" t="str">
        <f t="shared" si="299"/>
        <v>web</v>
      </c>
      <c r="S2362" s="10">
        <f t="shared" si="296"/>
        <v>42377.70694444445</v>
      </c>
      <c r="T2362">
        <f t="shared" si="293"/>
        <v>2016</v>
      </c>
      <c r="U2362" s="10">
        <f t="shared" si="297"/>
        <v>42407.70694444445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94"/>
        <v>0</v>
      </c>
      <c r="P2363" s="6">
        <f>IF(L2363 &gt; 0,E2363/L2363,0)</f>
        <v>0</v>
      </c>
      <c r="Q2363" t="str">
        <f t="shared" si="298"/>
        <v>technology</v>
      </c>
      <c r="R2363" t="str">
        <f t="shared" si="299"/>
        <v>web</v>
      </c>
      <c r="S2363" s="10">
        <f t="shared" si="296"/>
        <v>42466.858888888892</v>
      </c>
      <c r="T2363">
        <f t="shared" si="293"/>
        <v>2016</v>
      </c>
      <c r="U2363" s="10">
        <f t="shared" si="297"/>
        <v>42490.916666666672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94"/>
        <v>28.571428571428569</v>
      </c>
      <c r="P2364" s="6">
        <f t="shared" si="295"/>
        <v>60</v>
      </c>
      <c r="Q2364" t="str">
        <f t="shared" si="298"/>
        <v>technology</v>
      </c>
      <c r="R2364" t="str">
        <f t="shared" si="299"/>
        <v>web</v>
      </c>
      <c r="S2364" s="10">
        <f t="shared" si="296"/>
        <v>41954.688310185185</v>
      </c>
      <c r="T2364">
        <f t="shared" si="293"/>
        <v>2014</v>
      </c>
      <c r="U2364" s="10">
        <f t="shared" si="297"/>
        <v>41984.688310185185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94"/>
        <v>0</v>
      </c>
      <c r="P2365" s="6">
        <f t="shared" ref="P2365:P2367" si="304">IF(L2365 &gt; 0,E2365/L2365,0)</f>
        <v>0</v>
      </c>
      <c r="Q2365" t="str">
        <f t="shared" si="298"/>
        <v>technology</v>
      </c>
      <c r="R2365" t="str">
        <f t="shared" si="299"/>
        <v>web</v>
      </c>
      <c r="S2365" s="10">
        <f t="shared" si="296"/>
        <v>42322.011574074073</v>
      </c>
      <c r="T2365">
        <f t="shared" si="293"/>
        <v>2015</v>
      </c>
      <c r="U2365" s="10">
        <f t="shared" si="297"/>
        <v>42367.011574074073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94"/>
        <v>0</v>
      </c>
      <c r="P2366" s="6">
        <f t="shared" si="304"/>
        <v>0</v>
      </c>
      <c r="Q2366" t="str">
        <f t="shared" si="298"/>
        <v>technology</v>
      </c>
      <c r="R2366" t="str">
        <f t="shared" si="299"/>
        <v>web</v>
      </c>
      <c r="S2366" s="10">
        <f t="shared" si="296"/>
        <v>42248.934675925921</v>
      </c>
      <c r="T2366">
        <f t="shared" si="293"/>
        <v>2015</v>
      </c>
      <c r="U2366" s="10">
        <f t="shared" si="297"/>
        <v>42303.934675925921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94"/>
        <v>0</v>
      </c>
      <c r="P2367" s="6">
        <f t="shared" si="304"/>
        <v>0</v>
      </c>
      <c r="Q2367" t="str">
        <f t="shared" si="298"/>
        <v>technology</v>
      </c>
      <c r="R2367" t="str">
        <f t="shared" si="299"/>
        <v>web</v>
      </c>
      <c r="S2367" s="10">
        <f t="shared" si="296"/>
        <v>42346.736400462964</v>
      </c>
      <c r="T2367">
        <f t="shared" si="293"/>
        <v>2015</v>
      </c>
      <c r="U2367" s="10">
        <f t="shared" si="297"/>
        <v>42386.958333333328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94"/>
        <v>10.52</v>
      </c>
      <c r="P2368" s="6">
        <f t="shared" si="295"/>
        <v>97.407407407407405</v>
      </c>
      <c r="Q2368" t="str">
        <f t="shared" si="298"/>
        <v>technology</v>
      </c>
      <c r="R2368" t="str">
        <f t="shared" si="299"/>
        <v>web</v>
      </c>
      <c r="S2368" s="10">
        <f t="shared" si="296"/>
        <v>42268.531631944439</v>
      </c>
      <c r="T2368">
        <f t="shared" si="293"/>
        <v>2015</v>
      </c>
      <c r="U2368" s="10">
        <f t="shared" si="297"/>
        <v>42298.531631944439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94"/>
        <v>1.34</v>
      </c>
      <c r="P2369" s="6">
        <f t="shared" si="295"/>
        <v>47.857142857142854</v>
      </c>
      <c r="Q2369" t="str">
        <f t="shared" si="298"/>
        <v>technology</v>
      </c>
      <c r="R2369" t="str">
        <f t="shared" si="299"/>
        <v>web</v>
      </c>
      <c r="S2369" s="10">
        <f t="shared" si="296"/>
        <v>42425.970092592594</v>
      </c>
      <c r="T2369">
        <f t="shared" si="293"/>
        <v>2016</v>
      </c>
      <c r="U2369" s="10">
        <f t="shared" si="297"/>
        <v>42485.928425925929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94"/>
        <v>0.25</v>
      </c>
      <c r="P2370" s="6">
        <f t="shared" si="295"/>
        <v>50</v>
      </c>
      <c r="Q2370" t="str">
        <f t="shared" si="298"/>
        <v>technology</v>
      </c>
      <c r="R2370" t="str">
        <f t="shared" si="299"/>
        <v>web</v>
      </c>
      <c r="S2370" s="10">
        <f t="shared" si="296"/>
        <v>42063.721817129626</v>
      </c>
      <c r="T2370">
        <f t="shared" ref="T2370:T2433" si="305">YEAR(S2370)</f>
        <v>2015</v>
      </c>
      <c r="U2370" s="10">
        <f t="shared" si="297"/>
        <v>42108.680150462969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06">E2371/D2371 * 100</f>
        <v>0</v>
      </c>
      <c r="P2371" s="6">
        <f>IF(L2371 &gt; 0,E2371/L2371,0)</f>
        <v>0</v>
      </c>
      <c r="Q2371" t="str">
        <f t="shared" si="298"/>
        <v>technology</v>
      </c>
      <c r="R2371" t="str">
        <f t="shared" si="299"/>
        <v>web</v>
      </c>
      <c r="S2371" s="10">
        <f t="shared" ref="S2371:S2434" si="307">(((J2371/60)/60)/24)+DATE(1970,1,1)</f>
        <v>42380.812627314815</v>
      </c>
      <c r="T2371">
        <f t="shared" si="305"/>
        <v>2016</v>
      </c>
      <c r="U2371" s="10">
        <f t="shared" ref="U2371:U2434" si="308">(((I2371/60)/60)/24)+DATE(1970,1,1)</f>
        <v>42410.812627314815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06"/>
        <v>0.32800000000000001</v>
      </c>
      <c r="P2372" s="6">
        <f t="shared" ref="P2371:P2434" si="309">E2372/L2372</f>
        <v>20.5</v>
      </c>
      <c r="Q2372" t="str">
        <f t="shared" si="298"/>
        <v>technology</v>
      </c>
      <c r="R2372" t="str">
        <f t="shared" si="299"/>
        <v>web</v>
      </c>
      <c r="S2372" s="10">
        <f t="shared" si="307"/>
        <v>41961.18913194444</v>
      </c>
      <c r="T2372">
        <f t="shared" si="305"/>
        <v>2014</v>
      </c>
      <c r="U2372" s="10">
        <f t="shared" si="308"/>
        <v>41991.18913194444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06"/>
        <v>0</v>
      </c>
      <c r="P2373" s="6">
        <f>IF(L2373 &gt; 0,E2373/L2373,0)</f>
        <v>0</v>
      </c>
      <c r="Q2373" t="str">
        <f t="shared" ref="Q2373:Q2436" si="310">LEFT(N2373,SEARCH("/",N2373,1)-1)</f>
        <v>technology</v>
      </c>
      <c r="R2373" t="str">
        <f t="shared" ref="R2373:R2436" si="311">RIGHT(N2373,LEN(N2373)-SEARCH("/",N2373,1))</f>
        <v>web</v>
      </c>
      <c r="S2373" s="10">
        <f t="shared" si="307"/>
        <v>42150.777731481481</v>
      </c>
      <c r="T2373">
        <f t="shared" si="305"/>
        <v>2015</v>
      </c>
      <c r="U2373" s="10">
        <f t="shared" si="308"/>
        <v>42180.777731481481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06"/>
        <v>3.2727272727272729</v>
      </c>
      <c r="P2374" s="6">
        <f t="shared" si="309"/>
        <v>30</v>
      </c>
      <c r="Q2374" t="str">
        <f t="shared" si="310"/>
        <v>technology</v>
      </c>
      <c r="R2374" t="str">
        <f t="shared" si="311"/>
        <v>web</v>
      </c>
      <c r="S2374" s="10">
        <f t="shared" si="307"/>
        <v>42088.069108796291</v>
      </c>
      <c r="T2374">
        <f t="shared" si="305"/>
        <v>2015</v>
      </c>
      <c r="U2374" s="10">
        <f t="shared" si="308"/>
        <v>42118.069108796291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06"/>
        <v>5.8823529411764705E-3</v>
      </c>
      <c r="P2375" s="6">
        <f t="shared" si="309"/>
        <v>50</v>
      </c>
      <c r="Q2375" t="str">
        <f t="shared" si="310"/>
        <v>technology</v>
      </c>
      <c r="R2375" t="str">
        <f t="shared" si="311"/>
        <v>web</v>
      </c>
      <c r="S2375" s="10">
        <f t="shared" si="307"/>
        <v>42215.662314814821</v>
      </c>
      <c r="T2375">
        <f t="shared" si="305"/>
        <v>2015</v>
      </c>
      <c r="U2375" s="10">
        <f t="shared" si="308"/>
        <v>42245.662314814821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06"/>
        <v>4.5454545454545456E-2</v>
      </c>
      <c r="P2376" s="6">
        <f t="shared" si="309"/>
        <v>10</v>
      </c>
      <c r="Q2376" t="str">
        <f t="shared" si="310"/>
        <v>technology</v>
      </c>
      <c r="R2376" t="str">
        <f t="shared" si="311"/>
        <v>web</v>
      </c>
      <c r="S2376" s="10">
        <f t="shared" si="307"/>
        <v>42017.843287037031</v>
      </c>
      <c r="T2376">
        <f t="shared" si="305"/>
        <v>2015</v>
      </c>
      <c r="U2376" s="10">
        <f t="shared" si="308"/>
        <v>42047.843287037031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06"/>
        <v>0</v>
      </c>
      <c r="P2377" s="6">
        <f>IF(L2377 &gt; 0,E2377/L2377,0)</f>
        <v>0</v>
      </c>
      <c r="Q2377" t="str">
        <f t="shared" si="310"/>
        <v>technology</v>
      </c>
      <c r="R2377" t="str">
        <f t="shared" si="311"/>
        <v>web</v>
      </c>
      <c r="S2377" s="10">
        <f t="shared" si="307"/>
        <v>42592.836076388892</v>
      </c>
      <c r="T2377">
        <f t="shared" si="305"/>
        <v>2016</v>
      </c>
      <c r="U2377" s="10">
        <f t="shared" si="308"/>
        <v>42622.836076388892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06"/>
        <v>10.877666666666666</v>
      </c>
      <c r="P2378" s="6">
        <f t="shared" si="309"/>
        <v>81.582499999999996</v>
      </c>
      <c r="Q2378" t="str">
        <f t="shared" si="310"/>
        <v>technology</v>
      </c>
      <c r="R2378" t="str">
        <f t="shared" si="311"/>
        <v>web</v>
      </c>
      <c r="S2378" s="10">
        <f t="shared" si="307"/>
        <v>42318.925532407404</v>
      </c>
      <c r="T2378">
        <f t="shared" si="305"/>
        <v>2015</v>
      </c>
      <c r="U2378" s="10">
        <f t="shared" si="308"/>
        <v>42348.925532407404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06"/>
        <v>0</v>
      </c>
      <c r="P2379" s="6">
        <f t="shared" ref="P2379:P2381" si="312">IF(L2379 &gt; 0,E2379/L2379,0)</f>
        <v>0</v>
      </c>
      <c r="Q2379" t="str">
        <f t="shared" si="310"/>
        <v>technology</v>
      </c>
      <c r="R2379" t="str">
        <f t="shared" si="311"/>
        <v>web</v>
      </c>
      <c r="S2379" s="10">
        <f t="shared" si="307"/>
        <v>42669.870173611111</v>
      </c>
      <c r="T2379">
        <f t="shared" si="305"/>
        <v>2016</v>
      </c>
      <c r="U2379" s="10">
        <f t="shared" si="308"/>
        <v>42699.911840277782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06"/>
        <v>0</v>
      </c>
      <c r="P2380" s="6">
        <f t="shared" si="312"/>
        <v>0</v>
      </c>
      <c r="Q2380" t="str">
        <f t="shared" si="310"/>
        <v>technology</v>
      </c>
      <c r="R2380" t="str">
        <f t="shared" si="311"/>
        <v>web</v>
      </c>
      <c r="S2380" s="10">
        <f t="shared" si="307"/>
        <v>42213.013078703705</v>
      </c>
      <c r="T2380">
        <f t="shared" si="305"/>
        <v>2015</v>
      </c>
      <c r="U2380" s="10">
        <f t="shared" si="308"/>
        <v>42242.013078703705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06"/>
        <v>0</v>
      </c>
      <c r="P2381" s="6">
        <f t="shared" si="312"/>
        <v>0</v>
      </c>
      <c r="Q2381" t="str">
        <f t="shared" si="310"/>
        <v>technology</v>
      </c>
      <c r="R2381" t="str">
        <f t="shared" si="311"/>
        <v>web</v>
      </c>
      <c r="S2381" s="10">
        <f t="shared" si="307"/>
        <v>42237.016388888893</v>
      </c>
      <c r="T2381">
        <f t="shared" si="305"/>
        <v>2015</v>
      </c>
      <c r="U2381" s="10">
        <f t="shared" si="308"/>
        <v>42282.016388888893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06"/>
        <v>0.36666666666666664</v>
      </c>
      <c r="P2382" s="6">
        <f t="shared" si="309"/>
        <v>18.333333333333332</v>
      </c>
      <c r="Q2382" t="str">
        <f t="shared" si="310"/>
        <v>technology</v>
      </c>
      <c r="R2382" t="str">
        <f t="shared" si="311"/>
        <v>web</v>
      </c>
      <c r="S2382" s="10">
        <f t="shared" si="307"/>
        <v>42248.793310185181</v>
      </c>
      <c r="T2382">
        <f t="shared" si="305"/>
        <v>2015</v>
      </c>
      <c r="U2382" s="10">
        <f t="shared" si="308"/>
        <v>42278.793310185181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06"/>
        <v>1.8193398957730169</v>
      </c>
      <c r="P2383" s="6">
        <f t="shared" si="309"/>
        <v>224.42857142857142</v>
      </c>
      <c r="Q2383" t="str">
        <f t="shared" si="310"/>
        <v>technology</v>
      </c>
      <c r="R2383" t="str">
        <f t="shared" si="311"/>
        <v>web</v>
      </c>
      <c r="S2383" s="10">
        <f t="shared" si="307"/>
        <v>42074.935740740737</v>
      </c>
      <c r="T2383">
        <f t="shared" si="305"/>
        <v>2015</v>
      </c>
      <c r="U2383" s="10">
        <f t="shared" si="308"/>
        <v>42104.935740740737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06"/>
        <v>2.5</v>
      </c>
      <c r="P2384" s="6">
        <f t="shared" si="309"/>
        <v>37.5</v>
      </c>
      <c r="Q2384" t="str">
        <f t="shared" si="310"/>
        <v>technology</v>
      </c>
      <c r="R2384" t="str">
        <f t="shared" si="311"/>
        <v>web</v>
      </c>
      <c r="S2384" s="10">
        <f t="shared" si="307"/>
        <v>42195.187534722223</v>
      </c>
      <c r="T2384">
        <f t="shared" si="305"/>
        <v>2015</v>
      </c>
      <c r="U2384" s="10">
        <f t="shared" si="308"/>
        <v>42220.187534722223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06"/>
        <v>4.3499999999999996</v>
      </c>
      <c r="P2385" s="6">
        <f t="shared" si="309"/>
        <v>145</v>
      </c>
      <c r="Q2385" t="str">
        <f t="shared" si="310"/>
        <v>technology</v>
      </c>
      <c r="R2385" t="str">
        <f t="shared" si="311"/>
        <v>web</v>
      </c>
      <c r="S2385" s="10">
        <f t="shared" si="307"/>
        <v>42027.056793981479</v>
      </c>
      <c r="T2385">
        <f t="shared" si="305"/>
        <v>2015</v>
      </c>
      <c r="U2385" s="10">
        <f t="shared" si="308"/>
        <v>42057.056793981479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06"/>
        <v>0.8</v>
      </c>
      <c r="P2386" s="6">
        <f t="shared" si="309"/>
        <v>1</v>
      </c>
      <c r="Q2386" t="str">
        <f t="shared" si="310"/>
        <v>technology</v>
      </c>
      <c r="R2386" t="str">
        <f t="shared" si="311"/>
        <v>web</v>
      </c>
      <c r="S2386" s="10">
        <f t="shared" si="307"/>
        <v>41927.067627314813</v>
      </c>
      <c r="T2386">
        <f t="shared" si="305"/>
        <v>2014</v>
      </c>
      <c r="U2386" s="10">
        <f t="shared" si="308"/>
        <v>41957.109293981484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06"/>
        <v>1.2123076923076923</v>
      </c>
      <c r="P2387" s="6">
        <f t="shared" si="309"/>
        <v>112.57142857142857</v>
      </c>
      <c r="Q2387" t="str">
        <f t="shared" si="310"/>
        <v>technology</v>
      </c>
      <c r="R2387" t="str">
        <f t="shared" si="311"/>
        <v>web</v>
      </c>
      <c r="S2387" s="10">
        <f t="shared" si="307"/>
        <v>42191.70175925926</v>
      </c>
      <c r="T2387">
        <f t="shared" si="305"/>
        <v>2015</v>
      </c>
      <c r="U2387" s="10">
        <f t="shared" si="308"/>
        <v>42221.70175925926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06"/>
        <v>0</v>
      </c>
      <c r="P2388" s="6">
        <f>IF(L2388 &gt; 0,E2388/L2388,0)</f>
        <v>0</v>
      </c>
      <c r="Q2388" t="str">
        <f t="shared" si="310"/>
        <v>technology</v>
      </c>
      <c r="R2388" t="str">
        <f t="shared" si="311"/>
        <v>web</v>
      </c>
      <c r="S2388" s="10">
        <f t="shared" si="307"/>
        <v>41954.838240740741</v>
      </c>
      <c r="T2388">
        <f t="shared" si="305"/>
        <v>2014</v>
      </c>
      <c r="U2388" s="10">
        <f t="shared" si="308"/>
        <v>42014.838240740741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06"/>
        <v>0.68399999999999994</v>
      </c>
      <c r="P2389" s="6">
        <f t="shared" si="309"/>
        <v>342</v>
      </c>
      <c r="Q2389" t="str">
        <f t="shared" si="310"/>
        <v>technology</v>
      </c>
      <c r="R2389" t="str">
        <f t="shared" si="311"/>
        <v>web</v>
      </c>
      <c r="S2389" s="10">
        <f t="shared" si="307"/>
        <v>42528.626620370371</v>
      </c>
      <c r="T2389">
        <f t="shared" si="305"/>
        <v>2016</v>
      </c>
      <c r="U2389" s="10">
        <f t="shared" si="308"/>
        <v>42573.626620370371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06"/>
        <v>1.2513513513513512</v>
      </c>
      <c r="P2390" s="6">
        <f t="shared" si="309"/>
        <v>57.875</v>
      </c>
      <c r="Q2390" t="str">
        <f t="shared" si="310"/>
        <v>technology</v>
      </c>
      <c r="R2390" t="str">
        <f t="shared" si="311"/>
        <v>web</v>
      </c>
      <c r="S2390" s="10">
        <f t="shared" si="307"/>
        <v>41989.853692129633</v>
      </c>
      <c r="T2390">
        <f t="shared" si="305"/>
        <v>2014</v>
      </c>
      <c r="U2390" s="10">
        <f t="shared" si="308"/>
        <v>42019.811805555553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06"/>
        <v>0.1875</v>
      </c>
      <c r="P2391" s="6">
        <f t="shared" si="309"/>
        <v>30</v>
      </c>
      <c r="Q2391" t="str">
        <f t="shared" si="310"/>
        <v>technology</v>
      </c>
      <c r="R2391" t="str">
        <f t="shared" si="311"/>
        <v>web</v>
      </c>
      <c r="S2391" s="10">
        <f t="shared" si="307"/>
        <v>42179.653379629628</v>
      </c>
      <c r="T2391">
        <f t="shared" si="305"/>
        <v>2015</v>
      </c>
      <c r="U2391" s="10">
        <f t="shared" si="308"/>
        <v>42210.915972222225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06"/>
        <v>0</v>
      </c>
      <c r="P2392" s="6">
        <f>IF(L2392 &gt; 0,E2392/L2392,0)</f>
        <v>0</v>
      </c>
      <c r="Q2392" t="str">
        <f t="shared" si="310"/>
        <v>technology</v>
      </c>
      <c r="R2392" t="str">
        <f t="shared" si="311"/>
        <v>web</v>
      </c>
      <c r="S2392" s="10">
        <f t="shared" si="307"/>
        <v>41968.262314814812</v>
      </c>
      <c r="T2392">
        <f t="shared" si="305"/>
        <v>2014</v>
      </c>
      <c r="U2392" s="10">
        <f t="shared" si="308"/>
        <v>42008.262314814812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06"/>
        <v>0.125</v>
      </c>
      <c r="P2393" s="6">
        <f t="shared" si="309"/>
        <v>25</v>
      </c>
      <c r="Q2393" t="str">
        <f t="shared" si="310"/>
        <v>technology</v>
      </c>
      <c r="R2393" t="str">
        <f t="shared" si="311"/>
        <v>web</v>
      </c>
      <c r="S2393" s="10">
        <f t="shared" si="307"/>
        <v>42064.794490740736</v>
      </c>
      <c r="T2393">
        <f t="shared" si="305"/>
        <v>2015</v>
      </c>
      <c r="U2393" s="10">
        <f t="shared" si="308"/>
        <v>42094.752824074079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06"/>
        <v>0</v>
      </c>
      <c r="P2394" s="6">
        <f>IF(L2394 &gt; 0,E2394/L2394,0)</f>
        <v>0</v>
      </c>
      <c r="Q2394" t="str">
        <f t="shared" si="310"/>
        <v>technology</v>
      </c>
      <c r="R2394" t="str">
        <f t="shared" si="311"/>
        <v>web</v>
      </c>
      <c r="S2394" s="10">
        <f t="shared" si="307"/>
        <v>42276.120636574073</v>
      </c>
      <c r="T2394">
        <f t="shared" si="305"/>
        <v>2015</v>
      </c>
      <c r="U2394" s="10">
        <f t="shared" si="308"/>
        <v>42306.120636574073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06"/>
        <v>0.05</v>
      </c>
      <c r="P2395" s="6">
        <f t="shared" si="309"/>
        <v>50</v>
      </c>
      <c r="Q2395" t="str">
        <f t="shared" si="310"/>
        <v>technology</v>
      </c>
      <c r="R2395" t="str">
        <f t="shared" si="311"/>
        <v>web</v>
      </c>
      <c r="S2395" s="10">
        <f t="shared" si="307"/>
        <v>42194.648344907408</v>
      </c>
      <c r="T2395">
        <f t="shared" si="305"/>
        <v>2015</v>
      </c>
      <c r="U2395" s="10">
        <f t="shared" si="308"/>
        <v>42224.648344907408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06"/>
        <v>0.06</v>
      </c>
      <c r="P2396" s="6">
        <f t="shared" si="309"/>
        <v>1.5</v>
      </c>
      <c r="Q2396" t="str">
        <f t="shared" si="310"/>
        <v>technology</v>
      </c>
      <c r="R2396" t="str">
        <f t="shared" si="311"/>
        <v>web</v>
      </c>
      <c r="S2396" s="10">
        <f t="shared" si="307"/>
        <v>42031.362187499995</v>
      </c>
      <c r="T2396">
        <f t="shared" si="305"/>
        <v>2015</v>
      </c>
      <c r="U2396" s="10">
        <f t="shared" si="308"/>
        <v>42061.362187499995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06"/>
        <v>0</v>
      </c>
      <c r="P2397" s="6">
        <f>IF(L2397 &gt; 0,E2397/L2397,0)</f>
        <v>0</v>
      </c>
      <c r="Q2397" t="str">
        <f t="shared" si="310"/>
        <v>technology</v>
      </c>
      <c r="R2397" t="str">
        <f t="shared" si="311"/>
        <v>web</v>
      </c>
      <c r="S2397" s="10">
        <f t="shared" si="307"/>
        <v>42717.121377314819</v>
      </c>
      <c r="T2397">
        <f t="shared" si="305"/>
        <v>2016</v>
      </c>
      <c r="U2397" s="10">
        <f t="shared" si="308"/>
        <v>42745.372916666667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06"/>
        <v>0.2</v>
      </c>
      <c r="P2398" s="6">
        <f t="shared" si="309"/>
        <v>10</v>
      </c>
      <c r="Q2398" t="str">
        <f t="shared" si="310"/>
        <v>technology</v>
      </c>
      <c r="R2398" t="str">
        <f t="shared" si="311"/>
        <v>web</v>
      </c>
      <c r="S2398" s="10">
        <f t="shared" si="307"/>
        <v>42262.849050925928</v>
      </c>
      <c r="T2398">
        <f t="shared" si="305"/>
        <v>2015</v>
      </c>
      <c r="U2398" s="10">
        <f t="shared" si="308"/>
        <v>42292.849050925928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06"/>
        <v>0</v>
      </c>
      <c r="P2399" s="6">
        <f t="shared" ref="P2399:P2402" si="313">IF(L2399 &gt; 0,E2399/L2399,0)</f>
        <v>0</v>
      </c>
      <c r="Q2399" t="str">
        <f t="shared" si="310"/>
        <v>technology</v>
      </c>
      <c r="R2399" t="str">
        <f t="shared" si="311"/>
        <v>web</v>
      </c>
      <c r="S2399" s="10">
        <f t="shared" si="307"/>
        <v>41976.88490740741</v>
      </c>
      <c r="T2399">
        <f t="shared" si="305"/>
        <v>2014</v>
      </c>
      <c r="U2399" s="10">
        <f t="shared" si="308"/>
        <v>42006.88490740741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06"/>
        <v>0</v>
      </c>
      <c r="P2400" s="6">
        <f t="shared" si="313"/>
        <v>0</v>
      </c>
      <c r="Q2400" t="str">
        <f t="shared" si="310"/>
        <v>technology</v>
      </c>
      <c r="R2400" t="str">
        <f t="shared" si="311"/>
        <v>web</v>
      </c>
      <c r="S2400" s="10">
        <f t="shared" si="307"/>
        <v>42157.916481481487</v>
      </c>
      <c r="T2400">
        <f t="shared" si="305"/>
        <v>2015</v>
      </c>
      <c r="U2400" s="10">
        <f t="shared" si="308"/>
        <v>42187.916481481487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06"/>
        <v>0</v>
      </c>
      <c r="P2401" s="6">
        <f t="shared" si="313"/>
        <v>0</v>
      </c>
      <c r="Q2401" t="str">
        <f t="shared" si="310"/>
        <v>technology</v>
      </c>
      <c r="R2401" t="str">
        <f t="shared" si="311"/>
        <v>web</v>
      </c>
      <c r="S2401" s="10">
        <f t="shared" si="307"/>
        <v>41956.853078703702</v>
      </c>
      <c r="T2401">
        <f t="shared" si="305"/>
        <v>2014</v>
      </c>
      <c r="U2401" s="10">
        <f t="shared" si="308"/>
        <v>41991.853078703702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06"/>
        <v>0</v>
      </c>
      <c r="P2402" s="6">
        <f t="shared" si="313"/>
        <v>0</v>
      </c>
      <c r="Q2402" t="str">
        <f t="shared" si="310"/>
        <v>technology</v>
      </c>
      <c r="R2402" t="str">
        <f t="shared" si="311"/>
        <v>web</v>
      </c>
      <c r="S2402" s="10">
        <f t="shared" si="307"/>
        <v>42444.268101851849</v>
      </c>
      <c r="T2402">
        <f t="shared" si="305"/>
        <v>2016</v>
      </c>
      <c r="U2402" s="10">
        <f t="shared" si="308"/>
        <v>42474.268101851849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06"/>
        <v>0.71785714285714286</v>
      </c>
      <c r="P2403" s="6">
        <f t="shared" si="309"/>
        <v>22.333333333333332</v>
      </c>
      <c r="Q2403" t="str">
        <f t="shared" si="310"/>
        <v>food</v>
      </c>
      <c r="R2403" t="str">
        <f t="shared" si="311"/>
        <v>food trucks</v>
      </c>
      <c r="S2403" s="10">
        <f t="shared" si="307"/>
        <v>42374.822870370372</v>
      </c>
      <c r="T2403">
        <f t="shared" si="305"/>
        <v>2016</v>
      </c>
      <c r="U2403" s="10">
        <f t="shared" si="308"/>
        <v>42434.822870370372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06"/>
        <v>0.43333333333333329</v>
      </c>
      <c r="P2404" s="6">
        <f t="shared" si="309"/>
        <v>52</v>
      </c>
      <c r="Q2404" t="str">
        <f t="shared" si="310"/>
        <v>food</v>
      </c>
      <c r="R2404" t="str">
        <f t="shared" si="311"/>
        <v>food trucks</v>
      </c>
      <c r="S2404" s="10">
        <f t="shared" si="307"/>
        <v>42107.679756944446</v>
      </c>
      <c r="T2404">
        <f t="shared" si="305"/>
        <v>2015</v>
      </c>
      <c r="U2404" s="10">
        <f t="shared" si="308"/>
        <v>42137.679756944446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06"/>
        <v>16.833333333333332</v>
      </c>
      <c r="P2405" s="6">
        <f t="shared" si="309"/>
        <v>16.833333333333332</v>
      </c>
      <c r="Q2405" t="str">
        <f t="shared" si="310"/>
        <v>food</v>
      </c>
      <c r="R2405" t="str">
        <f t="shared" si="311"/>
        <v>food trucks</v>
      </c>
      <c r="S2405" s="10">
        <f t="shared" si="307"/>
        <v>42399.882615740738</v>
      </c>
      <c r="T2405">
        <f t="shared" si="305"/>
        <v>2016</v>
      </c>
      <c r="U2405" s="10">
        <f t="shared" si="308"/>
        <v>42459.840949074074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06"/>
        <v>0</v>
      </c>
      <c r="P2406" s="6">
        <f>IF(L2406 &gt; 0,E2406/L2406,0)</f>
        <v>0</v>
      </c>
      <c r="Q2406" t="str">
        <f t="shared" si="310"/>
        <v>food</v>
      </c>
      <c r="R2406" t="str">
        <f t="shared" si="311"/>
        <v>food trucks</v>
      </c>
      <c r="S2406" s="10">
        <f t="shared" si="307"/>
        <v>42342.03943287037</v>
      </c>
      <c r="T2406">
        <f t="shared" si="305"/>
        <v>2015</v>
      </c>
      <c r="U2406" s="10">
        <f t="shared" si="308"/>
        <v>42372.03943287037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06"/>
        <v>22.52</v>
      </c>
      <c r="P2407" s="6">
        <f t="shared" si="309"/>
        <v>56.3</v>
      </c>
      <c r="Q2407" t="str">
        <f t="shared" si="310"/>
        <v>food</v>
      </c>
      <c r="R2407" t="str">
        <f t="shared" si="311"/>
        <v>food trucks</v>
      </c>
      <c r="S2407" s="10">
        <f t="shared" si="307"/>
        <v>42595.585358796292</v>
      </c>
      <c r="T2407">
        <f t="shared" si="305"/>
        <v>2016</v>
      </c>
      <c r="U2407" s="10">
        <f t="shared" si="308"/>
        <v>42616.585358796292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06"/>
        <v>41.384615384615387</v>
      </c>
      <c r="P2408" s="6">
        <f t="shared" si="309"/>
        <v>84.0625</v>
      </c>
      <c r="Q2408" t="str">
        <f t="shared" si="310"/>
        <v>food</v>
      </c>
      <c r="R2408" t="str">
        <f t="shared" si="311"/>
        <v>food trucks</v>
      </c>
      <c r="S2408" s="10">
        <f t="shared" si="307"/>
        <v>41983.110995370371</v>
      </c>
      <c r="T2408">
        <f t="shared" si="305"/>
        <v>2014</v>
      </c>
      <c r="U2408" s="10">
        <f t="shared" si="308"/>
        <v>42023.110995370371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06"/>
        <v>25.259090909090908</v>
      </c>
      <c r="P2409" s="6">
        <f t="shared" si="309"/>
        <v>168.39393939393941</v>
      </c>
      <c r="Q2409" t="str">
        <f t="shared" si="310"/>
        <v>food</v>
      </c>
      <c r="R2409" t="str">
        <f t="shared" si="311"/>
        <v>food trucks</v>
      </c>
      <c r="S2409" s="10">
        <f t="shared" si="307"/>
        <v>42082.575555555552</v>
      </c>
      <c r="T2409">
        <f t="shared" si="305"/>
        <v>2015</v>
      </c>
      <c r="U2409" s="10">
        <f t="shared" si="308"/>
        <v>42105.25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06"/>
        <v>0.2</v>
      </c>
      <c r="P2410" s="6">
        <f t="shared" si="309"/>
        <v>15</v>
      </c>
      <c r="Q2410" t="str">
        <f t="shared" si="310"/>
        <v>food</v>
      </c>
      <c r="R2410" t="str">
        <f t="shared" si="311"/>
        <v>food trucks</v>
      </c>
      <c r="S2410" s="10">
        <f t="shared" si="307"/>
        <v>41919.140706018516</v>
      </c>
      <c r="T2410">
        <f t="shared" si="305"/>
        <v>2014</v>
      </c>
      <c r="U2410" s="10">
        <f t="shared" si="308"/>
        <v>41949.182372685187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06"/>
        <v>1.8399999999999999</v>
      </c>
      <c r="P2411" s="6">
        <f t="shared" si="309"/>
        <v>76.666666666666671</v>
      </c>
      <c r="Q2411" t="str">
        <f t="shared" si="310"/>
        <v>food</v>
      </c>
      <c r="R2411" t="str">
        <f t="shared" si="311"/>
        <v>food trucks</v>
      </c>
      <c r="S2411" s="10">
        <f t="shared" si="307"/>
        <v>42204.875868055555</v>
      </c>
      <c r="T2411">
        <f t="shared" si="305"/>
        <v>2015</v>
      </c>
      <c r="U2411" s="10">
        <f t="shared" si="308"/>
        <v>42234.875868055555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06"/>
        <v>0</v>
      </c>
      <c r="P2412" s="6">
        <f>IF(L2412 &gt; 0,E2412/L2412,0)</f>
        <v>0</v>
      </c>
      <c r="Q2412" t="str">
        <f t="shared" si="310"/>
        <v>food</v>
      </c>
      <c r="R2412" t="str">
        <f t="shared" si="311"/>
        <v>food trucks</v>
      </c>
      <c r="S2412" s="10">
        <f t="shared" si="307"/>
        <v>42224.408275462964</v>
      </c>
      <c r="T2412">
        <f t="shared" si="305"/>
        <v>2015</v>
      </c>
      <c r="U2412" s="10">
        <f t="shared" si="308"/>
        <v>42254.408275462964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06"/>
        <v>0.60399999999999998</v>
      </c>
      <c r="P2413" s="6">
        <f t="shared" si="309"/>
        <v>50.333333333333336</v>
      </c>
      <c r="Q2413" t="str">
        <f t="shared" si="310"/>
        <v>food</v>
      </c>
      <c r="R2413" t="str">
        <f t="shared" si="311"/>
        <v>food trucks</v>
      </c>
      <c r="S2413" s="10">
        <f t="shared" si="307"/>
        <v>42211.732430555552</v>
      </c>
      <c r="T2413">
        <f t="shared" si="305"/>
        <v>2015</v>
      </c>
      <c r="U2413" s="10">
        <f t="shared" si="308"/>
        <v>42241.732430555552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06"/>
        <v>0</v>
      </c>
      <c r="P2414" s="6">
        <f>IF(L2414 &gt; 0,E2414/L2414,0)</f>
        <v>0</v>
      </c>
      <c r="Q2414" t="str">
        <f t="shared" si="310"/>
        <v>food</v>
      </c>
      <c r="R2414" t="str">
        <f t="shared" si="311"/>
        <v>food trucks</v>
      </c>
      <c r="S2414" s="10">
        <f t="shared" si="307"/>
        <v>42655.736956018518</v>
      </c>
      <c r="T2414">
        <f t="shared" si="305"/>
        <v>2016</v>
      </c>
      <c r="U2414" s="10">
        <f t="shared" si="308"/>
        <v>42700.778622685189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06"/>
        <v>0.83333333333333337</v>
      </c>
      <c r="P2415" s="6">
        <f t="shared" si="309"/>
        <v>8.3333333333333339</v>
      </c>
      <c r="Q2415" t="str">
        <f t="shared" si="310"/>
        <v>food</v>
      </c>
      <c r="R2415" t="str">
        <f t="shared" si="311"/>
        <v>food trucks</v>
      </c>
      <c r="S2415" s="10">
        <f t="shared" si="307"/>
        <v>41760.10974537037</v>
      </c>
      <c r="T2415">
        <f t="shared" si="305"/>
        <v>2014</v>
      </c>
      <c r="U2415" s="10">
        <f t="shared" si="308"/>
        <v>41790.979166666664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06"/>
        <v>3.0666666666666664</v>
      </c>
      <c r="P2416" s="6">
        <f t="shared" si="309"/>
        <v>35.384615384615387</v>
      </c>
      <c r="Q2416" t="str">
        <f t="shared" si="310"/>
        <v>food</v>
      </c>
      <c r="R2416" t="str">
        <f t="shared" si="311"/>
        <v>food trucks</v>
      </c>
      <c r="S2416" s="10">
        <f t="shared" si="307"/>
        <v>42198.695138888885</v>
      </c>
      <c r="T2416">
        <f t="shared" si="305"/>
        <v>2015</v>
      </c>
      <c r="U2416" s="10">
        <f t="shared" si="308"/>
        <v>42238.165972222225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06"/>
        <v>0.55833333333333335</v>
      </c>
      <c r="P2417" s="6">
        <f t="shared" si="309"/>
        <v>55.833333333333336</v>
      </c>
      <c r="Q2417" t="str">
        <f t="shared" si="310"/>
        <v>food</v>
      </c>
      <c r="R2417" t="str">
        <f t="shared" si="311"/>
        <v>food trucks</v>
      </c>
      <c r="S2417" s="10">
        <f t="shared" si="307"/>
        <v>42536.862800925926</v>
      </c>
      <c r="T2417">
        <f t="shared" si="305"/>
        <v>2016</v>
      </c>
      <c r="U2417" s="10">
        <f t="shared" si="308"/>
        <v>42566.862800925926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06"/>
        <v>2.5000000000000001E-2</v>
      </c>
      <c r="P2418" s="6">
        <f t="shared" si="309"/>
        <v>5</v>
      </c>
      <c r="Q2418" t="str">
        <f t="shared" si="310"/>
        <v>food</v>
      </c>
      <c r="R2418" t="str">
        <f t="shared" si="311"/>
        <v>food trucks</v>
      </c>
      <c r="S2418" s="10">
        <f t="shared" si="307"/>
        <v>42019.737766203703</v>
      </c>
      <c r="T2418">
        <f t="shared" si="305"/>
        <v>2015</v>
      </c>
      <c r="U2418" s="10">
        <f t="shared" si="308"/>
        <v>42077.625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06"/>
        <v>0</v>
      </c>
      <c r="P2419" s="6">
        <f>IF(L2419 &gt; 0,E2419/L2419,0)</f>
        <v>0</v>
      </c>
      <c r="Q2419" t="str">
        <f t="shared" si="310"/>
        <v>food</v>
      </c>
      <c r="R2419" t="str">
        <f t="shared" si="311"/>
        <v>food trucks</v>
      </c>
      <c r="S2419" s="10">
        <f t="shared" si="307"/>
        <v>41831.884108796294</v>
      </c>
      <c r="T2419">
        <f t="shared" si="305"/>
        <v>2014</v>
      </c>
      <c r="U2419" s="10">
        <f t="shared" si="308"/>
        <v>41861.884108796294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06"/>
        <v>0.02</v>
      </c>
      <c r="P2420" s="6">
        <f t="shared" si="309"/>
        <v>1</v>
      </c>
      <c r="Q2420" t="str">
        <f t="shared" si="310"/>
        <v>food</v>
      </c>
      <c r="R2420" t="str">
        <f t="shared" si="311"/>
        <v>food trucks</v>
      </c>
      <c r="S2420" s="10">
        <f t="shared" si="307"/>
        <v>42027.856990740736</v>
      </c>
      <c r="T2420">
        <f t="shared" si="305"/>
        <v>2015</v>
      </c>
      <c r="U2420" s="10">
        <f t="shared" si="308"/>
        <v>42087.815324074079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06"/>
        <v>0</v>
      </c>
      <c r="P2421" s="6">
        <f>IF(L2421 &gt; 0,E2421/L2421,0)</f>
        <v>0</v>
      </c>
      <c r="Q2421" t="str">
        <f t="shared" si="310"/>
        <v>food</v>
      </c>
      <c r="R2421" t="str">
        <f t="shared" si="311"/>
        <v>food trucks</v>
      </c>
      <c r="S2421" s="10">
        <f t="shared" si="307"/>
        <v>41993.738298611104</v>
      </c>
      <c r="T2421">
        <f t="shared" si="305"/>
        <v>2014</v>
      </c>
      <c r="U2421" s="10">
        <f t="shared" si="308"/>
        <v>42053.738298611104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06"/>
        <v>14.825133372851216</v>
      </c>
      <c r="P2422" s="6">
        <f t="shared" si="309"/>
        <v>69.472222222222229</v>
      </c>
      <c r="Q2422" t="str">
        <f t="shared" si="310"/>
        <v>food</v>
      </c>
      <c r="R2422" t="str">
        <f t="shared" si="311"/>
        <v>food trucks</v>
      </c>
      <c r="S2422" s="10">
        <f t="shared" si="307"/>
        <v>41893.028877314813</v>
      </c>
      <c r="T2422">
        <f t="shared" si="305"/>
        <v>2014</v>
      </c>
      <c r="U2422" s="10">
        <f t="shared" si="308"/>
        <v>41953.070543981477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06"/>
        <v>1.6666666666666666E-2</v>
      </c>
      <c r="P2423" s="6">
        <f t="shared" si="309"/>
        <v>1</v>
      </c>
      <c r="Q2423" t="str">
        <f t="shared" si="310"/>
        <v>food</v>
      </c>
      <c r="R2423" t="str">
        <f t="shared" si="311"/>
        <v>food trucks</v>
      </c>
      <c r="S2423" s="10">
        <f t="shared" si="307"/>
        <v>42026.687453703707</v>
      </c>
      <c r="T2423">
        <f t="shared" si="305"/>
        <v>2015</v>
      </c>
      <c r="U2423" s="10">
        <f t="shared" si="308"/>
        <v>42056.687453703707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06"/>
        <v>0.2</v>
      </c>
      <c r="P2424" s="6">
        <f t="shared" si="309"/>
        <v>1</v>
      </c>
      <c r="Q2424" t="str">
        <f t="shared" si="310"/>
        <v>food</v>
      </c>
      <c r="R2424" t="str">
        <f t="shared" si="311"/>
        <v>food trucks</v>
      </c>
      <c r="S2424" s="10">
        <f t="shared" si="307"/>
        <v>42044.724953703699</v>
      </c>
      <c r="T2424">
        <f t="shared" si="305"/>
        <v>2015</v>
      </c>
      <c r="U2424" s="10">
        <f t="shared" si="308"/>
        <v>42074.683287037042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06"/>
        <v>1.3333333333333334E-2</v>
      </c>
      <c r="P2425" s="6">
        <f t="shared" si="309"/>
        <v>8</v>
      </c>
      <c r="Q2425" t="str">
        <f t="shared" si="310"/>
        <v>food</v>
      </c>
      <c r="R2425" t="str">
        <f t="shared" si="311"/>
        <v>food trucks</v>
      </c>
      <c r="S2425" s="10">
        <f t="shared" si="307"/>
        <v>41974.704745370371</v>
      </c>
      <c r="T2425">
        <f t="shared" si="305"/>
        <v>2014</v>
      </c>
      <c r="U2425" s="10">
        <f t="shared" si="308"/>
        <v>42004.704745370371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06"/>
        <v>1.24</v>
      </c>
      <c r="P2426" s="6">
        <f t="shared" si="309"/>
        <v>34.444444444444443</v>
      </c>
      <c r="Q2426" t="str">
        <f t="shared" si="310"/>
        <v>food</v>
      </c>
      <c r="R2426" t="str">
        <f t="shared" si="311"/>
        <v>food trucks</v>
      </c>
      <c r="S2426" s="10">
        <f t="shared" si="307"/>
        <v>41909.892453703702</v>
      </c>
      <c r="T2426">
        <f t="shared" si="305"/>
        <v>2014</v>
      </c>
      <c r="U2426" s="10">
        <f t="shared" si="308"/>
        <v>41939.892453703702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06"/>
        <v>2.8571428571428574E-2</v>
      </c>
      <c r="P2427" s="6">
        <f t="shared" si="309"/>
        <v>1</v>
      </c>
      <c r="Q2427" t="str">
        <f t="shared" si="310"/>
        <v>food</v>
      </c>
      <c r="R2427" t="str">
        <f t="shared" si="311"/>
        <v>food trucks</v>
      </c>
      <c r="S2427" s="10">
        <f t="shared" si="307"/>
        <v>42502.913761574076</v>
      </c>
      <c r="T2427">
        <f t="shared" si="305"/>
        <v>2016</v>
      </c>
      <c r="U2427" s="10">
        <f t="shared" si="308"/>
        <v>42517.919444444444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06"/>
        <v>0</v>
      </c>
      <c r="P2428" s="6">
        <f>IF(L2428 &gt; 0,E2428/L2428,0)</f>
        <v>0</v>
      </c>
      <c r="Q2428" t="str">
        <f t="shared" si="310"/>
        <v>food</v>
      </c>
      <c r="R2428" t="str">
        <f t="shared" si="311"/>
        <v>food trucks</v>
      </c>
      <c r="S2428" s="10">
        <f t="shared" si="307"/>
        <v>42164.170046296291</v>
      </c>
      <c r="T2428">
        <f t="shared" si="305"/>
        <v>2015</v>
      </c>
      <c r="U2428" s="10">
        <f t="shared" si="308"/>
        <v>42224.170046296291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06"/>
        <v>2E-3</v>
      </c>
      <c r="P2429" s="6">
        <f t="shared" si="309"/>
        <v>1</v>
      </c>
      <c r="Q2429" t="str">
        <f t="shared" si="310"/>
        <v>food</v>
      </c>
      <c r="R2429" t="str">
        <f t="shared" si="311"/>
        <v>food trucks</v>
      </c>
      <c r="S2429" s="10">
        <f t="shared" si="307"/>
        <v>42412.318668981476</v>
      </c>
      <c r="T2429">
        <f t="shared" si="305"/>
        <v>2016</v>
      </c>
      <c r="U2429" s="10">
        <f t="shared" si="308"/>
        <v>42452.277002314819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06"/>
        <v>2.8571428571428571E-3</v>
      </c>
      <c r="P2430" s="6">
        <f t="shared" si="309"/>
        <v>1</v>
      </c>
      <c r="Q2430" t="str">
        <f t="shared" si="310"/>
        <v>food</v>
      </c>
      <c r="R2430" t="str">
        <f t="shared" si="311"/>
        <v>food trucks</v>
      </c>
      <c r="S2430" s="10">
        <f t="shared" si="307"/>
        <v>42045.784155092595</v>
      </c>
      <c r="T2430">
        <f t="shared" si="305"/>
        <v>2015</v>
      </c>
      <c r="U2430" s="10">
        <f t="shared" si="308"/>
        <v>42075.742488425924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06"/>
        <v>1.4321428571428572</v>
      </c>
      <c r="P2431" s="6">
        <f t="shared" si="309"/>
        <v>501.25</v>
      </c>
      <c r="Q2431" t="str">
        <f t="shared" si="310"/>
        <v>food</v>
      </c>
      <c r="R2431" t="str">
        <f t="shared" si="311"/>
        <v>food trucks</v>
      </c>
      <c r="S2431" s="10">
        <f t="shared" si="307"/>
        <v>42734.879236111112</v>
      </c>
      <c r="T2431">
        <f t="shared" si="305"/>
        <v>2016</v>
      </c>
      <c r="U2431" s="10">
        <f t="shared" si="308"/>
        <v>42771.697222222225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06"/>
        <v>0.70000000000000007</v>
      </c>
      <c r="P2432" s="6">
        <f t="shared" si="309"/>
        <v>10.5</v>
      </c>
      <c r="Q2432" t="str">
        <f t="shared" si="310"/>
        <v>food</v>
      </c>
      <c r="R2432" t="str">
        <f t="shared" si="311"/>
        <v>food trucks</v>
      </c>
      <c r="S2432" s="10">
        <f t="shared" si="307"/>
        <v>42382.130833333329</v>
      </c>
      <c r="T2432">
        <f t="shared" si="305"/>
        <v>2016</v>
      </c>
      <c r="U2432" s="10">
        <f t="shared" si="308"/>
        <v>42412.130833333329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06"/>
        <v>2E-3</v>
      </c>
      <c r="P2433" s="6">
        <f t="shared" si="309"/>
        <v>1</v>
      </c>
      <c r="Q2433" t="str">
        <f t="shared" si="310"/>
        <v>food</v>
      </c>
      <c r="R2433" t="str">
        <f t="shared" si="311"/>
        <v>food trucks</v>
      </c>
      <c r="S2433" s="10">
        <f t="shared" si="307"/>
        <v>42489.099687499998</v>
      </c>
      <c r="T2433">
        <f t="shared" si="305"/>
        <v>2016</v>
      </c>
      <c r="U2433" s="10">
        <f t="shared" si="308"/>
        <v>42549.099687499998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06"/>
        <v>1.4285714285714287E-2</v>
      </c>
      <c r="P2434" s="6">
        <f t="shared" si="309"/>
        <v>1</v>
      </c>
      <c r="Q2434" t="str">
        <f t="shared" si="310"/>
        <v>food</v>
      </c>
      <c r="R2434" t="str">
        <f t="shared" si="311"/>
        <v>food trucks</v>
      </c>
      <c r="S2434" s="10">
        <f t="shared" si="307"/>
        <v>42041.218715277777</v>
      </c>
      <c r="T2434">
        <f t="shared" ref="T2434:T2497" si="314">YEAR(S2434)</f>
        <v>2015</v>
      </c>
      <c r="U2434" s="10">
        <f t="shared" si="308"/>
        <v>42071.218715277777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15">E2435/D2435 * 100</f>
        <v>0</v>
      </c>
      <c r="P2435" s="6">
        <f>IF(L2435 &gt; 0,E2435/L2435,0)</f>
        <v>0</v>
      </c>
      <c r="Q2435" t="str">
        <f t="shared" si="310"/>
        <v>food</v>
      </c>
      <c r="R2435" t="str">
        <f t="shared" si="311"/>
        <v>food trucks</v>
      </c>
      <c r="S2435" s="10">
        <f t="shared" ref="S2435:S2498" si="316">(((J2435/60)/60)/24)+DATE(1970,1,1)</f>
        <v>42397.89980324074</v>
      </c>
      <c r="T2435">
        <f t="shared" si="314"/>
        <v>2016</v>
      </c>
      <c r="U2435" s="10">
        <f t="shared" ref="U2435:U2498" si="317">(((I2435/60)/60)/24)+DATE(1970,1,1)</f>
        <v>42427.89980324074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15"/>
        <v>0.13</v>
      </c>
      <c r="P2436" s="6">
        <f t="shared" ref="P2435:P2498" si="318">E2436/L2436</f>
        <v>13</v>
      </c>
      <c r="Q2436" t="str">
        <f t="shared" si="310"/>
        <v>food</v>
      </c>
      <c r="R2436" t="str">
        <f t="shared" si="311"/>
        <v>food trucks</v>
      </c>
      <c r="S2436" s="10">
        <f t="shared" si="316"/>
        <v>42180.18604166666</v>
      </c>
      <c r="T2436">
        <f t="shared" si="314"/>
        <v>2015</v>
      </c>
      <c r="U2436" s="10">
        <f t="shared" si="317"/>
        <v>42220.18604166666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15"/>
        <v>0.48960000000000004</v>
      </c>
      <c r="P2437" s="6">
        <f t="shared" si="318"/>
        <v>306</v>
      </c>
      <c r="Q2437" t="str">
        <f t="shared" ref="Q2437:Q2500" si="319">LEFT(N2437,SEARCH("/",N2437,1)-1)</f>
        <v>food</v>
      </c>
      <c r="R2437" t="str">
        <f t="shared" ref="R2437:R2500" si="320">RIGHT(N2437,LEN(N2437)-SEARCH("/",N2437,1))</f>
        <v>food trucks</v>
      </c>
      <c r="S2437" s="10">
        <f t="shared" si="316"/>
        <v>42252.277615740735</v>
      </c>
      <c r="T2437">
        <f t="shared" si="314"/>
        <v>2015</v>
      </c>
      <c r="U2437" s="10">
        <f t="shared" si="317"/>
        <v>42282.277615740735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15"/>
        <v>3.8461538461538464E-2</v>
      </c>
      <c r="P2438" s="6">
        <f t="shared" si="318"/>
        <v>22.5</v>
      </c>
      <c r="Q2438" t="str">
        <f t="shared" si="319"/>
        <v>food</v>
      </c>
      <c r="R2438" t="str">
        <f t="shared" si="320"/>
        <v>food trucks</v>
      </c>
      <c r="S2438" s="10">
        <f t="shared" si="316"/>
        <v>42338.615393518514</v>
      </c>
      <c r="T2438">
        <f t="shared" si="314"/>
        <v>2015</v>
      </c>
      <c r="U2438" s="10">
        <f t="shared" si="317"/>
        <v>42398.615393518514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15"/>
        <v>0</v>
      </c>
      <c r="P2439" s="6">
        <f>IF(L2439 &gt; 0,E2439/L2439,0)</f>
        <v>0</v>
      </c>
      <c r="Q2439" t="str">
        <f t="shared" si="319"/>
        <v>food</v>
      </c>
      <c r="R2439" t="str">
        <f t="shared" si="320"/>
        <v>food trucks</v>
      </c>
      <c r="S2439" s="10">
        <f t="shared" si="316"/>
        <v>42031.965138888889</v>
      </c>
      <c r="T2439">
        <f t="shared" si="314"/>
        <v>2015</v>
      </c>
      <c r="U2439" s="10">
        <f t="shared" si="317"/>
        <v>42080.75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15"/>
        <v>0.33333333333333337</v>
      </c>
      <c r="P2440" s="6">
        <f t="shared" si="318"/>
        <v>50</v>
      </c>
      <c r="Q2440" t="str">
        <f t="shared" si="319"/>
        <v>food</v>
      </c>
      <c r="R2440" t="str">
        <f t="shared" si="320"/>
        <v>food trucks</v>
      </c>
      <c r="S2440" s="10">
        <f t="shared" si="316"/>
        <v>42285.91506944444</v>
      </c>
      <c r="T2440">
        <f t="shared" si="314"/>
        <v>2015</v>
      </c>
      <c r="U2440" s="10">
        <f t="shared" si="317"/>
        <v>42345.956736111111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15"/>
        <v>0</v>
      </c>
      <c r="P2441" s="6">
        <f>IF(L2441 &gt; 0,E2441/L2441,0)</f>
        <v>0</v>
      </c>
      <c r="Q2441" t="str">
        <f t="shared" si="319"/>
        <v>food</v>
      </c>
      <c r="R2441" t="str">
        <f t="shared" si="320"/>
        <v>food trucks</v>
      </c>
      <c r="S2441" s="10">
        <f t="shared" si="316"/>
        <v>42265.818622685183</v>
      </c>
      <c r="T2441">
        <f t="shared" si="314"/>
        <v>2015</v>
      </c>
      <c r="U2441" s="10">
        <f t="shared" si="317"/>
        <v>42295.818622685183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15"/>
        <v>0.2</v>
      </c>
      <c r="P2442" s="6">
        <f t="shared" si="318"/>
        <v>5</v>
      </c>
      <c r="Q2442" t="str">
        <f t="shared" si="319"/>
        <v>food</v>
      </c>
      <c r="R2442" t="str">
        <f t="shared" si="320"/>
        <v>food trucks</v>
      </c>
      <c r="S2442" s="10">
        <f t="shared" si="316"/>
        <v>42383.899456018517</v>
      </c>
      <c r="T2442">
        <f t="shared" si="314"/>
        <v>2016</v>
      </c>
      <c r="U2442" s="10">
        <f t="shared" si="317"/>
        <v>42413.899456018517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15"/>
        <v>107.88</v>
      </c>
      <c r="P2443" s="6">
        <f t="shared" si="318"/>
        <v>74.22935779816514</v>
      </c>
      <c r="Q2443" t="str">
        <f t="shared" si="319"/>
        <v>food</v>
      </c>
      <c r="R2443" t="str">
        <f t="shared" si="320"/>
        <v>small batch</v>
      </c>
      <c r="S2443" s="10">
        <f t="shared" si="316"/>
        <v>42187.125625000001</v>
      </c>
      <c r="T2443">
        <f t="shared" si="314"/>
        <v>2015</v>
      </c>
      <c r="U2443" s="10">
        <f t="shared" si="317"/>
        <v>42208.207638888889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15"/>
        <v>125.94166666666666</v>
      </c>
      <c r="P2444" s="6">
        <f t="shared" si="318"/>
        <v>81.252688172043008</v>
      </c>
      <c r="Q2444" t="str">
        <f t="shared" si="319"/>
        <v>food</v>
      </c>
      <c r="R2444" t="str">
        <f t="shared" si="320"/>
        <v>small batch</v>
      </c>
      <c r="S2444" s="10">
        <f t="shared" si="316"/>
        <v>42052.666990740734</v>
      </c>
      <c r="T2444">
        <f t="shared" si="314"/>
        <v>2015</v>
      </c>
      <c r="U2444" s="10">
        <f t="shared" si="317"/>
        <v>42082.625324074077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15"/>
        <v>202.51495</v>
      </c>
      <c r="P2445" s="6">
        <f t="shared" si="318"/>
        <v>130.23469453376205</v>
      </c>
      <c r="Q2445" t="str">
        <f t="shared" si="319"/>
        <v>food</v>
      </c>
      <c r="R2445" t="str">
        <f t="shared" si="320"/>
        <v>small batch</v>
      </c>
      <c r="S2445" s="10">
        <f t="shared" si="316"/>
        <v>41836.625254629631</v>
      </c>
      <c r="T2445">
        <f t="shared" si="314"/>
        <v>2014</v>
      </c>
      <c r="U2445" s="10">
        <f t="shared" si="317"/>
        <v>41866.625254629631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15"/>
        <v>108.60000000000001</v>
      </c>
      <c r="P2446" s="6">
        <f t="shared" si="318"/>
        <v>53.409836065573771</v>
      </c>
      <c r="Q2446" t="str">
        <f t="shared" si="319"/>
        <v>food</v>
      </c>
      <c r="R2446" t="str">
        <f t="shared" si="320"/>
        <v>small batch</v>
      </c>
      <c r="S2446" s="10">
        <f t="shared" si="316"/>
        <v>42485.754525462966</v>
      </c>
      <c r="T2446">
        <f t="shared" si="314"/>
        <v>2016</v>
      </c>
      <c r="U2446" s="10">
        <f t="shared" si="317"/>
        <v>42515.754525462966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15"/>
        <v>172.8</v>
      </c>
      <c r="P2447" s="6">
        <f t="shared" si="318"/>
        <v>75.130434782608702</v>
      </c>
      <c r="Q2447" t="str">
        <f t="shared" si="319"/>
        <v>food</v>
      </c>
      <c r="R2447" t="str">
        <f t="shared" si="320"/>
        <v>small batch</v>
      </c>
      <c r="S2447" s="10">
        <f t="shared" si="316"/>
        <v>42243.190057870372</v>
      </c>
      <c r="T2447">
        <f t="shared" si="314"/>
        <v>2015</v>
      </c>
      <c r="U2447" s="10">
        <f t="shared" si="317"/>
        <v>42273.190057870372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15"/>
        <v>167.98</v>
      </c>
      <c r="P2448" s="6">
        <f t="shared" si="318"/>
        <v>75.666666666666671</v>
      </c>
      <c r="Q2448" t="str">
        <f t="shared" si="319"/>
        <v>food</v>
      </c>
      <c r="R2448" t="str">
        <f t="shared" si="320"/>
        <v>small batch</v>
      </c>
      <c r="S2448" s="10">
        <f t="shared" si="316"/>
        <v>42670.602673611109</v>
      </c>
      <c r="T2448">
        <f t="shared" si="314"/>
        <v>2016</v>
      </c>
      <c r="U2448" s="10">
        <f t="shared" si="317"/>
        <v>42700.64434027778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15"/>
        <v>427.20000000000005</v>
      </c>
      <c r="P2449" s="6">
        <f t="shared" si="318"/>
        <v>31.691394658753708</v>
      </c>
      <c r="Q2449" t="str">
        <f t="shared" si="319"/>
        <v>food</v>
      </c>
      <c r="R2449" t="str">
        <f t="shared" si="320"/>
        <v>small batch</v>
      </c>
      <c r="S2449" s="10">
        <f t="shared" si="316"/>
        <v>42654.469826388886</v>
      </c>
      <c r="T2449">
        <f t="shared" si="314"/>
        <v>2016</v>
      </c>
      <c r="U2449" s="10">
        <f t="shared" si="317"/>
        <v>42686.166666666672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15"/>
        <v>107.5</v>
      </c>
      <c r="P2450" s="6">
        <f t="shared" si="318"/>
        <v>47.777777777777779</v>
      </c>
      <c r="Q2450" t="str">
        <f t="shared" si="319"/>
        <v>food</v>
      </c>
      <c r="R2450" t="str">
        <f t="shared" si="320"/>
        <v>small batch</v>
      </c>
      <c r="S2450" s="10">
        <f t="shared" si="316"/>
        <v>42607.316122685181</v>
      </c>
      <c r="T2450">
        <f t="shared" si="314"/>
        <v>2016</v>
      </c>
      <c r="U2450" s="10">
        <f t="shared" si="317"/>
        <v>42613.233333333337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15"/>
        <v>108</v>
      </c>
      <c r="P2451" s="6">
        <f t="shared" si="318"/>
        <v>90</v>
      </c>
      <c r="Q2451" t="str">
        <f t="shared" si="319"/>
        <v>food</v>
      </c>
      <c r="R2451" t="str">
        <f t="shared" si="320"/>
        <v>small batch</v>
      </c>
      <c r="S2451" s="10">
        <f t="shared" si="316"/>
        <v>41943.142534722225</v>
      </c>
      <c r="T2451">
        <f t="shared" si="314"/>
        <v>2014</v>
      </c>
      <c r="U2451" s="10">
        <f t="shared" si="317"/>
        <v>41973.184201388889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15"/>
        <v>101.53353333333335</v>
      </c>
      <c r="P2452" s="6">
        <f t="shared" si="318"/>
        <v>149.31401960784314</v>
      </c>
      <c r="Q2452" t="str">
        <f t="shared" si="319"/>
        <v>food</v>
      </c>
      <c r="R2452" t="str">
        <f t="shared" si="320"/>
        <v>small batch</v>
      </c>
      <c r="S2452" s="10">
        <f t="shared" si="316"/>
        <v>41902.07240740741</v>
      </c>
      <c r="T2452">
        <f t="shared" si="314"/>
        <v>2014</v>
      </c>
      <c r="U2452" s="10">
        <f t="shared" si="317"/>
        <v>41940.132638888892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15"/>
        <v>115.45</v>
      </c>
      <c r="P2453" s="6">
        <f t="shared" si="318"/>
        <v>62.06989247311828</v>
      </c>
      <c r="Q2453" t="str">
        <f t="shared" si="319"/>
        <v>food</v>
      </c>
      <c r="R2453" t="str">
        <f t="shared" si="320"/>
        <v>small batch</v>
      </c>
      <c r="S2453" s="10">
        <f t="shared" si="316"/>
        <v>42779.908449074079</v>
      </c>
      <c r="T2453">
        <f t="shared" si="314"/>
        <v>2017</v>
      </c>
      <c r="U2453" s="10">
        <f t="shared" si="317"/>
        <v>42799.908449074079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15"/>
        <v>133.5</v>
      </c>
      <c r="P2454" s="6">
        <f t="shared" si="318"/>
        <v>53.4</v>
      </c>
      <c r="Q2454" t="str">
        <f t="shared" si="319"/>
        <v>food</v>
      </c>
      <c r="R2454" t="str">
        <f t="shared" si="320"/>
        <v>small batch</v>
      </c>
      <c r="S2454" s="10">
        <f t="shared" si="316"/>
        <v>42338.84375</v>
      </c>
      <c r="T2454">
        <f t="shared" si="314"/>
        <v>2015</v>
      </c>
      <c r="U2454" s="10">
        <f t="shared" si="317"/>
        <v>42367.958333333328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15"/>
        <v>154.69999999999999</v>
      </c>
      <c r="P2455" s="6">
        <f t="shared" si="318"/>
        <v>69.268656716417908</v>
      </c>
      <c r="Q2455" t="str">
        <f t="shared" si="319"/>
        <v>food</v>
      </c>
      <c r="R2455" t="str">
        <f t="shared" si="320"/>
        <v>small batch</v>
      </c>
      <c r="S2455" s="10">
        <f t="shared" si="316"/>
        <v>42738.692233796297</v>
      </c>
      <c r="T2455">
        <f t="shared" si="314"/>
        <v>2017</v>
      </c>
      <c r="U2455" s="10">
        <f t="shared" si="317"/>
        <v>42768.692233796297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15"/>
        <v>100.84571428571429</v>
      </c>
      <c r="P2456" s="6">
        <f t="shared" si="318"/>
        <v>271.50769230769231</v>
      </c>
      <c r="Q2456" t="str">
        <f t="shared" si="319"/>
        <v>food</v>
      </c>
      <c r="R2456" t="str">
        <f t="shared" si="320"/>
        <v>small batch</v>
      </c>
      <c r="S2456" s="10">
        <f t="shared" si="316"/>
        <v>42770.201481481476</v>
      </c>
      <c r="T2456">
        <f t="shared" si="314"/>
        <v>2017</v>
      </c>
      <c r="U2456" s="10">
        <f t="shared" si="317"/>
        <v>42805.201481481476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15"/>
        <v>182</v>
      </c>
      <c r="P2457" s="6">
        <f t="shared" si="318"/>
        <v>34.125</v>
      </c>
      <c r="Q2457" t="str">
        <f t="shared" si="319"/>
        <v>food</v>
      </c>
      <c r="R2457" t="str">
        <f t="shared" si="320"/>
        <v>small batch</v>
      </c>
      <c r="S2457" s="10">
        <f t="shared" si="316"/>
        <v>42452.781828703708</v>
      </c>
      <c r="T2457">
        <f t="shared" si="314"/>
        <v>2016</v>
      </c>
      <c r="U2457" s="10">
        <f t="shared" si="317"/>
        <v>42480.781828703708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15"/>
        <v>180.86666666666667</v>
      </c>
      <c r="P2458" s="6">
        <f t="shared" si="318"/>
        <v>40.492537313432834</v>
      </c>
      <c r="Q2458" t="str">
        <f t="shared" si="319"/>
        <v>food</v>
      </c>
      <c r="R2458" t="str">
        <f t="shared" si="320"/>
        <v>small batch</v>
      </c>
      <c r="S2458" s="10">
        <f t="shared" si="316"/>
        <v>42761.961099537039</v>
      </c>
      <c r="T2458">
        <f t="shared" si="314"/>
        <v>2017</v>
      </c>
      <c r="U2458" s="10">
        <f t="shared" si="317"/>
        <v>42791.961099537039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15"/>
        <v>102.30434782608695</v>
      </c>
      <c r="P2459" s="6">
        <f t="shared" si="318"/>
        <v>189.75806451612902</v>
      </c>
      <c r="Q2459" t="str">
        <f t="shared" si="319"/>
        <v>food</v>
      </c>
      <c r="R2459" t="str">
        <f t="shared" si="320"/>
        <v>small batch</v>
      </c>
      <c r="S2459" s="10">
        <f t="shared" si="316"/>
        <v>42423.602500000001</v>
      </c>
      <c r="T2459">
        <f t="shared" si="314"/>
        <v>2016</v>
      </c>
      <c r="U2459" s="10">
        <f t="shared" si="317"/>
        <v>42453.560833333337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15"/>
        <v>110.17999999999999</v>
      </c>
      <c r="P2460" s="6">
        <f t="shared" si="318"/>
        <v>68.862499999999997</v>
      </c>
      <c r="Q2460" t="str">
        <f t="shared" si="319"/>
        <v>food</v>
      </c>
      <c r="R2460" t="str">
        <f t="shared" si="320"/>
        <v>small batch</v>
      </c>
      <c r="S2460" s="10">
        <f t="shared" si="316"/>
        <v>42495.871736111112</v>
      </c>
      <c r="T2460">
        <f t="shared" si="314"/>
        <v>2016</v>
      </c>
      <c r="U2460" s="10">
        <f t="shared" si="317"/>
        <v>42530.791666666672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15"/>
        <v>102.25</v>
      </c>
      <c r="P2461" s="6">
        <f t="shared" si="318"/>
        <v>108.77659574468085</v>
      </c>
      <c r="Q2461" t="str">
        <f t="shared" si="319"/>
        <v>food</v>
      </c>
      <c r="R2461" t="str">
        <f t="shared" si="320"/>
        <v>small batch</v>
      </c>
      <c r="S2461" s="10">
        <f t="shared" si="316"/>
        <v>42407.637557870374</v>
      </c>
      <c r="T2461">
        <f t="shared" si="314"/>
        <v>2016</v>
      </c>
      <c r="U2461" s="10">
        <f t="shared" si="317"/>
        <v>42452.595891203702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15"/>
        <v>100.78823529411764</v>
      </c>
      <c r="P2462" s="6">
        <f t="shared" si="318"/>
        <v>125.98529411764706</v>
      </c>
      <c r="Q2462" t="str">
        <f t="shared" si="319"/>
        <v>food</v>
      </c>
      <c r="R2462" t="str">
        <f t="shared" si="320"/>
        <v>small batch</v>
      </c>
      <c r="S2462" s="10">
        <f t="shared" si="316"/>
        <v>42704.187118055561</v>
      </c>
      <c r="T2462">
        <f t="shared" si="314"/>
        <v>2016</v>
      </c>
      <c r="U2462" s="10">
        <f t="shared" si="317"/>
        <v>42738.178472222222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15"/>
        <v>103.8</v>
      </c>
      <c r="P2463" s="6">
        <f t="shared" si="318"/>
        <v>90.523255813953483</v>
      </c>
      <c r="Q2463" t="str">
        <f t="shared" si="319"/>
        <v>music</v>
      </c>
      <c r="R2463" t="str">
        <f t="shared" si="320"/>
        <v>indie rock</v>
      </c>
      <c r="S2463" s="10">
        <f t="shared" si="316"/>
        <v>40784.012696759259</v>
      </c>
      <c r="T2463">
        <f t="shared" si="314"/>
        <v>2011</v>
      </c>
      <c r="U2463" s="10">
        <f t="shared" si="317"/>
        <v>40817.125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15"/>
        <v>110.70833333333334</v>
      </c>
      <c r="P2464" s="6">
        <f t="shared" si="318"/>
        <v>28.880434782608695</v>
      </c>
      <c r="Q2464" t="str">
        <f t="shared" si="319"/>
        <v>music</v>
      </c>
      <c r="R2464" t="str">
        <f t="shared" si="320"/>
        <v>indie rock</v>
      </c>
      <c r="S2464" s="10">
        <f t="shared" si="316"/>
        <v>41089.186296296299</v>
      </c>
      <c r="T2464">
        <f t="shared" si="314"/>
        <v>2012</v>
      </c>
      <c r="U2464" s="10">
        <f t="shared" si="317"/>
        <v>41109.186296296299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15"/>
        <v>116.25000000000001</v>
      </c>
      <c r="P2465" s="6">
        <f t="shared" si="318"/>
        <v>31</v>
      </c>
      <c r="Q2465" t="str">
        <f t="shared" si="319"/>
        <v>music</v>
      </c>
      <c r="R2465" t="str">
        <f t="shared" si="320"/>
        <v>indie rock</v>
      </c>
      <c r="S2465" s="10">
        <f t="shared" si="316"/>
        <v>41341.111400462964</v>
      </c>
      <c r="T2465">
        <f t="shared" si="314"/>
        <v>2013</v>
      </c>
      <c r="U2465" s="10">
        <f t="shared" si="317"/>
        <v>41380.791666666664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15"/>
        <v>111.1</v>
      </c>
      <c r="P2466" s="6">
        <f t="shared" si="318"/>
        <v>51.674418604651166</v>
      </c>
      <c r="Q2466" t="str">
        <f t="shared" si="319"/>
        <v>music</v>
      </c>
      <c r="R2466" t="str">
        <f t="shared" si="320"/>
        <v>indie rock</v>
      </c>
      <c r="S2466" s="10">
        <f t="shared" si="316"/>
        <v>42248.90042824074</v>
      </c>
      <c r="T2466">
        <f t="shared" si="314"/>
        <v>2015</v>
      </c>
      <c r="U2466" s="10">
        <f t="shared" si="317"/>
        <v>42277.811805555553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15"/>
        <v>180.14285714285714</v>
      </c>
      <c r="P2467" s="6">
        <f t="shared" si="318"/>
        <v>26.270833333333332</v>
      </c>
      <c r="Q2467" t="str">
        <f t="shared" si="319"/>
        <v>music</v>
      </c>
      <c r="R2467" t="str">
        <f t="shared" si="320"/>
        <v>indie rock</v>
      </c>
      <c r="S2467" s="10">
        <f t="shared" si="316"/>
        <v>41145.719305555554</v>
      </c>
      <c r="T2467">
        <f t="shared" si="314"/>
        <v>2012</v>
      </c>
      <c r="U2467" s="10">
        <f t="shared" si="317"/>
        <v>41175.719305555554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15"/>
        <v>100</v>
      </c>
      <c r="P2468" s="6">
        <f t="shared" si="318"/>
        <v>48.07692307692308</v>
      </c>
      <c r="Q2468" t="str">
        <f t="shared" si="319"/>
        <v>music</v>
      </c>
      <c r="R2468" t="str">
        <f t="shared" si="320"/>
        <v>indie rock</v>
      </c>
      <c r="S2468" s="10">
        <f t="shared" si="316"/>
        <v>41373.102465277778</v>
      </c>
      <c r="T2468">
        <f t="shared" si="314"/>
        <v>2013</v>
      </c>
      <c r="U2468" s="10">
        <f t="shared" si="317"/>
        <v>41403.102465277778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15"/>
        <v>118.5</v>
      </c>
      <c r="P2469" s="6">
        <f t="shared" si="318"/>
        <v>27.558139534883722</v>
      </c>
      <c r="Q2469" t="str">
        <f t="shared" si="319"/>
        <v>music</v>
      </c>
      <c r="R2469" t="str">
        <f t="shared" si="320"/>
        <v>indie rock</v>
      </c>
      <c r="S2469" s="10">
        <f t="shared" si="316"/>
        <v>41025.874201388891</v>
      </c>
      <c r="T2469">
        <f t="shared" si="314"/>
        <v>2012</v>
      </c>
      <c r="U2469" s="10">
        <f t="shared" si="317"/>
        <v>41039.708333333336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15"/>
        <v>107.21700000000001</v>
      </c>
      <c r="P2470" s="6">
        <f t="shared" si="318"/>
        <v>36.97137931034483</v>
      </c>
      <c r="Q2470" t="str">
        <f t="shared" si="319"/>
        <v>music</v>
      </c>
      <c r="R2470" t="str">
        <f t="shared" si="320"/>
        <v>indie rock</v>
      </c>
      <c r="S2470" s="10">
        <f t="shared" si="316"/>
        <v>41174.154178240737</v>
      </c>
      <c r="T2470">
        <f t="shared" si="314"/>
        <v>2012</v>
      </c>
      <c r="U2470" s="10">
        <f t="shared" si="317"/>
        <v>41210.208333333336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15"/>
        <v>113.66666666666667</v>
      </c>
      <c r="P2471" s="6">
        <f t="shared" si="318"/>
        <v>29.021276595744681</v>
      </c>
      <c r="Q2471" t="str">
        <f t="shared" si="319"/>
        <v>music</v>
      </c>
      <c r="R2471" t="str">
        <f t="shared" si="320"/>
        <v>indie rock</v>
      </c>
      <c r="S2471" s="10">
        <f t="shared" si="316"/>
        <v>40557.429733796293</v>
      </c>
      <c r="T2471">
        <f t="shared" si="314"/>
        <v>2011</v>
      </c>
      <c r="U2471" s="10">
        <f t="shared" si="317"/>
        <v>40582.429733796293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15"/>
        <v>103.16400000000002</v>
      </c>
      <c r="P2472" s="6">
        <f t="shared" si="318"/>
        <v>28.65666666666667</v>
      </c>
      <c r="Q2472" t="str">
        <f t="shared" si="319"/>
        <v>music</v>
      </c>
      <c r="R2472" t="str">
        <f t="shared" si="320"/>
        <v>indie rock</v>
      </c>
      <c r="S2472" s="10">
        <f t="shared" si="316"/>
        <v>41023.07471064815</v>
      </c>
      <c r="T2472">
        <f t="shared" si="314"/>
        <v>2012</v>
      </c>
      <c r="U2472" s="10">
        <f t="shared" si="317"/>
        <v>41053.07471064815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15"/>
        <v>128</v>
      </c>
      <c r="P2473" s="6">
        <f t="shared" si="318"/>
        <v>37.647058823529413</v>
      </c>
      <c r="Q2473" t="str">
        <f t="shared" si="319"/>
        <v>music</v>
      </c>
      <c r="R2473" t="str">
        <f t="shared" si="320"/>
        <v>indie rock</v>
      </c>
      <c r="S2473" s="10">
        <f t="shared" si="316"/>
        <v>40893.992962962962</v>
      </c>
      <c r="T2473">
        <f t="shared" si="314"/>
        <v>2011</v>
      </c>
      <c r="U2473" s="10">
        <f t="shared" si="317"/>
        <v>40933.992962962962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15"/>
        <v>135.76026666666667</v>
      </c>
      <c r="P2474" s="6">
        <f t="shared" si="318"/>
        <v>97.904038461538462</v>
      </c>
      <c r="Q2474" t="str">
        <f t="shared" si="319"/>
        <v>music</v>
      </c>
      <c r="R2474" t="str">
        <f t="shared" si="320"/>
        <v>indie rock</v>
      </c>
      <c r="S2474" s="10">
        <f t="shared" si="316"/>
        <v>40354.11550925926</v>
      </c>
      <c r="T2474">
        <f t="shared" si="314"/>
        <v>2010</v>
      </c>
      <c r="U2474" s="10">
        <f t="shared" si="317"/>
        <v>40425.043749999997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15"/>
        <v>100</v>
      </c>
      <c r="P2475" s="6">
        <f t="shared" si="318"/>
        <v>42.553191489361701</v>
      </c>
      <c r="Q2475" t="str">
        <f t="shared" si="319"/>
        <v>music</v>
      </c>
      <c r="R2475" t="str">
        <f t="shared" si="320"/>
        <v>indie rock</v>
      </c>
      <c r="S2475" s="10">
        <f t="shared" si="316"/>
        <v>41193.748483796298</v>
      </c>
      <c r="T2475">
        <f t="shared" si="314"/>
        <v>2012</v>
      </c>
      <c r="U2475" s="10">
        <f t="shared" si="317"/>
        <v>41223.790150462963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15"/>
        <v>100.00360000000002</v>
      </c>
      <c r="P2476" s="6">
        <f t="shared" si="318"/>
        <v>131.58368421052631</v>
      </c>
      <c r="Q2476" t="str">
        <f t="shared" si="319"/>
        <v>music</v>
      </c>
      <c r="R2476" t="str">
        <f t="shared" si="320"/>
        <v>indie rock</v>
      </c>
      <c r="S2476" s="10">
        <f t="shared" si="316"/>
        <v>40417.011296296296</v>
      </c>
      <c r="T2476">
        <f t="shared" si="314"/>
        <v>2010</v>
      </c>
      <c r="U2476" s="10">
        <f t="shared" si="317"/>
        <v>40462.011296296296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15"/>
        <v>104.71999999999998</v>
      </c>
      <c r="P2477" s="6">
        <f t="shared" si="318"/>
        <v>32.320987654320987</v>
      </c>
      <c r="Q2477" t="str">
        <f t="shared" si="319"/>
        <v>music</v>
      </c>
      <c r="R2477" t="str">
        <f t="shared" si="320"/>
        <v>indie rock</v>
      </c>
      <c r="S2477" s="10">
        <f t="shared" si="316"/>
        <v>40310.287673611114</v>
      </c>
      <c r="T2477">
        <f t="shared" si="314"/>
        <v>2010</v>
      </c>
      <c r="U2477" s="10">
        <f t="shared" si="317"/>
        <v>40369.916666666664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15"/>
        <v>105.02249999999999</v>
      </c>
      <c r="P2478" s="6">
        <f t="shared" si="318"/>
        <v>61.103999999999999</v>
      </c>
      <c r="Q2478" t="str">
        <f t="shared" si="319"/>
        <v>music</v>
      </c>
      <c r="R2478" t="str">
        <f t="shared" si="320"/>
        <v>indie rock</v>
      </c>
      <c r="S2478" s="10">
        <f t="shared" si="316"/>
        <v>41913.328356481477</v>
      </c>
      <c r="T2478">
        <f t="shared" si="314"/>
        <v>2014</v>
      </c>
      <c r="U2478" s="10">
        <f t="shared" si="317"/>
        <v>41946.370023148149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15"/>
        <v>171.33333333333334</v>
      </c>
      <c r="P2479" s="6">
        <f t="shared" si="318"/>
        <v>31.341463414634145</v>
      </c>
      <c r="Q2479" t="str">
        <f t="shared" si="319"/>
        <v>music</v>
      </c>
      <c r="R2479" t="str">
        <f t="shared" si="320"/>
        <v>indie rock</v>
      </c>
      <c r="S2479" s="10">
        <f t="shared" si="316"/>
        <v>41088.691493055558</v>
      </c>
      <c r="T2479">
        <f t="shared" si="314"/>
        <v>2012</v>
      </c>
      <c r="U2479" s="10">
        <f t="shared" si="317"/>
        <v>41133.691493055558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15"/>
        <v>127.49999999999999</v>
      </c>
      <c r="P2480" s="6">
        <f t="shared" si="318"/>
        <v>129.1139240506329</v>
      </c>
      <c r="Q2480" t="str">
        <f t="shared" si="319"/>
        <v>music</v>
      </c>
      <c r="R2480" t="str">
        <f t="shared" si="320"/>
        <v>indie rock</v>
      </c>
      <c r="S2480" s="10">
        <f t="shared" si="316"/>
        <v>41257.950381944444</v>
      </c>
      <c r="T2480">
        <f t="shared" si="314"/>
        <v>2012</v>
      </c>
      <c r="U2480" s="10">
        <f t="shared" si="317"/>
        <v>41287.950381944444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15"/>
        <v>133.44333333333333</v>
      </c>
      <c r="P2481" s="6">
        <f t="shared" si="318"/>
        <v>25.020624999999999</v>
      </c>
      <c r="Q2481" t="str">
        <f t="shared" si="319"/>
        <v>music</v>
      </c>
      <c r="R2481" t="str">
        <f t="shared" si="320"/>
        <v>indie rock</v>
      </c>
      <c r="S2481" s="10">
        <f t="shared" si="316"/>
        <v>41107.726782407408</v>
      </c>
      <c r="T2481">
        <f t="shared" si="314"/>
        <v>2012</v>
      </c>
      <c r="U2481" s="10">
        <f t="shared" si="317"/>
        <v>41118.083333333336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15"/>
        <v>100</v>
      </c>
      <c r="P2482" s="6">
        <f t="shared" si="318"/>
        <v>250</v>
      </c>
      <c r="Q2482" t="str">
        <f t="shared" si="319"/>
        <v>music</v>
      </c>
      <c r="R2482" t="str">
        <f t="shared" si="320"/>
        <v>indie rock</v>
      </c>
      <c r="S2482" s="10">
        <f t="shared" si="316"/>
        <v>42227.936157407406</v>
      </c>
      <c r="T2482">
        <f t="shared" si="314"/>
        <v>2015</v>
      </c>
      <c r="U2482" s="10">
        <f t="shared" si="317"/>
        <v>42287.936157407406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15"/>
        <v>112.91099999999999</v>
      </c>
      <c r="P2483" s="6">
        <f t="shared" si="318"/>
        <v>47.541473684210523</v>
      </c>
      <c r="Q2483" t="str">
        <f t="shared" si="319"/>
        <v>music</v>
      </c>
      <c r="R2483" t="str">
        <f t="shared" si="320"/>
        <v>indie rock</v>
      </c>
      <c r="S2483" s="10">
        <f t="shared" si="316"/>
        <v>40999.645925925928</v>
      </c>
      <c r="T2483">
        <f t="shared" si="314"/>
        <v>2012</v>
      </c>
      <c r="U2483" s="10">
        <f t="shared" si="317"/>
        <v>41029.645925925928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15"/>
        <v>100.1</v>
      </c>
      <c r="P2484" s="6">
        <f t="shared" si="318"/>
        <v>40.04</v>
      </c>
      <c r="Q2484" t="str">
        <f t="shared" si="319"/>
        <v>music</v>
      </c>
      <c r="R2484" t="str">
        <f t="shared" si="320"/>
        <v>indie rock</v>
      </c>
      <c r="S2484" s="10">
        <f t="shared" si="316"/>
        <v>40711.782210648147</v>
      </c>
      <c r="T2484">
        <f t="shared" si="314"/>
        <v>2011</v>
      </c>
      <c r="U2484" s="10">
        <f t="shared" si="317"/>
        <v>40756.782210648147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15"/>
        <v>113.72727272727272</v>
      </c>
      <c r="P2485" s="6">
        <f t="shared" si="318"/>
        <v>65.84210526315789</v>
      </c>
      <c r="Q2485" t="str">
        <f t="shared" si="319"/>
        <v>music</v>
      </c>
      <c r="R2485" t="str">
        <f t="shared" si="320"/>
        <v>indie rock</v>
      </c>
      <c r="S2485" s="10">
        <f t="shared" si="316"/>
        <v>40970.750034722223</v>
      </c>
      <c r="T2485">
        <f t="shared" si="314"/>
        <v>2012</v>
      </c>
      <c r="U2485" s="10">
        <f t="shared" si="317"/>
        <v>41030.708368055559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15"/>
        <v>119.31742857142855</v>
      </c>
      <c r="P2486" s="6">
        <f t="shared" si="318"/>
        <v>46.401222222222216</v>
      </c>
      <c r="Q2486" t="str">
        <f t="shared" si="319"/>
        <v>music</v>
      </c>
      <c r="R2486" t="str">
        <f t="shared" si="320"/>
        <v>indie rock</v>
      </c>
      <c r="S2486" s="10">
        <f t="shared" si="316"/>
        <v>40771.916701388887</v>
      </c>
      <c r="T2486">
        <f t="shared" si="314"/>
        <v>2011</v>
      </c>
      <c r="U2486" s="10">
        <f t="shared" si="317"/>
        <v>40801.916701388887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15"/>
        <v>103.25</v>
      </c>
      <c r="P2487" s="6">
        <f t="shared" si="318"/>
        <v>50.365853658536587</v>
      </c>
      <c r="Q2487" t="str">
        <f t="shared" si="319"/>
        <v>music</v>
      </c>
      <c r="R2487" t="str">
        <f t="shared" si="320"/>
        <v>indie rock</v>
      </c>
      <c r="S2487" s="10">
        <f t="shared" si="316"/>
        <v>40793.998599537037</v>
      </c>
      <c r="T2487">
        <f t="shared" si="314"/>
        <v>2011</v>
      </c>
      <c r="U2487" s="10">
        <f t="shared" si="317"/>
        <v>40828.998599537037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15"/>
        <v>265.66666666666669</v>
      </c>
      <c r="P2488" s="6">
        <f t="shared" si="318"/>
        <v>26.566666666666666</v>
      </c>
      <c r="Q2488" t="str">
        <f t="shared" si="319"/>
        <v>music</v>
      </c>
      <c r="R2488" t="str">
        <f t="shared" si="320"/>
        <v>indie rock</v>
      </c>
      <c r="S2488" s="10">
        <f t="shared" si="316"/>
        <v>40991.708055555559</v>
      </c>
      <c r="T2488">
        <f t="shared" si="314"/>
        <v>2012</v>
      </c>
      <c r="U2488" s="10">
        <f t="shared" si="317"/>
        <v>41021.708055555559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15"/>
        <v>100.05066666666667</v>
      </c>
      <c r="P2489" s="6">
        <f t="shared" si="318"/>
        <v>39.493684210526318</v>
      </c>
      <c r="Q2489" t="str">
        <f t="shared" si="319"/>
        <v>music</v>
      </c>
      <c r="R2489" t="str">
        <f t="shared" si="320"/>
        <v>indie rock</v>
      </c>
      <c r="S2489" s="10">
        <f t="shared" si="316"/>
        <v>41026.083298611113</v>
      </c>
      <c r="T2489">
        <f t="shared" si="314"/>
        <v>2012</v>
      </c>
      <c r="U2489" s="10">
        <f t="shared" si="317"/>
        <v>41056.083298611113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15"/>
        <v>106.69999999999999</v>
      </c>
      <c r="P2490" s="6">
        <f t="shared" si="318"/>
        <v>49.246153846153845</v>
      </c>
      <c r="Q2490" t="str">
        <f t="shared" si="319"/>
        <v>music</v>
      </c>
      <c r="R2490" t="str">
        <f t="shared" si="320"/>
        <v>indie rock</v>
      </c>
      <c r="S2490" s="10">
        <f t="shared" si="316"/>
        <v>40833.633194444446</v>
      </c>
      <c r="T2490">
        <f t="shared" si="314"/>
        <v>2011</v>
      </c>
      <c r="U2490" s="10">
        <f t="shared" si="317"/>
        <v>40863.674861111111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15"/>
        <v>133.67142857142858</v>
      </c>
      <c r="P2491" s="6">
        <f t="shared" si="318"/>
        <v>62.38</v>
      </c>
      <c r="Q2491" t="str">
        <f t="shared" si="319"/>
        <v>music</v>
      </c>
      <c r="R2491" t="str">
        <f t="shared" si="320"/>
        <v>indie rock</v>
      </c>
      <c r="S2491" s="10">
        <f t="shared" si="316"/>
        <v>41373.690266203703</v>
      </c>
      <c r="T2491">
        <f t="shared" si="314"/>
        <v>2013</v>
      </c>
      <c r="U2491" s="10">
        <f t="shared" si="317"/>
        <v>41403.690266203703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15"/>
        <v>121.39999999999999</v>
      </c>
      <c r="P2492" s="6">
        <f t="shared" si="318"/>
        <v>37.9375</v>
      </c>
      <c r="Q2492" t="str">
        <f t="shared" si="319"/>
        <v>music</v>
      </c>
      <c r="R2492" t="str">
        <f t="shared" si="320"/>
        <v>indie rock</v>
      </c>
      <c r="S2492" s="10">
        <f t="shared" si="316"/>
        <v>41023.227731481478</v>
      </c>
      <c r="T2492">
        <f t="shared" si="314"/>
        <v>2012</v>
      </c>
      <c r="U2492" s="10">
        <f t="shared" si="317"/>
        <v>41083.227731481478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15"/>
        <v>103.2</v>
      </c>
      <c r="P2493" s="6">
        <f t="shared" si="318"/>
        <v>51.6</v>
      </c>
      <c r="Q2493" t="str">
        <f t="shared" si="319"/>
        <v>music</v>
      </c>
      <c r="R2493" t="str">
        <f t="shared" si="320"/>
        <v>indie rock</v>
      </c>
      <c r="S2493" s="10">
        <f t="shared" si="316"/>
        <v>40542.839282407411</v>
      </c>
      <c r="T2493">
        <f t="shared" si="314"/>
        <v>2010</v>
      </c>
      <c r="U2493" s="10">
        <f t="shared" si="317"/>
        <v>40559.07708333333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15"/>
        <v>125</v>
      </c>
      <c r="P2494" s="6">
        <f t="shared" si="318"/>
        <v>27.777777777777779</v>
      </c>
      <c r="Q2494" t="str">
        <f t="shared" si="319"/>
        <v>music</v>
      </c>
      <c r="R2494" t="str">
        <f t="shared" si="320"/>
        <v>indie rock</v>
      </c>
      <c r="S2494" s="10">
        <f t="shared" si="316"/>
        <v>41024.985972222225</v>
      </c>
      <c r="T2494">
        <f t="shared" si="314"/>
        <v>2012</v>
      </c>
      <c r="U2494" s="10">
        <f t="shared" si="317"/>
        <v>41076.415972222225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15"/>
        <v>128.69999999999999</v>
      </c>
      <c r="P2495" s="6">
        <f t="shared" si="318"/>
        <v>99.382239382239376</v>
      </c>
      <c r="Q2495" t="str">
        <f t="shared" si="319"/>
        <v>music</v>
      </c>
      <c r="R2495" t="str">
        <f t="shared" si="320"/>
        <v>indie rock</v>
      </c>
      <c r="S2495" s="10">
        <f t="shared" si="316"/>
        <v>41348.168287037035</v>
      </c>
      <c r="T2495">
        <f t="shared" si="314"/>
        <v>2013</v>
      </c>
      <c r="U2495" s="10">
        <f t="shared" si="317"/>
        <v>41393.168287037035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15"/>
        <v>101.00533333333333</v>
      </c>
      <c r="P2496" s="6">
        <f t="shared" si="318"/>
        <v>38.848205128205123</v>
      </c>
      <c r="Q2496" t="str">
        <f t="shared" si="319"/>
        <v>music</v>
      </c>
      <c r="R2496" t="str">
        <f t="shared" si="320"/>
        <v>indie rock</v>
      </c>
      <c r="S2496" s="10">
        <f t="shared" si="316"/>
        <v>41022.645185185182</v>
      </c>
      <c r="T2496">
        <f t="shared" si="314"/>
        <v>2012</v>
      </c>
      <c r="U2496" s="10">
        <f t="shared" si="317"/>
        <v>41052.645185185182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15"/>
        <v>127.53666666666665</v>
      </c>
      <c r="P2497" s="6">
        <f t="shared" si="318"/>
        <v>45.548809523809524</v>
      </c>
      <c r="Q2497" t="str">
        <f t="shared" si="319"/>
        <v>music</v>
      </c>
      <c r="R2497" t="str">
        <f t="shared" si="320"/>
        <v>indie rock</v>
      </c>
      <c r="S2497" s="10">
        <f t="shared" si="316"/>
        <v>41036.946469907409</v>
      </c>
      <c r="T2497">
        <f t="shared" si="314"/>
        <v>2012</v>
      </c>
      <c r="U2497" s="10">
        <f t="shared" si="317"/>
        <v>41066.946469907409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15"/>
        <v>100</v>
      </c>
      <c r="P2498" s="6">
        <f t="shared" si="318"/>
        <v>600</v>
      </c>
      <c r="Q2498" t="str">
        <f t="shared" si="319"/>
        <v>music</v>
      </c>
      <c r="R2498" t="str">
        <f t="shared" si="320"/>
        <v>indie rock</v>
      </c>
      <c r="S2498" s="10">
        <f t="shared" si="316"/>
        <v>41327.996435185189</v>
      </c>
      <c r="T2498">
        <f t="shared" ref="T2498:T2561" si="321">YEAR(S2498)</f>
        <v>2013</v>
      </c>
      <c r="U2498" s="10">
        <f t="shared" si="317"/>
        <v>41362.954768518517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22">E2499/D2499 * 100</f>
        <v>112.7715</v>
      </c>
      <c r="P2499" s="6">
        <f t="shared" ref="P2499:P2562" si="323">E2499/L2499</f>
        <v>80.551071428571419</v>
      </c>
      <c r="Q2499" t="str">
        <f t="shared" si="319"/>
        <v>music</v>
      </c>
      <c r="R2499" t="str">
        <f t="shared" si="320"/>
        <v>indie rock</v>
      </c>
      <c r="S2499" s="10">
        <f t="shared" ref="S2499:S2562" si="324">(((J2499/60)/60)/24)+DATE(1970,1,1)</f>
        <v>40730.878912037035</v>
      </c>
      <c r="T2499">
        <f t="shared" si="321"/>
        <v>2011</v>
      </c>
      <c r="U2499" s="10">
        <f t="shared" ref="U2499:U2562" si="325">(((I2499/60)/60)/24)+DATE(1970,1,1)</f>
        <v>40760.878912037035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22"/>
        <v>105.60000000000001</v>
      </c>
      <c r="P2500" s="6">
        <f t="shared" si="323"/>
        <v>52.8</v>
      </c>
      <c r="Q2500" t="str">
        <f t="shared" si="319"/>
        <v>music</v>
      </c>
      <c r="R2500" t="str">
        <f t="shared" si="320"/>
        <v>indie rock</v>
      </c>
      <c r="S2500" s="10">
        <f t="shared" si="324"/>
        <v>42017.967442129629</v>
      </c>
      <c r="T2500">
        <f t="shared" si="321"/>
        <v>2015</v>
      </c>
      <c r="U2500" s="10">
        <f t="shared" si="325"/>
        <v>42031.967442129629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22"/>
        <v>202.625</v>
      </c>
      <c r="P2501" s="6">
        <f t="shared" si="323"/>
        <v>47.676470588235297</v>
      </c>
      <c r="Q2501" t="str">
        <f t="shared" ref="Q2501:Q2564" si="326">LEFT(N2501,SEARCH("/",N2501,1)-1)</f>
        <v>music</v>
      </c>
      <c r="R2501" t="str">
        <f t="shared" ref="R2501:R2564" si="327">RIGHT(N2501,LEN(N2501)-SEARCH("/",N2501,1))</f>
        <v>indie rock</v>
      </c>
      <c r="S2501" s="10">
        <f t="shared" si="324"/>
        <v>41226.648576388885</v>
      </c>
      <c r="T2501">
        <f t="shared" si="321"/>
        <v>2012</v>
      </c>
      <c r="U2501" s="10">
        <f t="shared" si="325"/>
        <v>41274.75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22"/>
        <v>113.33333333333333</v>
      </c>
      <c r="P2502" s="6">
        <f t="shared" si="323"/>
        <v>23.448275862068964</v>
      </c>
      <c r="Q2502" t="str">
        <f t="shared" si="326"/>
        <v>music</v>
      </c>
      <c r="R2502" t="str">
        <f t="shared" si="327"/>
        <v>indie rock</v>
      </c>
      <c r="S2502" s="10">
        <f t="shared" si="324"/>
        <v>41053.772858796299</v>
      </c>
      <c r="T2502">
        <f t="shared" si="321"/>
        <v>2012</v>
      </c>
      <c r="U2502" s="10">
        <f t="shared" si="325"/>
        <v>41083.772858796299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22"/>
        <v>2.5545454545454547</v>
      </c>
      <c r="P2503" s="6">
        <f t="shared" si="323"/>
        <v>40.142857142857146</v>
      </c>
      <c r="Q2503" t="str">
        <f t="shared" si="326"/>
        <v>food</v>
      </c>
      <c r="R2503" t="str">
        <f t="shared" si="327"/>
        <v>restaurants</v>
      </c>
      <c r="S2503" s="10">
        <f t="shared" si="324"/>
        <v>42244.776666666665</v>
      </c>
      <c r="T2503">
        <f t="shared" si="321"/>
        <v>2015</v>
      </c>
      <c r="U2503" s="10">
        <f t="shared" si="325"/>
        <v>42274.776666666665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22"/>
        <v>7.8181818181818186E-2</v>
      </c>
      <c r="P2504" s="6">
        <f t="shared" si="323"/>
        <v>17.2</v>
      </c>
      <c r="Q2504" t="str">
        <f t="shared" si="326"/>
        <v>food</v>
      </c>
      <c r="R2504" t="str">
        <f t="shared" si="327"/>
        <v>restaurants</v>
      </c>
      <c r="S2504" s="10">
        <f t="shared" si="324"/>
        <v>41858.825439814813</v>
      </c>
      <c r="T2504">
        <f t="shared" si="321"/>
        <v>2014</v>
      </c>
      <c r="U2504" s="10">
        <f t="shared" si="325"/>
        <v>41903.825439814813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22"/>
        <v>0</v>
      </c>
      <c r="P2505" s="6">
        <f t="shared" ref="P2505:P2507" si="328">IF(L2505 &gt; 0,E2505/L2505,0)</f>
        <v>0</v>
      </c>
      <c r="Q2505" t="str">
        <f t="shared" si="326"/>
        <v>food</v>
      </c>
      <c r="R2505" t="str">
        <f t="shared" si="327"/>
        <v>restaurants</v>
      </c>
      <c r="S2505" s="10">
        <f t="shared" si="324"/>
        <v>42498.899398148147</v>
      </c>
      <c r="T2505">
        <f t="shared" si="321"/>
        <v>2016</v>
      </c>
      <c r="U2505" s="10">
        <f t="shared" si="325"/>
        <v>42528.879166666666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22"/>
        <v>0</v>
      </c>
      <c r="P2506" s="6">
        <f t="shared" si="328"/>
        <v>0</v>
      </c>
      <c r="Q2506" t="str">
        <f t="shared" si="326"/>
        <v>food</v>
      </c>
      <c r="R2506" t="str">
        <f t="shared" si="327"/>
        <v>restaurants</v>
      </c>
      <c r="S2506" s="10">
        <f t="shared" si="324"/>
        <v>41928.015439814815</v>
      </c>
      <c r="T2506">
        <f t="shared" si="321"/>
        <v>2014</v>
      </c>
      <c r="U2506" s="10">
        <f t="shared" si="325"/>
        <v>41958.057106481487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22"/>
        <v>0</v>
      </c>
      <c r="P2507" s="6">
        <f t="shared" si="328"/>
        <v>0</v>
      </c>
      <c r="Q2507" t="str">
        <f t="shared" si="326"/>
        <v>food</v>
      </c>
      <c r="R2507" t="str">
        <f t="shared" si="327"/>
        <v>restaurants</v>
      </c>
      <c r="S2507" s="10">
        <f t="shared" si="324"/>
        <v>42047.05574074074</v>
      </c>
      <c r="T2507">
        <f t="shared" si="321"/>
        <v>2015</v>
      </c>
      <c r="U2507" s="10">
        <f t="shared" si="325"/>
        <v>42077.014074074075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22"/>
        <v>0.6</v>
      </c>
      <c r="P2508" s="6">
        <f t="shared" si="323"/>
        <v>15</v>
      </c>
      <c r="Q2508" t="str">
        <f t="shared" si="326"/>
        <v>food</v>
      </c>
      <c r="R2508" t="str">
        <f t="shared" si="327"/>
        <v>restaurants</v>
      </c>
      <c r="S2508" s="10">
        <f t="shared" si="324"/>
        <v>42258.297094907408</v>
      </c>
      <c r="T2508">
        <f t="shared" si="321"/>
        <v>2015</v>
      </c>
      <c r="U2508" s="10">
        <f t="shared" si="325"/>
        <v>42280.875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22"/>
        <v>0</v>
      </c>
      <c r="P2509" s="6">
        <f t="shared" ref="P2509:P2510" si="329">IF(L2509 &gt; 0,E2509/L2509,0)</f>
        <v>0</v>
      </c>
      <c r="Q2509" t="str">
        <f t="shared" si="326"/>
        <v>food</v>
      </c>
      <c r="R2509" t="str">
        <f t="shared" si="327"/>
        <v>restaurants</v>
      </c>
      <c r="S2509" s="10">
        <f t="shared" si="324"/>
        <v>42105.072962962964</v>
      </c>
      <c r="T2509">
        <f t="shared" si="321"/>
        <v>2015</v>
      </c>
      <c r="U2509" s="10">
        <f t="shared" si="325"/>
        <v>42135.072962962964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22"/>
        <v>0</v>
      </c>
      <c r="P2510" s="6">
        <f t="shared" si="329"/>
        <v>0</v>
      </c>
      <c r="Q2510" t="str">
        <f t="shared" si="326"/>
        <v>food</v>
      </c>
      <c r="R2510" t="str">
        <f t="shared" si="327"/>
        <v>restaurants</v>
      </c>
      <c r="S2510" s="10">
        <f t="shared" si="324"/>
        <v>41835.951782407406</v>
      </c>
      <c r="T2510">
        <f t="shared" si="321"/>
        <v>2014</v>
      </c>
      <c r="U2510" s="10">
        <f t="shared" si="325"/>
        <v>41865.951782407406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22"/>
        <v>1.0526315789473684</v>
      </c>
      <c r="P2511" s="6">
        <f t="shared" si="323"/>
        <v>35.714285714285715</v>
      </c>
      <c r="Q2511" t="str">
        <f t="shared" si="326"/>
        <v>food</v>
      </c>
      <c r="R2511" t="str">
        <f t="shared" si="327"/>
        <v>restaurants</v>
      </c>
      <c r="S2511" s="10">
        <f t="shared" si="324"/>
        <v>42058.809594907405</v>
      </c>
      <c r="T2511">
        <f t="shared" si="321"/>
        <v>2015</v>
      </c>
      <c r="U2511" s="10">
        <f t="shared" si="325"/>
        <v>42114.767928240741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22"/>
        <v>0.15</v>
      </c>
      <c r="P2512" s="6">
        <f t="shared" si="323"/>
        <v>37.5</v>
      </c>
      <c r="Q2512" t="str">
        <f t="shared" si="326"/>
        <v>food</v>
      </c>
      <c r="R2512" t="str">
        <f t="shared" si="327"/>
        <v>restaurants</v>
      </c>
      <c r="S2512" s="10">
        <f t="shared" si="324"/>
        <v>42078.997361111105</v>
      </c>
      <c r="T2512">
        <f t="shared" si="321"/>
        <v>2015</v>
      </c>
      <c r="U2512" s="10">
        <f t="shared" si="325"/>
        <v>42138.997361111105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22"/>
        <v>0</v>
      </c>
      <c r="P2513" s="6">
        <f t="shared" ref="P2513:P2515" si="330">IF(L2513 &gt; 0,E2513/L2513,0)</f>
        <v>0</v>
      </c>
      <c r="Q2513" t="str">
        <f t="shared" si="326"/>
        <v>food</v>
      </c>
      <c r="R2513" t="str">
        <f t="shared" si="327"/>
        <v>restaurants</v>
      </c>
      <c r="S2513" s="10">
        <f t="shared" si="324"/>
        <v>42371.446909722217</v>
      </c>
      <c r="T2513">
        <f t="shared" si="321"/>
        <v>2016</v>
      </c>
      <c r="U2513" s="10">
        <f t="shared" si="325"/>
        <v>42401.446909722217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22"/>
        <v>0</v>
      </c>
      <c r="P2514" s="6">
        <f t="shared" si="330"/>
        <v>0</v>
      </c>
      <c r="Q2514" t="str">
        <f t="shared" si="326"/>
        <v>food</v>
      </c>
      <c r="R2514" t="str">
        <f t="shared" si="327"/>
        <v>restaurants</v>
      </c>
      <c r="S2514" s="10">
        <f t="shared" si="324"/>
        <v>41971.876863425925</v>
      </c>
      <c r="T2514">
        <f t="shared" si="321"/>
        <v>2014</v>
      </c>
      <c r="U2514" s="10">
        <f t="shared" si="325"/>
        <v>41986.876863425925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22"/>
        <v>0</v>
      </c>
      <c r="P2515" s="6">
        <f t="shared" si="330"/>
        <v>0</v>
      </c>
      <c r="Q2515" t="str">
        <f t="shared" si="326"/>
        <v>food</v>
      </c>
      <c r="R2515" t="str">
        <f t="shared" si="327"/>
        <v>restaurants</v>
      </c>
      <c r="S2515" s="10">
        <f t="shared" si="324"/>
        <v>42732.00681712963</v>
      </c>
      <c r="T2515">
        <f t="shared" si="321"/>
        <v>2016</v>
      </c>
      <c r="U2515" s="10">
        <f t="shared" si="325"/>
        <v>42792.00681712963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22"/>
        <v>1.7500000000000002</v>
      </c>
      <c r="P2516" s="6">
        <f t="shared" si="323"/>
        <v>52.5</v>
      </c>
      <c r="Q2516" t="str">
        <f t="shared" si="326"/>
        <v>food</v>
      </c>
      <c r="R2516" t="str">
        <f t="shared" si="327"/>
        <v>restaurants</v>
      </c>
      <c r="S2516" s="10">
        <f t="shared" si="324"/>
        <v>41854.389780092592</v>
      </c>
      <c r="T2516">
        <f t="shared" si="321"/>
        <v>2014</v>
      </c>
      <c r="U2516" s="10">
        <f t="shared" si="325"/>
        <v>41871.389780092592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22"/>
        <v>18.600000000000001</v>
      </c>
      <c r="P2517" s="6">
        <f t="shared" si="323"/>
        <v>77.5</v>
      </c>
      <c r="Q2517" t="str">
        <f t="shared" si="326"/>
        <v>food</v>
      </c>
      <c r="R2517" t="str">
        <f t="shared" si="327"/>
        <v>restaurants</v>
      </c>
      <c r="S2517" s="10">
        <f t="shared" si="324"/>
        <v>42027.839733796296</v>
      </c>
      <c r="T2517">
        <f t="shared" si="321"/>
        <v>2015</v>
      </c>
      <c r="U2517" s="10">
        <f t="shared" si="325"/>
        <v>42057.839733796296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22"/>
        <v>0</v>
      </c>
      <c r="P2518" s="6">
        <f>IF(L2518 &gt; 0,E2518/L2518,0)</f>
        <v>0</v>
      </c>
      <c r="Q2518" t="str">
        <f t="shared" si="326"/>
        <v>food</v>
      </c>
      <c r="R2518" t="str">
        <f t="shared" si="327"/>
        <v>restaurants</v>
      </c>
      <c r="S2518" s="10">
        <f t="shared" si="324"/>
        <v>41942.653379629628</v>
      </c>
      <c r="T2518">
        <f t="shared" si="321"/>
        <v>2014</v>
      </c>
      <c r="U2518" s="10">
        <f t="shared" si="325"/>
        <v>41972.6950462963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22"/>
        <v>9.8166666666666664</v>
      </c>
      <c r="P2519" s="6">
        <f t="shared" si="323"/>
        <v>53.545454545454547</v>
      </c>
      <c r="Q2519" t="str">
        <f t="shared" si="326"/>
        <v>food</v>
      </c>
      <c r="R2519" t="str">
        <f t="shared" si="327"/>
        <v>restaurants</v>
      </c>
      <c r="S2519" s="10">
        <f t="shared" si="324"/>
        <v>42052.802430555559</v>
      </c>
      <c r="T2519">
        <f t="shared" si="321"/>
        <v>2015</v>
      </c>
      <c r="U2519" s="10">
        <f t="shared" si="325"/>
        <v>42082.760763888888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22"/>
        <v>0</v>
      </c>
      <c r="P2520" s="6">
        <f>IF(L2520 &gt; 0,E2520/L2520,0)</f>
        <v>0</v>
      </c>
      <c r="Q2520" t="str">
        <f t="shared" si="326"/>
        <v>food</v>
      </c>
      <c r="R2520" t="str">
        <f t="shared" si="327"/>
        <v>restaurants</v>
      </c>
      <c r="S2520" s="10">
        <f t="shared" si="324"/>
        <v>41926.680879629632</v>
      </c>
      <c r="T2520">
        <f t="shared" si="321"/>
        <v>2014</v>
      </c>
      <c r="U2520" s="10">
        <f t="shared" si="325"/>
        <v>41956.722546296296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22"/>
        <v>4.3333333333333335E-2</v>
      </c>
      <c r="P2521" s="6">
        <f t="shared" si="323"/>
        <v>16.25</v>
      </c>
      <c r="Q2521" t="str">
        <f t="shared" si="326"/>
        <v>food</v>
      </c>
      <c r="R2521" t="str">
        <f t="shared" si="327"/>
        <v>restaurants</v>
      </c>
      <c r="S2521" s="10">
        <f t="shared" si="324"/>
        <v>41809.155138888891</v>
      </c>
      <c r="T2521">
        <f t="shared" si="321"/>
        <v>2014</v>
      </c>
      <c r="U2521" s="10">
        <f t="shared" si="325"/>
        <v>41839.155138888891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22"/>
        <v>0</v>
      </c>
      <c r="P2522" s="6">
        <f>IF(L2522 &gt; 0,E2522/L2522,0)</f>
        <v>0</v>
      </c>
      <c r="Q2522" t="str">
        <f t="shared" si="326"/>
        <v>food</v>
      </c>
      <c r="R2522" t="str">
        <f t="shared" si="327"/>
        <v>restaurants</v>
      </c>
      <c r="S2522" s="10">
        <f t="shared" si="324"/>
        <v>42612.600520833337</v>
      </c>
      <c r="T2522">
        <f t="shared" si="321"/>
        <v>2016</v>
      </c>
      <c r="U2522" s="10">
        <f t="shared" si="325"/>
        <v>42658.806249999994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22"/>
        <v>109.48792</v>
      </c>
      <c r="P2523" s="6">
        <f t="shared" si="323"/>
        <v>103.68174242424243</v>
      </c>
      <c r="Q2523" t="str">
        <f t="shared" si="326"/>
        <v>music</v>
      </c>
      <c r="R2523" t="str">
        <f t="shared" si="327"/>
        <v>classical music</v>
      </c>
      <c r="S2523" s="10">
        <f t="shared" si="324"/>
        <v>42269.967835648145</v>
      </c>
      <c r="T2523">
        <f t="shared" si="321"/>
        <v>2015</v>
      </c>
      <c r="U2523" s="10">
        <f t="shared" si="325"/>
        <v>42290.967835648145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22"/>
        <v>100</v>
      </c>
      <c r="P2524" s="6">
        <f t="shared" si="323"/>
        <v>185.18518518518519</v>
      </c>
      <c r="Q2524" t="str">
        <f t="shared" si="326"/>
        <v>music</v>
      </c>
      <c r="R2524" t="str">
        <f t="shared" si="327"/>
        <v>classical music</v>
      </c>
      <c r="S2524" s="10">
        <f t="shared" si="324"/>
        <v>42460.573611111111</v>
      </c>
      <c r="T2524">
        <f t="shared" si="321"/>
        <v>2016</v>
      </c>
      <c r="U2524" s="10">
        <f t="shared" si="325"/>
        <v>42482.619444444441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22"/>
        <v>156.44444444444446</v>
      </c>
      <c r="P2525" s="6">
        <f t="shared" si="323"/>
        <v>54.153846153846153</v>
      </c>
      <c r="Q2525" t="str">
        <f t="shared" si="326"/>
        <v>music</v>
      </c>
      <c r="R2525" t="str">
        <f t="shared" si="327"/>
        <v>classical music</v>
      </c>
      <c r="S2525" s="10">
        <f t="shared" si="324"/>
        <v>41930.975601851853</v>
      </c>
      <c r="T2525">
        <f t="shared" si="321"/>
        <v>2014</v>
      </c>
      <c r="U2525" s="10">
        <f t="shared" si="325"/>
        <v>41961.017268518524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22"/>
        <v>101.6</v>
      </c>
      <c r="P2526" s="6">
        <f t="shared" si="323"/>
        <v>177.2093023255814</v>
      </c>
      <c r="Q2526" t="str">
        <f t="shared" si="326"/>
        <v>music</v>
      </c>
      <c r="R2526" t="str">
        <f t="shared" si="327"/>
        <v>classical music</v>
      </c>
      <c r="S2526" s="10">
        <f t="shared" si="324"/>
        <v>41961.807372685187</v>
      </c>
      <c r="T2526">
        <f t="shared" si="321"/>
        <v>2014</v>
      </c>
      <c r="U2526" s="10">
        <f t="shared" si="325"/>
        <v>41994.1875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22"/>
        <v>100.325</v>
      </c>
      <c r="P2527" s="6">
        <f t="shared" si="323"/>
        <v>100.325</v>
      </c>
      <c r="Q2527" t="str">
        <f t="shared" si="326"/>
        <v>music</v>
      </c>
      <c r="R2527" t="str">
        <f t="shared" si="327"/>
        <v>classical music</v>
      </c>
      <c r="S2527" s="10">
        <f t="shared" si="324"/>
        <v>41058.844571759262</v>
      </c>
      <c r="T2527">
        <f t="shared" si="321"/>
        <v>2012</v>
      </c>
      <c r="U2527" s="10">
        <f t="shared" si="325"/>
        <v>41088.844571759262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22"/>
        <v>112.94999999999999</v>
      </c>
      <c r="P2528" s="6">
        <f t="shared" si="323"/>
        <v>136.90909090909091</v>
      </c>
      <c r="Q2528" t="str">
        <f t="shared" si="326"/>
        <v>music</v>
      </c>
      <c r="R2528" t="str">
        <f t="shared" si="327"/>
        <v>classical music</v>
      </c>
      <c r="S2528" s="10">
        <f t="shared" si="324"/>
        <v>41953.091134259259</v>
      </c>
      <c r="T2528">
        <f t="shared" si="321"/>
        <v>2014</v>
      </c>
      <c r="U2528" s="10">
        <f t="shared" si="325"/>
        <v>41981.207638888889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22"/>
        <v>102.125</v>
      </c>
      <c r="P2529" s="6">
        <f t="shared" si="323"/>
        <v>57.535211267605632</v>
      </c>
      <c r="Q2529" t="str">
        <f t="shared" si="326"/>
        <v>music</v>
      </c>
      <c r="R2529" t="str">
        <f t="shared" si="327"/>
        <v>classical music</v>
      </c>
      <c r="S2529" s="10">
        <f t="shared" si="324"/>
        <v>41546.75105324074</v>
      </c>
      <c r="T2529">
        <f t="shared" si="321"/>
        <v>2013</v>
      </c>
      <c r="U2529" s="10">
        <f t="shared" si="325"/>
        <v>41565.165972222225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22"/>
        <v>107.24974999999999</v>
      </c>
      <c r="P2530" s="6">
        <f t="shared" si="323"/>
        <v>52.962839506172834</v>
      </c>
      <c r="Q2530" t="str">
        <f t="shared" si="326"/>
        <v>music</v>
      </c>
      <c r="R2530" t="str">
        <f t="shared" si="327"/>
        <v>classical music</v>
      </c>
      <c r="S2530" s="10">
        <f t="shared" si="324"/>
        <v>42217.834525462968</v>
      </c>
      <c r="T2530">
        <f t="shared" si="321"/>
        <v>2015</v>
      </c>
      <c r="U2530" s="10">
        <f t="shared" si="325"/>
        <v>42236.458333333328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22"/>
        <v>104.28333333333333</v>
      </c>
      <c r="P2531" s="6">
        <f t="shared" si="323"/>
        <v>82.328947368421055</v>
      </c>
      <c r="Q2531" t="str">
        <f t="shared" si="326"/>
        <v>music</v>
      </c>
      <c r="R2531" t="str">
        <f t="shared" si="327"/>
        <v>classical music</v>
      </c>
      <c r="S2531" s="10">
        <f t="shared" si="324"/>
        <v>40948.080729166664</v>
      </c>
      <c r="T2531">
        <f t="shared" si="321"/>
        <v>2012</v>
      </c>
      <c r="U2531" s="10">
        <f t="shared" si="325"/>
        <v>40993.0390625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22"/>
        <v>100</v>
      </c>
      <c r="P2532" s="6">
        <f t="shared" si="323"/>
        <v>135.41666666666666</v>
      </c>
      <c r="Q2532" t="str">
        <f t="shared" si="326"/>
        <v>music</v>
      </c>
      <c r="R2532" t="str">
        <f t="shared" si="327"/>
        <v>classical music</v>
      </c>
      <c r="S2532" s="10">
        <f t="shared" si="324"/>
        <v>42081.864641203705</v>
      </c>
      <c r="T2532">
        <f t="shared" si="321"/>
        <v>2015</v>
      </c>
      <c r="U2532" s="10">
        <f t="shared" si="325"/>
        <v>42114.201388888891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22"/>
        <v>100.4</v>
      </c>
      <c r="P2533" s="6">
        <f t="shared" si="323"/>
        <v>74.06557377049181</v>
      </c>
      <c r="Q2533" t="str">
        <f t="shared" si="326"/>
        <v>music</v>
      </c>
      <c r="R2533" t="str">
        <f t="shared" si="327"/>
        <v>classical music</v>
      </c>
      <c r="S2533" s="10">
        <f t="shared" si="324"/>
        <v>42208.680023148147</v>
      </c>
      <c r="T2533">
        <f t="shared" si="321"/>
        <v>2015</v>
      </c>
      <c r="U2533" s="10">
        <f t="shared" si="325"/>
        <v>42231.165972222225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22"/>
        <v>126.125</v>
      </c>
      <c r="P2534" s="6">
        <f t="shared" si="323"/>
        <v>84.083333333333329</v>
      </c>
      <c r="Q2534" t="str">
        <f t="shared" si="326"/>
        <v>music</v>
      </c>
      <c r="R2534" t="str">
        <f t="shared" si="327"/>
        <v>classical music</v>
      </c>
      <c r="S2534" s="10">
        <f t="shared" si="324"/>
        <v>41107.849143518521</v>
      </c>
      <c r="T2534">
        <f t="shared" si="321"/>
        <v>2012</v>
      </c>
      <c r="U2534" s="10">
        <f t="shared" si="325"/>
        <v>41137.849143518521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22"/>
        <v>110.66666666666667</v>
      </c>
      <c r="P2535" s="6">
        <f t="shared" si="323"/>
        <v>61.029411764705884</v>
      </c>
      <c r="Q2535" t="str">
        <f t="shared" si="326"/>
        <v>music</v>
      </c>
      <c r="R2535" t="str">
        <f t="shared" si="327"/>
        <v>classical music</v>
      </c>
      <c r="S2535" s="10">
        <f t="shared" si="324"/>
        <v>41304.751284722224</v>
      </c>
      <c r="T2535">
        <f t="shared" si="321"/>
        <v>2013</v>
      </c>
      <c r="U2535" s="10">
        <f t="shared" si="325"/>
        <v>41334.750787037039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22"/>
        <v>105</v>
      </c>
      <c r="P2536" s="6">
        <f t="shared" si="323"/>
        <v>150</v>
      </c>
      <c r="Q2536" t="str">
        <f t="shared" si="326"/>
        <v>music</v>
      </c>
      <c r="R2536" t="str">
        <f t="shared" si="327"/>
        <v>classical music</v>
      </c>
      <c r="S2536" s="10">
        <f t="shared" si="324"/>
        <v>40127.700370370374</v>
      </c>
      <c r="T2536">
        <f t="shared" si="321"/>
        <v>2009</v>
      </c>
      <c r="U2536" s="10">
        <f t="shared" si="325"/>
        <v>40179.25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22"/>
        <v>103.77499999999999</v>
      </c>
      <c r="P2537" s="6">
        <f t="shared" si="323"/>
        <v>266.08974358974359</v>
      </c>
      <c r="Q2537" t="str">
        <f t="shared" si="326"/>
        <v>music</v>
      </c>
      <c r="R2537" t="str">
        <f t="shared" si="327"/>
        <v>classical music</v>
      </c>
      <c r="S2537" s="10">
        <f t="shared" si="324"/>
        <v>41943.791030092594</v>
      </c>
      <c r="T2537">
        <f t="shared" si="321"/>
        <v>2014</v>
      </c>
      <c r="U2537" s="10">
        <f t="shared" si="325"/>
        <v>41974.832696759258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22"/>
        <v>115.99999999999999</v>
      </c>
      <c r="P2538" s="6">
        <f t="shared" si="323"/>
        <v>7.25</v>
      </c>
      <c r="Q2538" t="str">
        <f t="shared" si="326"/>
        <v>music</v>
      </c>
      <c r="R2538" t="str">
        <f t="shared" si="327"/>
        <v>classical music</v>
      </c>
      <c r="S2538" s="10">
        <f t="shared" si="324"/>
        <v>41464.106087962966</v>
      </c>
      <c r="T2538">
        <f t="shared" si="321"/>
        <v>2013</v>
      </c>
      <c r="U2538" s="10">
        <f t="shared" si="325"/>
        <v>41485.106087962966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22"/>
        <v>110.00000000000001</v>
      </c>
      <c r="P2539" s="6">
        <f t="shared" si="323"/>
        <v>100</v>
      </c>
      <c r="Q2539" t="str">
        <f t="shared" si="326"/>
        <v>music</v>
      </c>
      <c r="R2539" t="str">
        <f t="shared" si="327"/>
        <v>classical music</v>
      </c>
      <c r="S2539" s="10">
        <f t="shared" si="324"/>
        <v>40696.648784722223</v>
      </c>
      <c r="T2539">
        <f t="shared" si="321"/>
        <v>2011</v>
      </c>
      <c r="U2539" s="10">
        <f t="shared" si="325"/>
        <v>40756.648784722223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22"/>
        <v>113.01761111111111</v>
      </c>
      <c r="P2540" s="6">
        <f t="shared" si="323"/>
        <v>109.96308108108107</v>
      </c>
      <c r="Q2540" t="str">
        <f t="shared" si="326"/>
        <v>music</v>
      </c>
      <c r="R2540" t="str">
        <f t="shared" si="327"/>
        <v>classical music</v>
      </c>
      <c r="S2540" s="10">
        <f t="shared" si="324"/>
        <v>41298.509965277779</v>
      </c>
      <c r="T2540">
        <f t="shared" si="321"/>
        <v>2013</v>
      </c>
      <c r="U2540" s="10">
        <f t="shared" si="325"/>
        <v>41329.207638888889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22"/>
        <v>100.25</v>
      </c>
      <c r="P2541" s="6">
        <f t="shared" si="323"/>
        <v>169.91525423728814</v>
      </c>
      <c r="Q2541" t="str">
        <f t="shared" si="326"/>
        <v>music</v>
      </c>
      <c r="R2541" t="str">
        <f t="shared" si="327"/>
        <v>classical music</v>
      </c>
      <c r="S2541" s="10">
        <f t="shared" si="324"/>
        <v>41977.902222222227</v>
      </c>
      <c r="T2541">
        <f t="shared" si="321"/>
        <v>2014</v>
      </c>
      <c r="U2541" s="10">
        <f t="shared" si="325"/>
        <v>42037.902222222227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22"/>
        <v>103.4</v>
      </c>
      <c r="P2542" s="6">
        <f t="shared" si="323"/>
        <v>95.740740740740748</v>
      </c>
      <c r="Q2542" t="str">
        <f t="shared" si="326"/>
        <v>music</v>
      </c>
      <c r="R2542" t="str">
        <f t="shared" si="327"/>
        <v>classical music</v>
      </c>
      <c r="S2542" s="10">
        <f t="shared" si="324"/>
        <v>40785.675011574072</v>
      </c>
      <c r="T2542">
        <f t="shared" si="321"/>
        <v>2011</v>
      </c>
      <c r="U2542" s="10">
        <f t="shared" si="325"/>
        <v>40845.675011574072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22"/>
        <v>107.02857142857142</v>
      </c>
      <c r="P2543" s="6">
        <f t="shared" si="323"/>
        <v>59.460317460317462</v>
      </c>
      <c r="Q2543" t="str">
        <f t="shared" si="326"/>
        <v>music</v>
      </c>
      <c r="R2543" t="str">
        <f t="shared" si="327"/>
        <v>classical music</v>
      </c>
      <c r="S2543" s="10">
        <f t="shared" si="324"/>
        <v>41483.449282407404</v>
      </c>
      <c r="T2543">
        <f t="shared" si="321"/>
        <v>2013</v>
      </c>
      <c r="U2543" s="10">
        <f t="shared" si="325"/>
        <v>41543.449282407404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22"/>
        <v>103.57142857142858</v>
      </c>
      <c r="P2544" s="6">
        <f t="shared" si="323"/>
        <v>55.769230769230766</v>
      </c>
      <c r="Q2544" t="str">
        <f t="shared" si="326"/>
        <v>music</v>
      </c>
      <c r="R2544" t="str">
        <f t="shared" si="327"/>
        <v>classical music</v>
      </c>
      <c r="S2544" s="10">
        <f t="shared" si="324"/>
        <v>41509.426585648151</v>
      </c>
      <c r="T2544">
        <f t="shared" si="321"/>
        <v>2013</v>
      </c>
      <c r="U2544" s="10">
        <f t="shared" si="325"/>
        <v>41548.165972222225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22"/>
        <v>156.4</v>
      </c>
      <c r="P2545" s="6">
        <f t="shared" si="323"/>
        <v>30.076923076923077</v>
      </c>
      <c r="Q2545" t="str">
        <f t="shared" si="326"/>
        <v>music</v>
      </c>
      <c r="R2545" t="str">
        <f t="shared" si="327"/>
        <v>classical music</v>
      </c>
      <c r="S2545" s="10">
        <f t="shared" si="324"/>
        <v>40514.107615740737</v>
      </c>
      <c r="T2545">
        <f t="shared" si="321"/>
        <v>2010</v>
      </c>
      <c r="U2545" s="10">
        <f t="shared" si="325"/>
        <v>40545.125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22"/>
        <v>100.82</v>
      </c>
      <c r="P2546" s="6">
        <f t="shared" si="323"/>
        <v>88.438596491228068</v>
      </c>
      <c r="Q2546" t="str">
        <f t="shared" si="326"/>
        <v>music</v>
      </c>
      <c r="R2546" t="str">
        <f t="shared" si="327"/>
        <v>classical music</v>
      </c>
      <c r="S2546" s="10">
        <f t="shared" si="324"/>
        <v>41068.520474537036</v>
      </c>
      <c r="T2546">
        <f t="shared" si="321"/>
        <v>2012</v>
      </c>
      <c r="U2546" s="10">
        <f t="shared" si="325"/>
        <v>41098.520474537036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22"/>
        <v>195.3</v>
      </c>
      <c r="P2547" s="6">
        <f t="shared" si="323"/>
        <v>64.032786885245898</v>
      </c>
      <c r="Q2547" t="str">
        <f t="shared" si="326"/>
        <v>music</v>
      </c>
      <c r="R2547" t="str">
        <f t="shared" si="327"/>
        <v>classical music</v>
      </c>
      <c r="S2547" s="10">
        <f t="shared" si="324"/>
        <v>42027.13817129629</v>
      </c>
      <c r="T2547">
        <f t="shared" si="321"/>
        <v>2015</v>
      </c>
      <c r="U2547" s="10">
        <f t="shared" si="325"/>
        <v>42062.020833333328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22"/>
        <v>111.71428571428572</v>
      </c>
      <c r="P2548" s="6">
        <f t="shared" si="323"/>
        <v>60.153846153846153</v>
      </c>
      <c r="Q2548" t="str">
        <f t="shared" si="326"/>
        <v>music</v>
      </c>
      <c r="R2548" t="str">
        <f t="shared" si="327"/>
        <v>classical music</v>
      </c>
      <c r="S2548" s="10">
        <f t="shared" si="324"/>
        <v>41524.858553240738</v>
      </c>
      <c r="T2548">
        <f t="shared" si="321"/>
        <v>2013</v>
      </c>
      <c r="U2548" s="10">
        <f t="shared" si="325"/>
        <v>41552.208333333336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22"/>
        <v>119.85454545454546</v>
      </c>
      <c r="P2549" s="6">
        <f t="shared" si="323"/>
        <v>49.194029850746269</v>
      </c>
      <c r="Q2549" t="str">
        <f t="shared" si="326"/>
        <v>music</v>
      </c>
      <c r="R2549" t="str">
        <f t="shared" si="327"/>
        <v>classical music</v>
      </c>
      <c r="S2549" s="10">
        <f t="shared" si="324"/>
        <v>40973.773182870369</v>
      </c>
      <c r="T2549">
        <f t="shared" si="321"/>
        <v>2012</v>
      </c>
      <c r="U2549" s="10">
        <f t="shared" si="325"/>
        <v>41003.731516203705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22"/>
        <v>101.85</v>
      </c>
      <c r="P2550" s="6">
        <f t="shared" si="323"/>
        <v>165.16216216216216</v>
      </c>
      <c r="Q2550" t="str">
        <f t="shared" si="326"/>
        <v>music</v>
      </c>
      <c r="R2550" t="str">
        <f t="shared" si="327"/>
        <v>classical music</v>
      </c>
      <c r="S2550" s="10">
        <f t="shared" si="324"/>
        <v>42618.625428240746</v>
      </c>
      <c r="T2550">
        <f t="shared" si="321"/>
        <v>2016</v>
      </c>
      <c r="U2550" s="10">
        <f t="shared" si="325"/>
        <v>42643.185416666667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22"/>
        <v>102.80254777070064</v>
      </c>
      <c r="P2551" s="6">
        <f t="shared" si="323"/>
        <v>43.621621621621621</v>
      </c>
      <c r="Q2551" t="str">
        <f t="shared" si="326"/>
        <v>music</v>
      </c>
      <c r="R2551" t="str">
        <f t="shared" si="327"/>
        <v>classical music</v>
      </c>
      <c r="S2551" s="10">
        <f t="shared" si="324"/>
        <v>41390.757754629631</v>
      </c>
      <c r="T2551">
        <f t="shared" si="321"/>
        <v>2013</v>
      </c>
      <c r="U2551" s="10">
        <f t="shared" si="325"/>
        <v>41425.708333333336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22"/>
        <v>100.84615384615385</v>
      </c>
      <c r="P2552" s="6">
        <f t="shared" si="323"/>
        <v>43.7</v>
      </c>
      <c r="Q2552" t="str">
        <f t="shared" si="326"/>
        <v>music</v>
      </c>
      <c r="R2552" t="str">
        <f t="shared" si="327"/>
        <v>classical music</v>
      </c>
      <c r="S2552" s="10">
        <f t="shared" si="324"/>
        <v>42228.634328703702</v>
      </c>
      <c r="T2552">
        <f t="shared" si="321"/>
        <v>2015</v>
      </c>
      <c r="U2552" s="10">
        <f t="shared" si="325"/>
        <v>42285.165972222225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22"/>
        <v>102.73469387755102</v>
      </c>
      <c r="P2553" s="6">
        <f t="shared" si="323"/>
        <v>67.419642857142861</v>
      </c>
      <c r="Q2553" t="str">
        <f t="shared" si="326"/>
        <v>music</v>
      </c>
      <c r="R2553" t="str">
        <f t="shared" si="327"/>
        <v>classical music</v>
      </c>
      <c r="S2553" s="10">
        <f t="shared" si="324"/>
        <v>40961.252141203702</v>
      </c>
      <c r="T2553">
        <f t="shared" si="321"/>
        <v>2012</v>
      </c>
      <c r="U2553" s="10">
        <f t="shared" si="325"/>
        <v>40989.866666666669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22"/>
        <v>106.5</v>
      </c>
      <c r="P2554" s="6">
        <f t="shared" si="323"/>
        <v>177.5</v>
      </c>
      <c r="Q2554" t="str">
        <f t="shared" si="326"/>
        <v>music</v>
      </c>
      <c r="R2554" t="str">
        <f t="shared" si="327"/>
        <v>classical music</v>
      </c>
      <c r="S2554" s="10">
        <f t="shared" si="324"/>
        <v>42769.809965277775</v>
      </c>
      <c r="T2554">
        <f t="shared" si="321"/>
        <v>2017</v>
      </c>
      <c r="U2554" s="10">
        <f t="shared" si="325"/>
        <v>42799.809965277775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22"/>
        <v>155.53333333333333</v>
      </c>
      <c r="P2555" s="6">
        <f t="shared" si="323"/>
        <v>38.883333333333333</v>
      </c>
      <c r="Q2555" t="str">
        <f t="shared" si="326"/>
        <v>music</v>
      </c>
      <c r="R2555" t="str">
        <f t="shared" si="327"/>
        <v>classical music</v>
      </c>
      <c r="S2555" s="10">
        <f t="shared" si="324"/>
        <v>41113.199155092596</v>
      </c>
      <c r="T2555">
        <f t="shared" si="321"/>
        <v>2012</v>
      </c>
      <c r="U2555" s="10">
        <f t="shared" si="325"/>
        <v>41173.199155092596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22"/>
        <v>122.8</v>
      </c>
      <c r="P2556" s="6">
        <f t="shared" si="323"/>
        <v>54.985074626865675</v>
      </c>
      <c r="Q2556" t="str">
        <f t="shared" si="326"/>
        <v>music</v>
      </c>
      <c r="R2556" t="str">
        <f t="shared" si="327"/>
        <v>classical music</v>
      </c>
      <c r="S2556" s="10">
        <f t="shared" si="324"/>
        <v>42125.078275462962</v>
      </c>
      <c r="T2556">
        <f t="shared" si="321"/>
        <v>2015</v>
      </c>
      <c r="U2556" s="10">
        <f t="shared" si="325"/>
        <v>42156.165972222225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22"/>
        <v>107.35</v>
      </c>
      <c r="P2557" s="6">
        <f t="shared" si="323"/>
        <v>61.342857142857142</v>
      </c>
      <c r="Q2557" t="str">
        <f t="shared" si="326"/>
        <v>music</v>
      </c>
      <c r="R2557" t="str">
        <f t="shared" si="327"/>
        <v>classical music</v>
      </c>
      <c r="S2557" s="10">
        <f t="shared" si="324"/>
        <v>41026.655011574076</v>
      </c>
      <c r="T2557">
        <f t="shared" si="321"/>
        <v>2012</v>
      </c>
      <c r="U2557" s="10">
        <f t="shared" si="325"/>
        <v>41057.655011574076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22"/>
        <v>105.50335570469798</v>
      </c>
      <c r="P2558" s="6">
        <f t="shared" si="323"/>
        <v>23.117647058823529</v>
      </c>
      <c r="Q2558" t="str">
        <f t="shared" si="326"/>
        <v>music</v>
      </c>
      <c r="R2558" t="str">
        <f t="shared" si="327"/>
        <v>classical music</v>
      </c>
      <c r="S2558" s="10">
        <f t="shared" si="324"/>
        <v>41222.991400462961</v>
      </c>
      <c r="T2558">
        <f t="shared" si="321"/>
        <v>2012</v>
      </c>
      <c r="U2558" s="10">
        <f t="shared" si="325"/>
        <v>41267.991400462961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22"/>
        <v>118.44444444444444</v>
      </c>
      <c r="P2559" s="6">
        <f t="shared" si="323"/>
        <v>29.611111111111111</v>
      </c>
      <c r="Q2559" t="str">
        <f t="shared" si="326"/>
        <v>music</v>
      </c>
      <c r="R2559" t="str">
        <f t="shared" si="327"/>
        <v>classical music</v>
      </c>
      <c r="S2559" s="10">
        <f t="shared" si="324"/>
        <v>41744.745208333334</v>
      </c>
      <c r="T2559">
        <f t="shared" si="321"/>
        <v>2014</v>
      </c>
      <c r="U2559" s="10">
        <f t="shared" si="325"/>
        <v>41774.745208333334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22"/>
        <v>108.88</v>
      </c>
      <c r="P2560" s="6">
        <f t="shared" si="323"/>
        <v>75.611111111111114</v>
      </c>
      <c r="Q2560" t="str">
        <f t="shared" si="326"/>
        <v>music</v>
      </c>
      <c r="R2560" t="str">
        <f t="shared" si="327"/>
        <v>classical music</v>
      </c>
      <c r="S2560" s="10">
        <f t="shared" si="324"/>
        <v>42093.860023148154</v>
      </c>
      <c r="T2560">
        <f t="shared" si="321"/>
        <v>2015</v>
      </c>
      <c r="U2560" s="10">
        <f t="shared" si="325"/>
        <v>42125.582638888889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22"/>
        <v>111.25</v>
      </c>
      <c r="P2561" s="6">
        <f t="shared" si="323"/>
        <v>35.6</v>
      </c>
      <c r="Q2561" t="str">
        <f t="shared" si="326"/>
        <v>music</v>
      </c>
      <c r="R2561" t="str">
        <f t="shared" si="327"/>
        <v>classical music</v>
      </c>
      <c r="S2561" s="10">
        <f t="shared" si="324"/>
        <v>40829.873657407406</v>
      </c>
      <c r="T2561">
        <f t="shared" si="321"/>
        <v>2011</v>
      </c>
      <c r="U2561" s="10">
        <f t="shared" si="325"/>
        <v>40862.817361111112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22"/>
        <v>100.1</v>
      </c>
      <c r="P2562" s="6">
        <f t="shared" si="323"/>
        <v>143</v>
      </c>
      <c r="Q2562" t="str">
        <f t="shared" si="326"/>
        <v>music</v>
      </c>
      <c r="R2562" t="str">
        <f t="shared" si="327"/>
        <v>classical music</v>
      </c>
      <c r="S2562" s="10">
        <f t="shared" si="324"/>
        <v>42039.951087962967</v>
      </c>
      <c r="T2562">
        <f t="shared" ref="T2562:T2625" si="331">YEAR(S2562)</f>
        <v>2015</v>
      </c>
      <c r="U2562" s="10">
        <f t="shared" si="325"/>
        <v>42069.951087962967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32">E2563/D2563 * 100</f>
        <v>0</v>
      </c>
      <c r="P2563" s="6">
        <f>IF(L2563 &gt; 0,E2563/L2563,0)</f>
        <v>0</v>
      </c>
      <c r="Q2563" t="str">
        <f t="shared" si="326"/>
        <v>food</v>
      </c>
      <c r="R2563" t="str">
        <f t="shared" si="327"/>
        <v>food trucks</v>
      </c>
      <c r="S2563" s="10">
        <f t="shared" ref="S2563:S2626" si="333">(((J2563/60)/60)/24)+DATE(1970,1,1)</f>
        <v>42260.528807870374</v>
      </c>
      <c r="T2563">
        <f t="shared" si="331"/>
        <v>2015</v>
      </c>
      <c r="U2563" s="10">
        <f t="shared" ref="U2563:U2626" si="334">(((I2563/60)/60)/24)+DATE(1970,1,1)</f>
        <v>42290.528807870374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32"/>
        <v>0.75</v>
      </c>
      <c r="P2564" s="6">
        <f t="shared" ref="P2563:P2626" si="335">E2564/L2564</f>
        <v>25</v>
      </c>
      <c r="Q2564" t="str">
        <f t="shared" si="326"/>
        <v>food</v>
      </c>
      <c r="R2564" t="str">
        <f t="shared" si="327"/>
        <v>food trucks</v>
      </c>
      <c r="S2564" s="10">
        <f t="shared" si="333"/>
        <v>42594.524756944447</v>
      </c>
      <c r="T2564">
        <f t="shared" si="331"/>
        <v>2016</v>
      </c>
      <c r="U2564" s="10">
        <f t="shared" si="334"/>
        <v>42654.524756944447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32"/>
        <v>0</v>
      </c>
      <c r="P2565" s="6">
        <f t="shared" ref="P2565:P2566" si="336">IF(L2565 &gt; 0,E2565/L2565,0)</f>
        <v>0</v>
      </c>
      <c r="Q2565" t="str">
        <f t="shared" ref="Q2565:Q2628" si="337">LEFT(N2565,SEARCH("/",N2565,1)-1)</f>
        <v>food</v>
      </c>
      <c r="R2565" t="str">
        <f t="shared" ref="R2565:R2628" si="338">RIGHT(N2565,LEN(N2565)-SEARCH("/",N2565,1))</f>
        <v>food trucks</v>
      </c>
      <c r="S2565" s="10">
        <f t="shared" si="333"/>
        <v>42155.139479166668</v>
      </c>
      <c r="T2565">
        <f t="shared" si="331"/>
        <v>2015</v>
      </c>
      <c r="U2565" s="10">
        <f t="shared" si="334"/>
        <v>42215.139479166668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32"/>
        <v>0</v>
      </c>
      <c r="P2566" s="6">
        <f t="shared" si="336"/>
        <v>0</v>
      </c>
      <c r="Q2566" t="str">
        <f t="shared" si="337"/>
        <v>food</v>
      </c>
      <c r="R2566" t="str">
        <f t="shared" si="338"/>
        <v>food trucks</v>
      </c>
      <c r="S2566" s="10">
        <f t="shared" si="333"/>
        <v>41822.040497685186</v>
      </c>
      <c r="T2566">
        <f t="shared" si="331"/>
        <v>2014</v>
      </c>
      <c r="U2566" s="10">
        <f t="shared" si="334"/>
        <v>41852.040497685186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32"/>
        <v>1</v>
      </c>
      <c r="P2567" s="6">
        <f t="shared" si="335"/>
        <v>100</v>
      </c>
      <c r="Q2567" t="str">
        <f t="shared" si="337"/>
        <v>food</v>
      </c>
      <c r="R2567" t="str">
        <f t="shared" si="338"/>
        <v>food trucks</v>
      </c>
      <c r="S2567" s="10">
        <f t="shared" si="333"/>
        <v>42440.650335648148</v>
      </c>
      <c r="T2567">
        <f t="shared" si="331"/>
        <v>2016</v>
      </c>
      <c r="U2567" s="10">
        <f t="shared" si="334"/>
        <v>42499.868055555555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32"/>
        <v>0</v>
      </c>
      <c r="P2568" s="6">
        <f>IF(L2568 &gt; 0,E2568/L2568,0)</f>
        <v>0</v>
      </c>
      <c r="Q2568" t="str">
        <f t="shared" si="337"/>
        <v>food</v>
      </c>
      <c r="R2568" t="str">
        <f t="shared" si="338"/>
        <v>food trucks</v>
      </c>
      <c r="S2568" s="10">
        <f t="shared" si="333"/>
        <v>41842.980879629627</v>
      </c>
      <c r="T2568">
        <f t="shared" si="331"/>
        <v>2014</v>
      </c>
      <c r="U2568" s="10">
        <f t="shared" si="334"/>
        <v>41872.980879629627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32"/>
        <v>0.26666666666666666</v>
      </c>
      <c r="P2569" s="6">
        <f t="shared" si="335"/>
        <v>60</v>
      </c>
      <c r="Q2569" t="str">
        <f t="shared" si="337"/>
        <v>food</v>
      </c>
      <c r="R2569" t="str">
        <f t="shared" si="338"/>
        <v>food trucks</v>
      </c>
      <c r="S2569" s="10">
        <f t="shared" si="333"/>
        <v>42087.878912037035</v>
      </c>
      <c r="T2569">
        <f t="shared" si="331"/>
        <v>2015</v>
      </c>
      <c r="U2569" s="10">
        <f t="shared" si="334"/>
        <v>42117.878912037035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32"/>
        <v>0.5</v>
      </c>
      <c r="P2570" s="6">
        <f t="shared" si="335"/>
        <v>50</v>
      </c>
      <c r="Q2570" t="str">
        <f t="shared" si="337"/>
        <v>food</v>
      </c>
      <c r="R2570" t="str">
        <f t="shared" si="338"/>
        <v>food trucks</v>
      </c>
      <c r="S2570" s="10">
        <f t="shared" si="333"/>
        <v>42584.666597222225</v>
      </c>
      <c r="T2570">
        <f t="shared" si="331"/>
        <v>2016</v>
      </c>
      <c r="U2570" s="10">
        <f t="shared" si="334"/>
        <v>42614.666597222225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32"/>
        <v>2.2307692307692308</v>
      </c>
      <c r="P2571" s="6">
        <f t="shared" si="335"/>
        <v>72.5</v>
      </c>
      <c r="Q2571" t="str">
        <f t="shared" si="337"/>
        <v>food</v>
      </c>
      <c r="R2571" t="str">
        <f t="shared" si="338"/>
        <v>food trucks</v>
      </c>
      <c r="S2571" s="10">
        <f t="shared" si="333"/>
        <v>42234.105462962965</v>
      </c>
      <c r="T2571">
        <f t="shared" si="331"/>
        <v>2015</v>
      </c>
      <c r="U2571" s="10">
        <f t="shared" si="334"/>
        <v>42264.105462962965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32"/>
        <v>0.84285714285714297</v>
      </c>
      <c r="P2572" s="6">
        <f t="shared" si="335"/>
        <v>29.5</v>
      </c>
      <c r="Q2572" t="str">
        <f t="shared" si="337"/>
        <v>food</v>
      </c>
      <c r="R2572" t="str">
        <f t="shared" si="338"/>
        <v>food trucks</v>
      </c>
      <c r="S2572" s="10">
        <f t="shared" si="333"/>
        <v>42744.903182870374</v>
      </c>
      <c r="T2572">
        <f t="shared" si="331"/>
        <v>2017</v>
      </c>
      <c r="U2572" s="10">
        <f t="shared" si="334"/>
        <v>42774.903182870374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32"/>
        <v>0.25</v>
      </c>
      <c r="P2573" s="6">
        <f t="shared" si="335"/>
        <v>62.5</v>
      </c>
      <c r="Q2573" t="str">
        <f t="shared" si="337"/>
        <v>food</v>
      </c>
      <c r="R2573" t="str">
        <f t="shared" si="338"/>
        <v>food trucks</v>
      </c>
      <c r="S2573" s="10">
        <f t="shared" si="333"/>
        <v>42449.341678240744</v>
      </c>
      <c r="T2573">
        <f t="shared" si="331"/>
        <v>2016</v>
      </c>
      <c r="U2573" s="10">
        <f t="shared" si="334"/>
        <v>42509.341678240744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32"/>
        <v>0</v>
      </c>
      <c r="P2574" s="6">
        <f t="shared" ref="P2574:P2580" si="339">IF(L2574 &gt; 0,E2574/L2574,0)</f>
        <v>0</v>
      </c>
      <c r="Q2574" t="str">
        <f t="shared" si="337"/>
        <v>food</v>
      </c>
      <c r="R2574" t="str">
        <f t="shared" si="338"/>
        <v>food trucks</v>
      </c>
      <c r="S2574" s="10">
        <f t="shared" si="333"/>
        <v>42077.119409722218</v>
      </c>
      <c r="T2574">
        <f t="shared" si="331"/>
        <v>2015</v>
      </c>
      <c r="U2574" s="10">
        <f t="shared" si="334"/>
        <v>42107.119409722218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32"/>
        <v>0</v>
      </c>
      <c r="P2575" s="6">
        <f t="shared" si="339"/>
        <v>0</v>
      </c>
      <c r="Q2575" t="str">
        <f t="shared" si="337"/>
        <v>food</v>
      </c>
      <c r="R2575" t="str">
        <f t="shared" si="338"/>
        <v>food trucks</v>
      </c>
      <c r="S2575" s="10">
        <f t="shared" si="333"/>
        <v>41829.592002314814</v>
      </c>
      <c r="T2575">
        <f t="shared" si="331"/>
        <v>2014</v>
      </c>
      <c r="U2575" s="10">
        <f t="shared" si="334"/>
        <v>41874.592002314814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32"/>
        <v>0</v>
      </c>
      <c r="P2576" s="6">
        <f t="shared" si="339"/>
        <v>0</v>
      </c>
      <c r="Q2576" t="str">
        <f t="shared" si="337"/>
        <v>food</v>
      </c>
      <c r="R2576" t="str">
        <f t="shared" si="338"/>
        <v>food trucks</v>
      </c>
      <c r="S2576" s="10">
        <f t="shared" si="333"/>
        <v>42487.825752314813</v>
      </c>
      <c r="T2576">
        <f t="shared" si="331"/>
        <v>2016</v>
      </c>
      <c r="U2576" s="10">
        <f t="shared" si="334"/>
        <v>42508.825752314813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32"/>
        <v>0</v>
      </c>
      <c r="P2577" s="6">
        <f t="shared" si="339"/>
        <v>0</v>
      </c>
      <c r="Q2577" t="str">
        <f t="shared" si="337"/>
        <v>food</v>
      </c>
      <c r="R2577" t="str">
        <f t="shared" si="338"/>
        <v>food trucks</v>
      </c>
      <c r="S2577" s="10">
        <f t="shared" si="333"/>
        <v>41986.108726851846</v>
      </c>
      <c r="T2577">
        <f t="shared" si="331"/>
        <v>2014</v>
      </c>
      <c r="U2577" s="10">
        <f t="shared" si="334"/>
        <v>42016.108726851846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32"/>
        <v>0</v>
      </c>
      <c r="P2578" s="6">
        <f t="shared" si="339"/>
        <v>0</v>
      </c>
      <c r="Q2578" t="str">
        <f t="shared" si="337"/>
        <v>food</v>
      </c>
      <c r="R2578" t="str">
        <f t="shared" si="338"/>
        <v>food trucks</v>
      </c>
      <c r="S2578" s="10">
        <f t="shared" si="333"/>
        <v>42060.00980324074</v>
      </c>
      <c r="T2578">
        <f t="shared" si="331"/>
        <v>2015</v>
      </c>
      <c r="U2578" s="10">
        <f t="shared" si="334"/>
        <v>42104.968136574069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32"/>
        <v>0</v>
      </c>
      <c r="P2579" s="6">
        <f t="shared" si="339"/>
        <v>0</v>
      </c>
      <c r="Q2579" t="str">
        <f t="shared" si="337"/>
        <v>food</v>
      </c>
      <c r="R2579" t="str">
        <f t="shared" si="338"/>
        <v>food trucks</v>
      </c>
      <c r="S2579" s="10">
        <f t="shared" si="333"/>
        <v>41830.820567129631</v>
      </c>
      <c r="T2579">
        <f t="shared" si="331"/>
        <v>2014</v>
      </c>
      <c r="U2579" s="10">
        <f t="shared" si="334"/>
        <v>41855.820567129631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32"/>
        <v>0</v>
      </c>
      <c r="P2580" s="6">
        <f t="shared" si="339"/>
        <v>0</v>
      </c>
      <c r="Q2580" t="str">
        <f t="shared" si="337"/>
        <v>food</v>
      </c>
      <c r="R2580" t="str">
        <f t="shared" si="338"/>
        <v>food trucks</v>
      </c>
      <c r="S2580" s="10">
        <f t="shared" si="333"/>
        <v>42238.022905092599</v>
      </c>
      <c r="T2580">
        <f t="shared" si="331"/>
        <v>2015</v>
      </c>
      <c r="U2580" s="10">
        <f t="shared" si="334"/>
        <v>42286.708333333328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32"/>
        <v>0.13849999999999998</v>
      </c>
      <c r="P2581" s="6">
        <f t="shared" si="335"/>
        <v>23.083333333333332</v>
      </c>
      <c r="Q2581" t="str">
        <f t="shared" si="337"/>
        <v>food</v>
      </c>
      <c r="R2581" t="str">
        <f t="shared" si="338"/>
        <v>food trucks</v>
      </c>
      <c r="S2581" s="10">
        <f t="shared" si="333"/>
        <v>41837.829895833333</v>
      </c>
      <c r="T2581">
        <f t="shared" si="331"/>
        <v>2014</v>
      </c>
      <c r="U2581" s="10">
        <f t="shared" si="334"/>
        <v>41897.829895833333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32"/>
        <v>0.6</v>
      </c>
      <c r="P2582" s="6">
        <f t="shared" si="335"/>
        <v>25.5</v>
      </c>
      <c r="Q2582" t="str">
        <f t="shared" si="337"/>
        <v>food</v>
      </c>
      <c r="R2582" t="str">
        <f t="shared" si="338"/>
        <v>food trucks</v>
      </c>
      <c r="S2582" s="10">
        <f t="shared" si="333"/>
        <v>42110.326423611114</v>
      </c>
      <c r="T2582">
        <f t="shared" si="331"/>
        <v>2015</v>
      </c>
      <c r="U2582" s="10">
        <f t="shared" si="334"/>
        <v>42140.125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32"/>
        <v>10.6</v>
      </c>
      <c r="P2583" s="6">
        <f t="shared" si="335"/>
        <v>48.18181818181818</v>
      </c>
      <c r="Q2583" t="str">
        <f t="shared" si="337"/>
        <v>food</v>
      </c>
      <c r="R2583" t="str">
        <f t="shared" si="338"/>
        <v>food trucks</v>
      </c>
      <c r="S2583" s="10">
        <f t="shared" si="333"/>
        <v>42294.628449074073</v>
      </c>
      <c r="T2583">
        <f t="shared" si="331"/>
        <v>2015</v>
      </c>
      <c r="U2583" s="10">
        <f t="shared" si="334"/>
        <v>42324.670115740737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32"/>
        <v>1.1111111111111111E-3</v>
      </c>
      <c r="P2584" s="6">
        <f t="shared" si="335"/>
        <v>1</v>
      </c>
      <c r="Q2584" t="str">
        <f t="shared" si="337"/>
        <v>food</v>
      </c>
      <c r="R2584" t="str">
        <f t="shared" si="338"/>
        <v>food trucks</v>
      </c>
      <c r="S2584" s="10">
        <f t="shared" si="333"/>
        <v>42642.988819444443</v>
      </c>
      <c r="T2584">
        <f t="shared" si="331"/>
        <v>2016</v>
      </c>
      <c r="U2584" s="10">
        <f t="shared" si="334"/>
        <v>42672.988819444443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32"/>
        <v>0.5</v>
      </c>
      <c r="P2585" s="6">
        <f t="shared" si="335"/>
        <v>1</v>
      </c>
      <c r="Q2585" t="str">
        <f t="shared" si="337"/>
        <v>food</v>
      </c>
      <c r="R2585" t="str">
        <f t="shared" si="338"/>
        <v>food trucks</v>
      </c>
      <c r="S2585" s="10">
        <f t="shared" si="333"/>
        <v>42019.76944444445</v>
      </c>
      <c r="T2585">
        <f t="shared" si="331"/>
        <v>2015</v>
      </c>
      <c r="U2585" s="10">
        <f t="shared" si="334"/>
        <v>42079.727777777778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32"/>
        <v>0</v>
      </c>
      <c r="P2586" s="6">
        <f>IF(L2586 &gt; 0,E2586/L2586,0)</f>
        <v>0</v>
      </c>
      <c r="Q2586" t="str">
        <f t="shared" si="337"/>
        <v>food</v>
      </c>
      <c r="R2586" t="str">
        <f t="shared" si="338"/>
        <v>food trucks</v>
      </c>
      <c r="S2586" s="10">
        <f t="shared" si="333"/>
        <v>42140.173252314817</v>
      </c>
      <c r="T2586">
        <f t="shared" si="331"/>
        <v>2015</v>
      </c>
      <c r="U2586" s="10">
        <f t="shared" si="334"/>
        <v>42170.173252314817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32"/>
        <v>0.16666666666666669</v>
      </c>
      <c r="P2587" s="6">
        <f t="shared" si="335"/>
        <v>50</v>
      </c>
      <c r="Q2587" t="str">
        <f t="shared" si="337"/>
        <v>food</v>
      </c>
      <c r="R2587" t="str">
        <f t="shared" si="338"/>
        <v>food trucks</v>
      </c>
      <c r="S2587" s="10">
        <f t="shared" si="333"/>
        <v>41795.963333333333</v>
      </c>
      <c r="T2587">
        <f t="shared" si="331"/>
        <v>2014</v>
      </c>
      <c r="U2587" s="10">
        <f t="shared" si="334"/>
        <v>41825.963333333333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32"/>
        <v>0.16666666666666669</v>
      </c>
      <c r="P2588" s="6">
        <f t="shared" si="335"/>
        <v>5</v>
      </c>
      <c r="Q2588" t="str">
        <f t="shared" si="337"/>
        <v>food</v>
      </c>
      <c r="R2588" t="str">
        <f t="shared" si="338"/>
        <v>food trucks</v>
      </c>
      <c r="S2588" s="10">
        <f t="shared" si="333"/>
        <v>42333.330277777779</v>
      </c>
      <c r="T2588">
        <f t="shared" si="331"/>
        <v>2015</v>
      </c>
      <c r="U2588" s="10">
        <f t="shared" si="334"/>
        <v>42363.330277777779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32"/>
        <v>2.4340000000000002</v>
      </c>
      <c r="P2589" s="6">
        <f t="shared" si="335"/>
        <v>202.83333333333334</v>
      </c>
      <c r="Q2589" t="str">
        <f t="shared" si="337"/>
        <v>food</v>
      </c>
      <c r="R2589" t="str">
        <f t="shared" si="338"/>
        <v>food trucks</v>
      </c>
      <c r="S2589" s="10">
        <f t="shared" si="333"/>
        <v>42338.675381944442</v>
      </c>
      <c r="T2589">
        <f t="shared" si="331"/>
        <v>2015</v>
      </c>
      <c r="U2589" s="10">
        <f t="shared" si="334"/>
        <v>42368.675381944442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32"/>
        <v>3.8833333333333329</v>
      </c>
      <c r="P2590" s="6">
        <f t="shared" si="335"/>
        <v>29.125</v>
      </c>
      <c r="Q2590" t="str">
        <f t="shared" si="337"/>
        <v>food</v>
      </c>
      <c r="R2590" t="str">
        <f t="shared" si="338"/>
        <v>food trucks</v>
      </c>
      <c r="S2590" s="10">
        <f t="shared" si="333"/>
        <v>42042.676226851851</v>
      </c>
      <c r="T2590">
        <f t="shared" si="331"/>
        <v>2015</v>
      </c>
      <c r="U2590" s="10">
        <f t="shared" si="334"/>
        <v>42094.551388888889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32"/>
        <v>0.01</v>
      </c>
      <c r="P2591" s="6">
        <f t="shared" si="335"/>
        <v>5</v>
      </c>
      <c r="Q2591" t="str">
        <f t="shared" si="337"/>
        <v>food</v>
      </c>
      <c r="R2591" t="str">
        <f t="shared" si="338"/>
        <v>food trucks</v>
      </c>
      <c r="S2591" s="10">
        <f t="shared" si="333"/>
        <v>42422.536192129628</v>
      </c>
      <c r="T2591">
        <f t="shared" si="331"/>
        <v>2016</v>
      </c>
      <c r="U2591" s="10">
        <f t="shared" si="334"/>
        <v>42452.494525462964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32"/>
        <v>0</v>
      </c>
      <c r="P2592" s="6">
        <f>IF(L2592 &gt; 0,E2592/L2592,0)</f>
        <v>0</v>
      </c>
      <c r="Q2592" t="str">
        <f t="shared" si="337"/>
        <v>food</v>
      </c>
      <c r="R2592" t="str">
        <f t="shared" si="338"/>
        <v>food trucks</v>
      </c>
      <c r="S2592" s="10">
        <f t="shared" si="333"/>
        <v>42388.589085648149</v>
      </c>
      <c r="T2592">
        <f t="shared" si="331"/>
        <v>2016</v>
      </c>
      <c r="U2592" s="10">
        <f t="shared" si="334"/>
        <v>42395.589085648149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32"/>
        <v>1.7333333333333332</v>
      </c>
      <c r="P2593" s="6">
        <f t="shared" si="335"/>
        <v>13</v>
      </c>
      <c r="Q2593" t="str">
        <f t="shared" si="337"/>
        <v>food</v>
      </c>
      <c r="R2593" t="str">
        <f t="shared" si="338"/>
        <v>food trucks</v>
      </c>
      <c r="S2593" s="10">
        <f t="shared" si="333"/>
        <v>42382.906527777777</v>
      </c>
      <c r="T2593">
        <f t="shared" si="331"/>
        <v>2016</v>
      </c>
      <c r="U2593" s="10">
        <f t="shared" si="334"/>
        <v>42442.864861111113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32"/>
        <v>0.16666666666666669</v>
      </c>
      <c r="P2594" s="6">
        <f t="shared" si="335"/>
        <v>50</v>
      </c>
      <c r="Q2594" t="str">
        <f t="shared" si="337"/>
        <v>food</v>
      </c>
      <c r="R2594" t="str">
        <f t="shared" si="338"/>
        <v>food trucks</v>
      </c>
      <c r="S2594" s="10">
        <f t="shared" si="333"/>
        <v>41887.801168981481</v>
      </c>
      <c r="T2594">
        <f t="shared" si="331"/>
        <v>2014</v>
      </c>
      <c r="U2594" s="10">
        <f t="shared" si="334"/>
        <v>41917.801168981481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32"/>
        <v>0</v>
      </c>
      <c r="P2595" s="6">
        <f>IF(L2595 &gt; 0,E2595/L2595,0)</f>
        <v>0</v>
      </c>
      <c r="Q2595" t="str">
        <f t="shared" si="337"/>
        <v>food</v>
      </c>
      <c r="R2595" t="str">
        <f t="shared" si="338"/>
        <v>food trucks</v>
      </c>
      <c r="S2595" s="10">
        <f t="shared" si="333"/>
        <v>42089.84520833334</v>
      </c>
      <c r="T2595">
        <f t="shared" si="331"/>
        <v>2015</v>
      </c>
      <c r="U2595" s="10">
        <f t="shared" si="334"/>
        <v>42119.84520833334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32"/>
        <v>1.25E-3</v>
      </c>
      <c r="P2596" s="6">
        <f t="shared" si="335"/>
        <v>1</v>
      </c>
      <c r="Q2596" t="str">
        <f t="shared" si="337"/>
        <v>food</v>
      </c>
      <c r="R2596" t="str">
        <f t="shared" si="338"/>
        <v>food trucks</v>
      </c>
      <c r="S2596" s="10">
        <f t="shared" si="333"/>
        <v>41828.967916666668</v>
      </c>
      <c r="T2596">
        <f t="shared" si="331"/>
        <v>2014</v>
      </c>
      <c r="U2596" s="10">
        <f t="shared" si="334"/>
        <v>41858.967916666668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32"/>
        <v>12.166666666666668</v>
      </c>
      <c r="P2597" s="6">
        <f t="shared" si="335"/>
        <v>96.05263157894737</v>
      </c>
      <c r="Q2597" t="str">
        <f t="shared" si="337"/>
        <v>food</v>
      </c>
      <c r="R2597" t="str">
        <f t="shared" si="338"/>
        <v>food trucks</v>
      </c>
      <c r="S2597" s="10">
        <f t="shared" si="333"/>
        <v>42760.244212962964</v>
      </c>
      <c r="T2597">
        <f t="shared" si="331"/>
        <v>2017</v>
      </c>
      <c r="U2597" s="10">
        <f t="shared" si="334"/>
        <v>42790.244212962964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32"/>
        <v>23.588571428571427</v>
      </c>
      <c r="P2598" s="6">
        <f t="shared" si="335"/>
        <v>305.77777777777777</v>
      </c>
      <c r="Q2598" t="str">
        <f t="shared" si="337"/>
        <v>food</v>
      </c>
      <c r="R2598" t="str">
        <f t="shared" si="338"/>
        <v>food trucks</v>
      </c>
      <c r="S2598" s="10">
        <f t="shared" si="333"/>
        <v>41828.664456018516</v>
      </c>
      <c r="T2598">
        <f t="shared" si="331"/>
        <v>2014</v>
      </c>
      <c r="U2598" s="10">
        <f t="shared" si="334"/>
        <v>41858.664456018516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32"/>
        <v>5.6666666666666661</v>
      </c>
      <c r="P2599" s="6">
        <f t="shared" si="335"/>
        <v>12.142857142857142</v>
      </c>
      <c r="Q2599" t="str">
        <f t="shared" si="337"/>
        <v>food</v>
      </c>
      <c r="R2599" t="str">
        <f t="shared" si="338"/>
        <v>food trucks</v>
      </c>
      <c r="S2599" s="10">
        <f t="shared" si="333"/>
        <v>42510.341631944444</v>
      </c>
      <c r="T2599">
        <f t="shared" si="331"/>
        <v>2016</v>
      </c>
      <c r="U2599" s="10">
        <f t="shared" si="334"/>
        <v>42540.341631944444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32"/>
        <v>39</v>
      </c>
      <c r="P2600" s="6">
        <f t="shared" si="335"/>
        <v>83.571428571428569</v>
      </c>
      <c r="Q2600" t="str">
        <f t="shared" si="337"/>
        <v>food</v>
      </c>
      <c r="R2600" t="str">
        <f t="shared" si="338"/>
        <v>food trucks</v>
      </c>
      <c r="S2600" s="10">
        <f t="shared" si="333"/>
        <v>42240.840289351851</v>
      </c>
      <c r="T2600">
        <f t="shared" si="331"/>
        <v>2015</v>
      </c>
      <c r="U2600" s="10">
        <f t="shared" si="334"/>
        <v>42270.840289351851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32"/>
        <v>0.99546510341776351</v>
      </c>
      <c r="P2601" s="6">
        <f t="shared" si="335"/>
        <v>18</v>
      </c>
      <c r="Q2601" t="str">
        <f t="shared" si="337"/>
        <v>food</v>
      </c>
      <c r="R2601" t="str">
        <f t="shared" si="338"/>
        <v>food trucks</v>
      </c>
      <c r="S2601" s="10">
        <f t="shared" si="333"/>
        <v>41809.754016203704</v>
      </c>
      <c r="T2601">
        <f t="shared" si="331"/>
        <v>2014</v>
      </c>
      <c r="U2601" s="10">
        <f t="shared" si="334"/>
        <v>41854.754016203704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32"/>
        <v>6.9320000000000004</v>
      </c>
      <c r="P2602" s="6">
        <f t="shared" si="335"/>
        <v>115.53333333333333</v>
      </c>
      <c r="Q2602" t="str">
        <f t="shared" si="337"/>
        <v>food</v>
      </c>
      <c r="R2602" t="str">
        <f t="shared" si="338"/>
        <v>food trucks</v>
      </c>
      <c r="S2602" s="10">
        <f t="shared" si="333"/>
        <v>42394.900462962964</v>
      </c>
      <c r="T2602">
        <f t="shared" si="331"/>
        <v>2016</v>
      </c>
      <c r="U2602" s="10">
        <f t="shared" si="334"/>
        <v>42454.858796296292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32"/>
        <v>661.4</v>
      </c>
      <c r="P2603" s="6">
        <f t="shared" si="335"/>
        <v>21.900662251655628</v>
      </c>
      <c r="Q2603" t="str">
        <f t="shared" si="337"/>
        <v>technology</v>
      </c>
      <c r="R2603" t="str">
        <f t="shared" si="338"/>
        <v>space exploration</v>
      </c>
      <c r="S2603" s="10">
        <f t="shared" si="333"/>
        <v>41150.902187499996</v>
      </c>
      <c r="T2603">
        <f t="shared" si="331"/>
        <v>2012</v>
      </c>
      <c r="U2603" s="10">
        <f t="shared" si="334"/>
        <v>41165.165972222225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32"/>
        <v>326.0916666666667</v>
      </c>
      <c r="P2604" s="6">
        <f t="shared" si="335"/>
        <v>80.022494887525568</v>
      </c>
      <c r="Q2604" t="str">
        <f t="shared" si="337"/>
        <v>technology</v>
      </c>
      <c r="R2604" t="str">
        <f t="shared" si="338"/>
        <v>space exploration</v>
      </c>
      <c r="S2604" s="10">
        <f t="shared" si="333"/>
        <v>41915.747314814813</v>
      </c>
      <c r="T2604">
        <f t="shared" si="331"/>
        <v>2014</v>
      </c>
      <c r="U2604" s="10">
        <f t="shared" si="334"/>
        <v>41955.888888888891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32"/>
        <v>101.48571428571429</v>
      </c>
      <c r="P2605" s="6">
        <f t="shared" si="335"/>
        <v>35.520000000000003</v>
      </c>
      <c r="Q2605" t="str">
        <f t="shared" si="337"/>
        <v>technology</v>
      </c>
      <c r="R2605" t="str">
        <f t="shared" si="338"/>
        <v>space exploration</v>
      </c>
      <c r="S2605" s="10">
        <f t="shared" si="333"/>
        <v>41617.912662037037</v>
      </c>
      <c r="T2605">
        <f t="shared" si="331"/>
        <v>2013</v>
      </c>
      <c r="U2605" s="10">
        <f t="shared" si="334"/>
        <v>41631.912662037037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32"/>
        <v>104.21799999999999</v>
      </c>
      <c r="P2606" s="6">
        <f t="shared" si="335"/>
        <v>64.933333333333323</v>
      </c>
      <c r="Q2606" t="str">
        <f t="shared" si="337"/>
        <v>technology</v>
      </c>
      <c r="R2606" t="str">
        <f t="shared" si="338"/>
        <v>space exploration</v>
      </c>
      <c r="S2606" s="10">
        <f t="shared" si="333"/>
        <v>40998.051192129627</v>
      </c>
      <c r="T2606">
        <f t="shared" si="331"/>
        <v>2012</v>
      </c>
      <c r="U2606" s="10">
        <f t="shared" si="334"/>
        <v>41028.051192129627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32"/>
        <v>107.42157000000002</v>
      </c>
      <c r="P2607" s="6">
        <f t="shared" si="335"/>
        <v>60.965703745743475</v>
      </c>
      <c r="Q2607" t="str">
        <f t="shared" si="337"/>
        <v>technology</v>
      </c>
      <c r="R2607" t="str">
        <f t="shared" si="338"/>
        <v>space exploration</v>
      </c>
      <c r="S2607" s="10">
        <f t="shared" si="333"/>
        <v>42508.541550925926</v>
      </c>
      <c r="T2607">
        <f t="shared" si="331"/>
        <v>2016</v>
      </c>
      <c r="U2607" s="10">
        <f t="shared" si="334"/>
        <v>42538.541550925926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32"/>
        <v>110.05454545454545</v>
      </c>
      <c r="P2608" s="6">
        <f t="shared" si="335"/>
        <v>31.444155844155844</v>
      </c>
      <c r="Q2608" t="str">
        <f t="shared" si="337"/>
        <v>technology</v>
      </c>
      <c r="R2608" t="str">
        <f t="shared" si="338"/>
        <v>space exploration</v>
      </c>
      <c r="S2608" s="10">
        <f t="shared" si="333"/>
        <v>41726.712754629632</v>
      </c>
      <c r="T2608">
        <f t="shared" si="331"/>
        <v>2014</v>
      </c>
      <c r="U2608" s="10">
        <f t="shared" si="334"/>
        <v>41758.712754629632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32"/>
        <v>407.7</v>
      </c>
      <c r="P2609" s="6">
        <f t="shared" si="335"/>
        <v>81.949748743718587</v>
      </c>
      <c r="Q2609" t="str">
        <f t="shared" si="337"/>
        <v>technology</v>
      </c>
      <c r="R2609" t="str">
        <f t="shared" si="338"/>
        <v>space exploration</v>
      </c>
      <c r="S2609" s="10">
        <f t="shared" si="333"/>
        <v>42184.874675925923</v>
      </c>
      <c r="T2609">
        <f t="shared" si="331"/>
        <v>2015</v>
      </c>
      <c r="U2609" s="10">
        <f t="shared" si="334"/>
        <v>42228.083333333328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32"/>
        <v>223.92500000000001</v>
      </c>
      <c r="P2610" s="6">
        <f t="shared" si="335"/>
        <v>58.92763157894737</v>
      </c>
      <c r="Q2610" t="str">
        <f t="shared" si="337"/>
        <v>technology</v>
      </c>
      <c r="R2610" t="str">
        <f t="shared" si="338"/>
        <v>space exploration</v>
      </c>
      <c r="S2610" s="10">
        <f t="shared" si="333"/>
        <v>42767.801712962959</v>
      </c>
      <c r="T2610">
        <f t="shared" si="331"/>
        <v>2017</v>
      </c>
      <c r="U2610" s="10">
        <f t="shared" si="334"/>
        <v>42809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32"/>
        <v>303.80111428571428</v>
      </c>
      <c r="P2611" s="6">
        <f t="shared" si="335"/>
        <v>157.29347633136095</v>
      </c>
      <c r="Q2611" t="str">
        <f t="shared" si="337"/>
        <v>technology</v>
      </c>
      <c r="R2611" t="str">
        <f t="shared" si="338"/>
        <v>space exploration</v>
      </c>
      <c r="S2611" s="10">
        <f t="shared" si="333"/>
        <v>41075.237858796296</v>
      </c>
      <c r="T2611">
        <f t="shared" si="331"/>
        <v>2012</v>
      </c>
      <c r="U2611" s="10">
        <f t="shared" si="334"/>
        <v>41105.237858796296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32"/>
        <v>141.3251043268175</v>
      </c>
      <c r="P2612" s="6">
        <f t="shared" si="335"/>
        <v>55.758509532062391</v>
      </c>
      <c r="Q2612" t="str">
        <f t="shared" si="337"/>
        <v>technology</v>
      </c>
      <c r="R2612" t="str">
        <f t="shared" si="338"/>
        <v>space exploration</v>
      </c>
      <c r="S2612" s="10">
        <f t="shared" si="333"/>
        <v>42564.881076388891</v>
      </c>
      <c r="T2612">
        <f t="shared" si="331"/>
        <v>2016</v>
      </c>
      <c r="U2612" s="10">
        <f t="shared" si="334"/>
        <v>42604.290972222225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32"/>
        <v>2790.6363636363635</v>
      </c>
      <c r="P2613" s="6">
        <f t="shared" si="335"/>
        <v>83.802893802893806</v>
      </c>
      <c r="Q2613" t="str">
        <f t="shared" si="337"/>
        <v>technology</v>
      </c>
      <c r="R2613" t="str">
        <f t="shared" si="338"/>
        <v>space exploration</v>
      </c>
      <c r="S2613" s="10">
        <f t="shared" si="333"/>
        <v>42704.335810185185</v>
      </c>
      <c r="T2613">
        <f t="shared" si="331"/>
        <v>2016</v>
      </c>
      <c r="U2613" s="10">
        <f t="shared" si="334"/>
        <v>42737.957638888889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32"/>
        <v>171.76130000000001</v>
      </c>
      <c r="P2614" s="6">
        <f t="shared" si="335"/>
        <v>58.422210884353746</v>
      </c>
      <c r="Q2614" t="str">
        <f t="shared" si="337"/>
        <v>technology</v>
      </c>
      <c r="R2614" t="str">
        <f t="shared" si="338"/>
        <v>space exploration</v>
      </c>
      <c r="S2614" s="10">
        <f t="shared" si="333"/>
        <v>41982.143171296295</v>
      </c>
      <c r="T2614">
        <f t="shared" si="331"/>
        <v>2014</v>
      </c>
      <c r="U2614" s="10">
        <f t="shared" si="334"/>
        <v>42013.143171296295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32"/>
        <v>101.01333333333334</v>
      </c>
      <c r="P2615" s="6">
        <f t="shared" si="335"/>
        <v>270.57142857142856</v>
      </c>
      <c r="Q2615" t="str">
        <f t="shared" si="337"/>
        <v>technology</v>
      </c>
      <c r="R2615" t="str">
        <f t="shared" si="338"/>
        <v>space exploration</v>
      </c>
      <c r="S2615" s="10">
        <f t="shared" si="333"/>
        <v>41143.81821759259</v>
      </c>
      <c r="T2615">
        <f t="shared" si="331"/>
        <v>2012</v>
      </c>
      <c r="U2615" s="10">
        <f t="shared" si="334"/>
        <v>41173.81821759259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32"/>
        <v>102</v>
      </c>
      <c r="P2616" s="6">
        <f t="shared" si="335"/>
        <v>107.1</v>
      </c>
      <c r="Q2616" t="str">
        <f t="shared" si="337"/>
        <v>technology</v>
      </c>
      <c r="R2616" t="str">
        <f t="shared" si="338"/>
        <v>space exploration</v>
      </c>
      <c r="S2616" s="10">
        <f t="shared" si="333"/>
        <v>41730.708472222221</v>
      </c>
      <c r="T2616">
        <f t="shared" si="331"/>
        <v>2014</v>
      </c>
      <c r="U2616" s="10">
        <f t="shared" si="334"/>
        <v>41759.208333333336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32"/>
        <v>169.76511744127936</v>
      </c>
      <c r="P2617" s="6">
        <f t="shared" si="335"/>
        <v>47.180555555555557</v>
      </c>
      <c r="Q2617" t="str">
        <f t="shared" si="337"/>
        <v>technology</v>
      </c>
      <c r="R2617" t="str">
        <f t="shared" si="338"/>
        <v>space exploration</v>
      </c>
      <c r="S2617" s="10">
        <f t="shared" si="333"/>
        <v>42453.49726851852</v>
      </c>
      <c r="T2617">
        <f t="shared" si="331"/>
        <v>2016</v>
      </c>
      <c r="U2617" s="10">
        <f t="shared" si="334"/>
        <v>42490.5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32"/>
        <v>114.53400000000001</v>
      </c>
      <c r="P2618" s="6">
        <f t="shared" si="335"/>
        <v>120.30882352941177</v>
      </c>
      <c r="Q2618" t="str">
        <f t="shared" si="337"/>
        <v>technology</v>
      </c>
      <c r="R2618" t="str">
        <f t="shared" si="338"/>
        <v>space exploration</v>
      </c>
      <c r="S2618" s="10">
        <f t="shared" si="333"/>
        <v>42211.99454861111</v>
      </c>
      <c r="T2618">
        <f t="shared" si="331"/>
        <v>2015</v>
      </c>
      <c r="U2618" s="10">
        <f t="shared" si="334"/>
        <v>42241.99454861111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32"/>
        <v>877.6</v>
      </c>
      <c r="P2619" s="6">
        <f t="shared" si="335"/>
        <v>27.59748427672956</v>
      </c>
      <c r="Q2619" t="str">
        <f t="shared" si="337"/>
        <v>technology</v>
      </c>
      <c r="R2619" t="str">
        <f t="shared" si="338"/>
        <v>space exploration</v>
      </c>
      <c r="S2619" s="10">
        <f t="shared" si="333"/>
        <v>41902.874432870369</v>
      </c>
      <c r="T2619">
        <f t="shared" si="331"/>
        <v>2014</v>
      </c>
      <c r="U2619" s="10">
        <f t="shared" si="334"/>
        <v>41932.874432870369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32"/>
        <v>105.38666666666667</v>
      </c>
      <c r="P2620" s="6">
        <f t="shared" si="335"/>
        <v>205.2987012987013</v>
      </c>
      <c r="Q2620" t="str">
        <f t="shared" si="337"/>
        <v>technology</v>
      </c>
      <c r="R2620" t="str">
        <f t="shared" si="338"/>
        <v>space exploration</v>
      </c>
      <c r="S2620" s="10">
        <f t="shared" si="333"/>
        <v>42279.792372685188</v>
      </c>
      <c r="T2620">
        <f t="shared" si="331"/>
        <v>2015</v>
      </c>
      <c r="U2620" s="10">
        <f t="shared" si="334"/>
        <v>42339.834039351852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32"/>
        <v>188.39999999999998</v>
      </c>
      <c r="P2621" s="6">
        <f t="shared" si="335"/>
        <v>35.547169811320757</v>
      </c>
      <c r="Q2621" t="str">
        <f t="shared" si="337"/>
        <v>technology</v>
      </c>
      <c r="R2621" t="str">
        <f t="shared" si="338"/>
        <v>space exploration</v>
      </c>
      <c r="S2621" s="10">
        <f t="shared" si="333"/>
        <v>42273.884305555555</v>
      </c>
      <c r="T2621">
        <f t="shared" si="331"/>
        <v>2015</v>
      </c>
      <c r="U2621" s="10">
        <f t="shared" si="334"/>
        <v>42300.458333333328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32"/>
        <v>143.65230769230772</v>
      </c>
      <c r="P2622" s="6">
        <f t="shared" si="335"/>
        <v>74.639488409272587</v>
      </c>
      <c r="Q2622" t="str">
        <f t="shared" si="337"/>
        <v>technology</v>
      </c>
      <c r="R2622" t="str">
        <f t="shared" si="338"/>
        <v>space exploration</v>
      </c>
      <c r="S2622" s="10">
        <f t="shared" si="333"/>
        <v>42251.16715277778</v>
      </c>
      <c r="T2622">
        <f t="shared" si="331"/>
        <v>2015</v>
      </c>
      <c r="U2622" s="10">
        <f t="shared" si="334"/>
        <v>42288.041666666672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32"/>
        <v>145.88</v>
      </c>
      <c r="P2623" s="6">
        <f t="shared" si="335"/>
        <v>47.058064516129029</v>
      </c>
      <c r="Q2623" t="str">
        <f t="shared" si="337"/>
        <v>technology</v>
      </c>
      <c r="R2623" t="str">
        <f t="shared" si="338"/>
        <v>space exploration</v>
      </c>
      <c r="S2623" s="10">
        <f t="shared" si="333"/>
        <v>42115.74754629629</v>
      </c>
      <c r="T2623">
        <f t="shared" si="331"/>
        <v>2015</v>
      </c>
      <c r="U2623" s="10">
        <f t="shared" si="334"/>
        <v>42145.74754629629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32"/>
        <v>131.184</v>
      </c>
      <c r="P2624" s="6">
        <f t="shared" si="335"/>
        <v>26.591351351351353</v>
      </c>
      <c r="Q2624" t="str">
        <f t="shared" si="337"/>
        <v>technology</v>
      </c>
      <c r="R2624" t="str">
        <f t="shared" si="338"/>
        <v>space exploration</v>
      </c>
      <c r="S2624" s="10">
        <f t="shared" si="333"/>
        <v>42689.74324074074</v>
      </c>
      <c r="T2624">
        <f t="shared" si="331"/>
        <v>2016</v>
      </c>
      <c r="U2624" s="10">
        <f t="shared" si="334"/>
        <v>42734.74324074074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32"/>
        <v>113.99999999999999</v>
      </c>
      <c r="P2625" s="6">
        <f t="shared" si="335"/>
        <v>36.774193548387096</v>
      </c>
      <c r="Q2625" t="str">
        <f t="shared" si="337"/>
        <v>technology</v>
      </c>
      <c r="R2625" t="str">
        <f t="shared" si="338"/>
        <v>space exploration</v>
      </c>
      <c r="S2625" s="10">
        <f t="shared" si="333"/>
        <v>42692.256550925929</v>
      </c>
      <c r="T2625">
        <f t="shared" si="331"/>
        <v>2016</v>
      </c>
      <c r="U2625" s="10">
        <f t="shared" si="334"/>
        <v>42706.256550925929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32"/>
        <v>1379.4206249999997</v>
      </c>
      <c r="P2626" s="6">
        <f t="shared" si="335"/>
        <v>31.820544982698959</v>
      </c>
      <c r="Q2626" t="str">
        <f t="shared" si="337"/>
        <v>technology</v>
      </c>
      <c r="R2626" t="str">
        <f t="shared" si="338"/>
        <v>space exploration</v>
      </c>
      <c r="S2626" s="10">
        <f t="shared" si="333"/>
        <v>41144.42155092593</v>
      </c>
      <c r="T2626">
        <f t="shared" ref="T2626:T2689" si="340">YEAR(S2626)</f>
        <v>2012</v>
      </c>
      <c r="U2626" s="10">
        <f t="shared" si="334"/>
        <v>41165.42155092593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41">E2627/D2627 * 100</f>
        <v>956</v>
      </c>
      <c r="P2627" s="6">
        <f t="shared" ref="P2627:P2690" si="342">E2627/L2627</f>
        <v>27.576923076923077</v>
      </c>
      <c r="Q2627" t="str">
        <f t="shared" si="337"/>
        <v>technology</v>
      </c>
      <c r="R2627" t="str">
        <f t="shared" si="338"/>
        <v>space exploration</v>
      </c>
      <c r="S2627" s="10">
        <f t="shared" ref="S2627:S2690" si="343">(((J2627/60)/60)/24)+DATE(1970,1,1)</f>
        <v>42658.810277777782</v>
      </c>
      <c r="T2627">
        <f t="shared" si="340"/>
        <v>2016</v>
      </c>
      <c r="U2627" s="10">
        <f t="shared" ref="U2627:U2690" si="344">(((I2627/60)/60)/24)+DATE(1970,1,1)</f>
        <v>42683.851944444439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41"/>
        <v>112.00000000000001</v>
      </c>
      <c r="P2628" s="6">
        <f t="shared" si="342"/>
        <v>56</v>
      </c>
      <c r="Q2628" t="str">
        <f t="shared" si="337"/>
        <v>technology</v>
      </c>
      <c r="R2628" t="str">
        <f t="shared" si="338"/>
        <v>space exploration</v>
      </c>
      <c r="S2628" s="10">
        <f t="shared" si="343"/>
        <v>42128.628113425926</v>
      </c>
      <c r="T2628">
        <f t="shared" si="340"/>
        <v>2015</v>
      </c>
      <c r="U2628" s="10">
        <f t="shared" si="344"/>
        <v>42158.628113425926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41"/>
        <v>646.66666666666663</v>
      </c>
      <c r="P2629" s="6">
        <f t="shared" si="342"/>
        <v>21.555555555555557</v>
      </c>
      <c r="Q2629" t="str">
        <f t="shared" ref="Q2629:Q2692" si="345">LEFT(N2629,SEARCH("/",N2629,1)-1)</f>
        <v>technology</v>
      </c>
      <c r="R2629" t="str">
        <f t="shared" ref="R2629:R2692" si="346">RIGHT(N2629,LEN(N2629)-SEARCH("/",N2629,1))</f>
        <v>space exploration</v>
      </c>
      <c r="S2629" s="10">
        <f t="shared" si="343"/>
        <v>42304.829409722224</v>
      </c>
      <c r="T2629">
        <f t="shared" si="340"/>
        <v>2015</v>
      </c>
      <c r="U2629" s="10">
        <f t="shared" si="344"/>
        <v>42334.871076388896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41"/>
        <v>110.36948748510132</v>
      </c>
      <c r="P2630" s="6">
        <f t="shared" si="342"/>
        <v>44.095238095238095</v>
      </c>
      <c r="Q2630" t="str">
        <f t="shared" si="345"/>
        <v>technology</v>
      </c>
      <c r="R2630" t="str">
        <f t="shared" si="346"/>
        <v>space exploration</v>
      </c>
      <c r="S2630" s="10">
        <f t="shared" si="343"/>
        <v>41953.966053240743</v>
      </c>
      <c r="T2630">
        <f t="shared" si="340"/>
        <v>2014</v>
      </c>
      <c r="U2630" s="10">
        <f t="shared" si="344"/>
        <v>41973.966053240743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41"/>
        <v>127.74000000000001</v>
      </c>
      <c r="P2631" s="6">
        <f t="shared" si="342"/>
        <v>63.87</v>
      </c>
      <c r="Q2631" t="str">
        <f t="shared" si="345"/>
        <v>technology</v>
      </c>
      <c r="R2631" t="str">
        <f t="shared" si="346"/>
        <v>space exploration</v>
      </c>
      <c r="S2631" s="10">
        <f t="shared" si="343"/>
        <v>42108.538449074069</v>
      </c>
      <c r="T2631">
        <f t="shared" si="340"/>
        <v>2015</v>
      </c>
      <c r="U2631" s="10">
        <f t="shared" si="344"/>
        <v>42138.538449074069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41"/>
        <v>157.9</v>
      </c>
      <c r="P2632" s="6">
        <f t="shared" si="342"/>
        <v>38.987654320987652</v>
      </c>
      <c r="Q2632" t="str">
        <f t="shared" si="345"/>
        <v>technology</v>
      </c>
      <c r="R2632" t="str">
        <f t="shared" si="346"/>
        <v>space exploration</v>
      </c>
      <c r="S2632" s="10">
        <f t="shared" si="343"/>
        <v>42524.105462962965</v>
      </c>
      <c r="T2632">
        <f t="shared" si="340"/>
        <v>2016</v>
      </c>
      <c r="U2632" s="10">
        <f t="shared" si="344"/>
        <v>42551.416666666672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41"/>
        <v>114.66525000000001</v>
      </c>
      <c r="P2633" s="6">
        <f t="shared" si="342"/>
        <v>80.185489510489504</v>
      </c>
      <c r="Q2633" t="str">
        <f t="shared" si="345"/>
        <v>technology</v>
      </c>
      <c r="R2633" t="str">
        <f t="shared" si="346"/>
        <v>space exploration</v>
      </c>
      <c r="S2633" s="10">
        <f t="shared" si="343"/>
        <v>42218.169293981482</v>
      </c>
      <c r="T2633">
        <f t="shared" si="340"/>
        <v>2015</v>
      </c>
      <c r="U2633" s="10">
        <f t="shared" si="344"/>
        <v>42246.169293981482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41"/>
        <v>137.00934579439252</v>
      </c>
      <c r="P2634" s="6">
        <f t="shared" si="342"/>
        <v>34.904761904761905</v>
      </c>
      <c r="Q2634" t="str">
        <f t="shared" si="345"/>
        <v>technology</v>
      </c>
      <c r="R2634" t="str">
        <f t="shared" si="346"/>
        <v>space exploration</v>
      </c>
      <c r="S2634" s="10">
        <f t="shared" si="343"/>
        <v>42494.061793981484</v>
      </c>
      <c r="T2634">
        <f t="shared" si="340"/>
        <v>2016</v>
      </c>
      <c r="U2634" s="10">
        <f t="shared" si="344"/>
        <v>42519.061793981484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41"/>
        <v>354.62</v>
      </c>
      <c r="P2635" s="6">
        <f t="shared" si="342"/>
        <v>89.100502512562812</v>
      </c>
      <c r="Q2635" t="str">
        <f t="shared" si="345"/>
        <v>technology</v>
      </c>
      <c r="R2635" t="str">
        <f t="shared" si="346"/>
        <v>space exploration</v>
      </c>
      <c r="S2635" s="10">
        <f t="shared" si="343"/>
        <v>41667.823287037041</v>
      </c>
      <c r="T2635">
        <f t="shared" si="340"/>
        <v>2014</v>
      </c>
      <c r="U2635" s="10">
        <f t="shared" si="344"/>
        <v>41697.958333333336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41"/>
        <v>106.02150537634409</v>
      </c>
      <c r="P2636" s="6">
        <f t="shared" si="342"/>
        <v>39.44</v>
      </c>
      <c r="Q2636" t="str">
        <f t="shared" si="345"/>
        <v>technology</v>
      </c>
      <c r="R2636" t="str">
        <f t="shared" si="346"/>
        <v>space exploration</v>
      </c>
      <c r="S2636" s="10">
        <f t="shared" si="343"/>
        <v>42612.656493055561</v>
      </c>
      <c r="T2636">
        <f t="shared" si="340"/>
        <v>2016</v>
      </c>
      <c r="U2636" s="10">
        <f t="shared" si="344"/>
        <v>42642.656493055561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41"/>
        <v>100</v>
      </c>
      <c r="P2637" s="6">
        <f t="shared" si="342"/>
        <v>136.9047619047619</v>
      </c>
      <c r="Q2637" t="str">
        <f t="shared" si="345"/>
        <v>technology</v>
      </c>
      <c r="R2637" t="str">
        <f t="shared" si="346"/>
        <v>space exploration</v>
      </c>
      <c r="S2637" s="10">
        <f t="shared" si="343"/>
        <v>42037.950937500005</v>
      </c>
      <c r="T2637">
        <f t="shared" si="340"/>
        <v>2015</v>
      </c>
      <c r="U2637" s="10">
        <f t="shared" si="344"/>
        <v>42072.909270833334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41"/>
        <v>187.3</v>
      </c>
      <c r="P2638" s="6">
        <f t="shared" si="342"/>
        <v>37.46</v>
      </c>
      <c r="Q2638" t="str">
        <f t="shared" si="345"/>
        <v>technology</v>
      </c>
      <c r="R2638" t="str">
        <f t="shared" si="346"/>
        <v>space exploration</v>
      </c>
      <c r="S2638" s="10">
        <f t="shared" si="343"/>
        <v>42636.614745370374</v>
      </c>
      <c r="T2638">
        <f t="shared" si="340"/>
        <v>2016</v>
      </c>
      <c r="U2638" s="10">
        <f t="shared" si="344"/>
        <v>42659.041666666672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41"/>
        <v>166.2</v>
      </c>
      <c r="P2639" s="6">
        <f t="shared" si="342"/>
        <v>31.96153846153846</v>
      </c>
      <c r="Q2639" t="str">
        <f t="shared" si="345"/>
        <v>technology</v>
      </c>
      <c r="R2639" t="str">
        <f t="shared" si="346"/>
        <v>space exploration</v>
      </c>
      <c r="S2639" s="10">
        <f t="shared" si="343"/>
        <v>42639.549479166672</v>
      </c>
      <c r="T2639">
        <f t="shared" si="340"/>
        <v>2016</v>
      </c>
      <c r="U2639" s="10">
        <f t="shared" si="344"/>
        <v>42655.549479166672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41"/>
        <v>101.72910662824208</v>
      </c>
      <c r="P2640" s="6">
        <f t="shared" si="342"/>
        <v>25.214285714285715</v>
      </c>
      <c r="Q2640" t="str">
        <f t="shared" si="345"/>
        <v>technology</v>
      </c>
      <c r="R2640" t="str">
        <f t="shared" si="346"/>
        <v>space exploration</v>
      </c>
      <c r="S2640" s="10">
        <f t="shared" si="343"/>
        <v>41989.913136574076</v>
      </c>
      <c r="T2640">
        <f t="shared" si="340"/>
        <v>2014</v>
      </c>
      <c r="U2640" s="10">
        <f t="shared" si="344"/>
        <v>42019.913136574076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41"/>
        <v>164</v>
      </c>
      <c r="P2641" s="6">
        <f t="shared" si="342"/>
        <v>10.040816326530612</v>
      </c>
      <c r="Q2641" t="str">
        <f t="shared" si="345"/>
        <v>technology</v>
      </c>
      <c r="R2641" t="str">
        <f t="shared" si="346"/>
        <v>space exploration</v>
      </c>
      <c r="S2641" s="10">
        <f t="shared" si="343"/>
        <v>42024.86513888889</v>
      </c>
      <c r="T2641">
        <f t="shared" si="340"/>
        <v>2015</v>
      </c>
      <c r="U2641" s="10">
        <f t="shared" si="344"/>
        <v>42054.86513888889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41"/>
        <v>105.66666666666666</v>
      </c>
      <c r="P2642" s="6">
        <f t="shared" si="342"/>
        <v>45.94202898550725</v>
      </c>
      <c r="Q2642" t="str">
        <f t="shared" si="345"/>
        <v>technology</v>
      </c>
      <c r="R2642" t="str">
        <f t="shared" si="346"/>
        <v>space exploration</v>
      </c>
      <c r="S2642" s="10">
        <f t="shared" si="343"/>
        <v>42103.160578703704</v>
      </c>
      <c r="T2642">
        <f t="shared" si="340"/>
        <v>2015</v>
      </c>
      <c r="U2642" s="10">
        <f t="shared" si="344"/>
        <v>42163.160578703704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41"/>
        <v>1</v>
      </c>
      <c r="P2643" s="6">
        <f t="shared" si="342"/>
        <v>15</v>
      </c>
      <c r="Q2643" t="str">
        <f t="shared" si="345"/>
        <v>technology</v>
      </c>
      <c r="R2643" t="str">
        <f t="shared" si="346"/>
        <v>space exploration</v>
      </c>
      <c r="S2643" s="10">
        <f t="shared" si="343"/>
        <v>41880.827118055553</v>
      </c>
      <c r="T2643">
        <f t="shared" si="340"/>
        <v>2014</v>
      </c>
      <c r="U2643" s="10">
        <f t="shared" si="344"/>
        <v>41897.839583333334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41"/>
        <v>0</v>
      </c>
      <c r="P2644" s="6">
        <f>IF(L2644 &gt; 0,E2644/L2644,0)</f>
        <v>0</v>
      </c>
      <c r="Q2644" t="str">
        <f t="shared" si="345"/>
        <v>technology</v>
      </c>
      <c r="R2644" t="str">
        <f t="shared" si="346"/>
        <v>space exploration</v>
      </c>
      <c r="S2644" s="10">
        <f t="shared" si="343"/>
        <v>42536.246620370366</v>
      </c>
      <c r="T2644">
        <f t="shared" si="340"/>
        <v>2016</v>
      </c>
      <c r="U2644" s="10">
        <f t="shared" si="344"/>
        <v>42566.289583333331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41"/>
        <v>33.559730999999999</v>
      </c>
      <c r="P2645" s="6">
        <f t="shared" si="342"/>
        <v>223.58248500999335</v>
      </c>
      <c r="Q2645" t="str">
        <f t="shared" si="345"/>
        <v>technology</v>
      </c>
      <c r="R2645" t="str">
        <f t="shared" si="346"/>
        <v>space exploration</v>
      </c>
      <c r="S2645" s="10">
        <f t="shared" si="343"/>
        <v>42689.582349537035</v>
      </c>
      <c r="T2645">
        <f t="shared" si="340"/>
        <v>2016</v>
      </c>
      <c r="U2645" s="10">
        <f t="shared" si="344"/>
        <v>42725.332638888889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41"/>
        <v>2.0529999999999999</v>
      </c>
      <c r="P2646" s="6">
        <f t="shared" si="342"/>
        <v>39.480769230769234</v>
      </c>
      <c r="Q2646" t="str">
        <f t="shared" si="345"/>
        <v>technology</v>
      </c>
      <c r="R2646" t="str">
        <f t="shared" si="346"/>
        <v>space exploration</v>
      </c>
      <c r="S2646" s="10">
        <f t="shared" si="343"/>
        <v>42774.792071759264</v>
      </c>
      <c r="T2646">
        <f t="shared" si="340"/>
        <v>2017</v>
      </c>
      <c r="U2646" s="10">
        <f t="shared" si="344"/>
        <v>42804.792071759264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41"/>
        <v>10.5</v>
      </c>
      <c r="P2647" s="6">
        <f t="shared" si="342"/>
        <v>91.304347826086953</v>
      </c>
      <c r="Q2647" t="str">
        <f t="shared" si="345"/>
        <v>technology</v>
      </c>
      <c r="R2647" t="str">
        <f t="shared" si="346"/>
        <v>space exploration</v>
      </c>
      <c r="S2647" s="10">
        <f t="shared" si="343"/>
        <v>41921.842627314814</v>
      </c>
      <c r="T2647">
        <f t="shared" si="340"/>
        <v>2014</v>
      </c>
      <c r="U2647" s="10">
        <f t="shared" si="344"/>
        <v>41951.884293981479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41"/>
        <v>8.4172840000000004</v>
      </c>
      <c r="P2648" s="6">
        <f t="shared" si="342"/>
        <v>78.666205607476627</v>
      </c>
      <c r="Q2648" t="str">
        <f t="shared" si="345"/>
        <v>technology</v>
      </c>
      <c r="R2648" t="str">
        <f t="shared" si="346"/>
        <v>space exploration</v>
      </c>
      <c r="S2648" s="10">
        <f t="shared" si="343"/>
        <v>42226.313298611116</v>
      </c>
      <c r="T2648">
        <f t="shared" si="340"/>
        <v>2015</v>
      </c>
      <c r="U2648" s="10">
        <f t="shared" si="344"/>
        <v>42256.313298611116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41"/>
        <v>1.44</v>
      </c>
      <c r="P2649" s="6">
        <f t="shared" si="342"/>
        <v>12</v>
      </c>
      <c r="Q2649" t="str">
        <f t="shared" si="345"/>
        <v>technology</v>
      </c>
      <c r="R2649" t="str">
        <f t="shared" si="346"/>
        <v>space exploration</v>
      </c>
      <c r="S2649" s="10">
        <f t="shared" si="343"/>
        <v>42200.261793981481</v>
      </c>
      <c r="T2649">
        <f t="shared" si="340"/>
        <v>2015</v>
      </c>
      <c r="U2649" s="10">
        <f t="shared" si="344"/>
        <v>42230.261793981481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41"/>
        <v>0.88333333333333341</v>
      </c>
      <c r="P2650" s="6">
        <f t="shared" si="342"/>
        <v>17.666666666666668</v>
      </c>
      <c r="Q2650" t="str">
        <f t="shared" si="345"/>
        <v>technology</v>
      </c>
      <c r="R2650" t="str">
        <f t="shared" si="346"/>
        <v>space exploration</v>
      </c>
      <c r="S2650" s="10">
        <f t="shared" si="343"/>
        <v>42408.714814814812</v>
      </c>
      <c r="T2650">
        <f t="shared" si="340"/>
        <v>2016</v>
      </c>
      <c r="U2650" s="10">
        <f t="shared" si="344"/>
        <v>42438.714814814812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41"/>
        <v>9.920000000000001E-2</v>
      </c>
      <c r="P2651" s="6">
        <f t="shared" si="342"/>
        <v>41.333333333333336</v>
      </c>
      <c r="Q2651" t="str">
        <f t="shared" si="345"/>
        <v>technology</v>
      </c>
      <c r="R2651" t="str">
        <f t="shared" si="346"/>
        <v>space exploration</v>
      </c>
      <c r="S2651" s="10">
        <f t="shared" si="343"/>
        <v>42341.99700231482</v>
      </c>
      <c r="T2651">
        <f t="shared" si="340"/>
        <v>2015</v>
      </c>
      <c r="U2651" s="10">
        <f t="shared" si="344"/>
        <v>42401.99700231482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41"/>
        <v>0.59666666666666668</v>
      </c>
      <c r="P2652" s="6">
        <f t="shared" si="342"/>
        <v>71.599999999999994</v>
      </c>
      <c r="Q2652" t="str">
        <f t="shared" si="345"/>
        <v>technology</v>
      </c>
      <c r="R2652" t="str">
        <f t="shared" si="346"/>
        <v>space exploration</v>
      </c>
      <c r="S2652" s="10">
        <f t="shared" si="343"/>
        <v>42695.624340277776</v>
      </c>
      <c r="T2652">
        <f t="shared" si="340"/>
        <v>2016</v>
      </c>
      <c r="U2652" s="10">
        <f t="shared" si="344"/>
        <v>42725.624340277776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41"/>
        <v>1.8689285714285715</v>
      </c>
      <c r="P2653" s="6">
        <f t="shared" si="342"/>
        <v>307.8235294117647</v>
      </c>
      <c r="Q2653" t="str">
        <f t="shared" si="345"/>
        <v>technology</v>
      </c>
      <c r="R2653" t="str">
        <f t="shared" si="346"/>
        <v>space exploration</v>
      </c>
      <c r="S2653" s="10">
        <f t="shared" si="343"/>
        <v>42327.805659722217</v>
      </c>
      <c r="T2653">
        <f t="shared" si="340"/>
        <v>2015</v>
      </c>
      <c r="U2653" s="10">
        <f t="shared" si="344"/>
        <v>42355.805659722217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41"/>
        <v>0.88500000000000001</v>
      </c>
      <c r="P2654" s="6">
        <f t="shared" si="342"/>
        <v>80.454545454545453</v>
      </c>
      <c r="Q2654" t="str">
        <f t="shared" si="345"/>
        <v>technology</v>
      </c>
      <c r="R2654" t="str">
        <f t="shared" si="346"/>
        <v>space exploration</v>
      </c>
      <c r="S2654" s="10">
        <f t="shared" si="343"/>
        <v>41953.158854166672</v>
      </c>
      <c r="T2654">
        <f t="shared" si="340"/>
        <v>2014</v>
      </c>
      <c r="U2654" s="10">
        <f t="shared" si="344"/>
        <v>41983.158854166672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41"/>
        <v>11.52156862745098</v>
      </c>
      <c r="P2655" s="6">
        <f t="shared" si="342"/>
        <v>83.942857142857136</v>
      </c>
      <c r="Q2655" t="str">
        <f t="shared" si="345"/>
        <v>technology</v>
      </c>
      <c r="R2655" t="str">
        <f t="shared" si="346"/>
        <v>space exploration</v>
      </c>
      <c r="S2655" s="10">
        <f t="shared" si="343"/>
        <v>41771.651932870373</v>
      </c>
      <c r="T2655">
        <f t="shared" si="340"/>
        <v>2014</v>
      </c>
      <c r="U2655" s="10">
        <f t="shared" si="344"/>
        <v>41803.166666666664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41"/>
        <v>5.1000000000000004E-2</v>
      </c>
      <c r="P2656" s="6">
        <f t="shared" si="342"/>
        <v>8.5</v>
      </c>
      <c r="Q2656" t="str">
        <f t="shared" si="345"/>
        <v>technology</v>
      </c>
      <c r="R2656" t="str">
        <f t="shared" si="346"/>
        <v>space exploration</v>
      </c>
      <c r="S2656" s="10">
        <f t="shared" si="343"/>
        <v>42055.600995370376</v>
      </c>
      <c r="T2656">
        <f t="shared" si="340"/>
        <v>2015</v>
      </c>
      <c r="U2656" s="10">
        <f t="shared" si="344"/>
        <v>42115.559328703705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41"/>
        <v>21.033333333333335</v>
      </c>
      <c r="P2657" s="6">
        <f t="shared" si="342"/>
        <v>73.372093023255815</v>
      </c>
      <c r="Q2657" t="str">
        <f t="shared" si="345"/>
        <v>technology</v>
      </c>
      <c r="R2657" t="str">
        <f t="shared" si="346"/>
        <v>space exploration</v>
      </c>
      <c r="S2657" s="10">
        <f t="shared" si="343"/>
        <v>42381.866284722222</v>
      </c>
      <c r="T2657">
        <f t="shared" si="340"/>
        <v>2016</v>
      </c>
      <c r="U2657" s="10">
        <f t="shared" si="344"/>
        <v>42409.833333333328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41"/>
        <v>11.436666666666667</v>
      </c>
      <c r="P2658" s="6">
        <f t="shared" si="342"/>
        <v>112.86184210526316</v>
      </c>
      <c r="Q2658" t="str">
        <f t="shared" si="345"/>
        <v>technology</v>
      </c>
      <c r="R2658" t="str">
        <f t="shared" si="346"/>
        <v>space exploration</v>
      </c>
      <c r="S2658" s="10">
        <f t="shared" si="343"/>
        <v>42767.688518518517</v>
      </c>
      <c r="T2658">
        <f t="shared" si="340"/>
        <v>2017</v>
      </c>
      <c r="U2658" s="10">
        <f t="shared" si="344"/>
        <v>42806.791666666672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41"/>
        <v>18.737933333333334</v>
      </c>
      <c r="P2659" s="6">
        <f t="shared" si="342"/>
        <v>95.277627118644077</v>
      </c>
      <c r="Q2659" t="str">
        <f t="shared" si="345"/>
        <v>technology</v>
      </c>
      <c r="R2659" t="str">
        <f t="shared" si="346"/>
        <v>space exploration</v>
      </c>
      <c r="S2659" s="10">
        <f t="shared" si="343"/>
        <v>42551.928854166668</v>
      </c>
      <c r="T2659">
        <f t="shared" si="340"/>
        <v>2016</v>
      </c>
      <c r="U2659" s="10">
        <f t="shared" si="344"/>
        <v>42585.0625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41"/>
        <v>9.285714285714286E-2</v>
      </c>
      <c r="P2660" s="6">
        <f t="shared" si="342"/>
        <v>22.75</v>
      </c>
      <c r="Q2660" t="str">
        <f t="shared" si="345"/>
        <v>technology</v>
      </c>
      <c r="R2660" t="str">
        <f t="shared" si="346"/>
        <v>space exploration</v>
      </c>
      <c r="S2660" s="10">
        <f t="shared" si="343"/>
        <v>42551.884189814817</v>
      </c>
      <c r="T2660">
        <f t="shared" si="340"/>
        <v>2016</v>
      </c>
      <c r="U2660" s="10">
        <f t="shared" si="344"/>
        <v>42581.884189814817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41"/>
        <v>2.7204081632653061</v>
      </c>
      <c r="P2661" s="6">
        <f t="shared" si="342"/>
        <v>133.30000000000001</v>
      </c>
      <c r="Q2661" t="str">
        <f t="shared" si="345"/>
        <v>technology</v>
      </c>
      <c r="R2661" t="str">
        <f t="shared" si="346"/>
        <v>space exploration</v>
      </c>
      <c r="S2661" s="10">
        <f t="shared" si="343"/>
        <v>42082.069560185191</v>
      </c>
      <c r="T2661">
        <f t="shared" si="340"/>
        <v>2015</v>
      </c>
      <c r="U2661" s="10">
        <f t="shared" si="344"/>
        <v>42112.069560185191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41"/>
        <v>9.5000000000000001E-2</v>
      </c>
      <c r="P2662" s="6">
        <f t="shared" si="342"/>
        <v>3.8</v>
      </c>
      <c r="Q2662" t="str">
        <f t="shared" si="345"/>
        <v>technology</v>
      </c>
      <c r="R2662" t="str">
        <f t="shared" si="346"/>
        <v>space exploration</v>
      </c>
      <c r="S2662" s="10">
        <f t="shared" si="343"/>
        <v>42272.713171296295</v>
      </c>
      <c r="T2662">
        <f t="shared" si="340"/>
        <v>2015</v>
      </c>
      <c r="U2662" s="10">
        <f t="shared" si="344"/>
        <v>42332.754837962959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41"/>
        <v>102.89999999999999</v>
      </c>
      <c r="P2663" s="6">
        <f t="shared" si="342"/>
        <v>85.75</v>
      </c>
      <c r="Q2663" t="str">
        <f t="shared" si="345"/>
        <v>technology</v>
      </c>
      <c r="R2663" t="str">
        <f t="shared" si="346"/>
        <v>makerspaces</v>
      </c>
      <c r="S2663" s="10">
        <f t="shared" si="343"/>
        <v>41542.958449074074</v>
      </c>
      <c r="T2663">
        <f t="shared" si="340"/>
        <v>2013</v>
      </c>
      <c r="U2663" s="10">
        <f t="shared" si="344"/>
        <v>41572.958449074074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41"/>
        <v>106.80000000000001</v>
      </c>
      <c r="P2664" s="6">
        <f t="shared" si="342"/>
        <v>267</v>
      </c>
      <c r="Q2664" t="str">
        <f t="shared" si="345"/>
        <v>technology</v>
      </c>
      <c r="R2664" t="str">
        <f t="shared" si="346"/>
        <v>makerspaces</v>
      </c>
      <c r="S2664" s="10">
        <f t="shared" si="343"/>
        <v>42207.746678240743</v>
      </c>
      <c r="T2664">
        <f t="shared" si="340"/>
        <v>2015</v>
      </c>
      <c r="U2664" s="10">
        <f t="shared" si="344"/>
        <v>42237.746678240743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41"/>
        <v>104.59625</v>
      </c>
      <c r="P2665" s="6">
        <f t="shared" si="342"/>
        <v>373.55803571428572</v>
      </c>
      <c r="Q2665" t="str">
        <f t="shared" si="345"/>
        <v>technology</v>
      </c>
      <c r="R2665" t="str">
        <f t="shared" si="346"/>
        <v>makerspaces</v>
      </c>
      <c r="S2665" s="10">
        <f t="shared" si="343"/>
        <v>42222.622766203705</v>
      </c>
      <c r="T2665">
        <f t="shared" si="340"/>
        <v>2015</v>
      </c>
      <c r="U2665" s="10">
        <f t="shared" si="344"/>
        <v>42251.625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41"/>
        <v>103.42857142857143</v>
      </c>
      <c r="P2666" s="6">
        <f t="shared" si="342"/>
        <v>174.03846153846155</v>
      </c>
      <c r="Q2666" t="str">
        <f t="shared" si="345"/>
        <v>technology</v>
      </c>
      <c r="R2666" t="str">
        <f t="shared" si="346"/>
        <v>makerspaces</v>
      </c>
      <c r="S2666" s="10">
        <f t="shared" si="343"/>
        <v>42313.02542824074</v>
      </c>
      <c r="T2666">
        <f t="shared" si="340"/>
        <v>2015</v>
      </c>
      <c r="U2666" s="10">
        <f t="shared" si="344"/>
        <v>42347.290972222225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41"/>
        <v>123.14285714285715</v>
      </c>
      <c r="P2667" s="6">
        <f t="shared" si="342"/>
        <v>93.695652173913047</v>
      </c>
      <c r="Q2667" t="str">
        <f t="shared" si="345"/>
        <v>technology</v>
      </c>
      <c r="R2667" t="str">
        <f t="shared" si="346"/>
        <v>makerspaces</v>
      </c>
      <c r="S2667" s="10">
        <f t="shared" si="343"/>
        <v>42083.895532407405</v>
      </c>
      <c r="T2667">
        <f t="shared" si="340"/>
        <v>2015</v>
      </c>
      <c r="U2667" s="10">
        <f t="shared" si="344"/>
        <v>42128.895532407405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41"/>
        <v>159.29509999999999</v>
      </c>
      <c r="P2668" s="6">
        <f t="shared" si="342"/>
        <v>77.327718446601949</v>
      </c>
      <c r="Q2668" t="str">
        <f t="shared" si="345"/>
        <v>technology</v>
      </c>
      <c r="R2668" t="str">
        <f t="shared" si="346"/>
        <v>makerspaces</v>
      </c>
      <c r="S2668" s="10">
        <f t="shared" si="343"/>
        <v>42235.764340277776</v>
      </c>
      <c r="T2668">
        <f t="shared" si="340"/>
        <v>2015</v>
      </c>
      <c r="U2668" s="10">
        <f t="shared" si="344"/>
        <v>42272.875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41"/>
        <v>110.66666666666667</v>
      </c>
      <c r="P2669" s="6">
        <f t="shared" si="342"/>
        <v>92.222222222222229</v>
      </c>
      <c r="Q2669" t="str">
        <f t="shared" si="345"/>
        <v>technology</v>
      </c>
      <c r="R2669" t="str">
        <f t="shared" si="346"/>
        <v>makerspaces</v>
      </c>
      <c r="S2669" s="10">
        <f t="shared" si="343"/>
        <v>42380.926111111112</v>
      </c>
      <c r="T2669">
        <f t="shared" si="340"/>
        <v>2016</v>
      </c>
      <c r="U2669" s="10">
        <f t="shared" si="344"/>
        <v>42410.926111111112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41"/>
        <v>170.70000000000002</v>
      </c>
      <c r="P2670" s="6">
        <f t="shared" si="342"/>
        <v>60.964285714285715</v>
      </c>
      <c r="Q2670" t="str">
        <f t="shared" si="345"/>
        <v>technology</v>
      </c>
      <c r="R2670" t="str">
        <f t="shared" si="346"/>
        <v>makerspaces</v>
      </c>
      <c r="S2670" s="10">
        <f t="shared" si="343"/>
        <v>42275.588715277772</v>
      </c>
      <c r="T2670">
        <f t="shared" si="340"/>
        <v>2015</v>
      </c>
      <c r="U2670" s="10">
        <f t="shared" si="344"/>
        <v>42317.60555555555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41"/>
        <v>125.125</v>
      </c>
      <c r="P2671" s="6">
        <f t="shared" si="342"/>
        <v>91</v>
      </c>
      <c r="Q2671" t="str">
        <f t="shared" si="345"/>
        <v>technology</v>
      </c>
      <c r="R2671" t="str">
        <f t="shared" si="346"/>
        <v>makerspaces</v>
      </c>
      <c r="S2671" s="10">
        <f t="shared" si="343"/>
        <v>42319.035833333335</v>
      </c>
      <c r="T2671">
        <f t="shared" si="340"/>
        <v>2015</v>
      </c>
      <c r="U2671" s="10">
        <f t="shared" si="344"/>
        <v>42379.035833333335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41"/>
        <v>6.4158609339642041</v>
      </c>
      <c r="P2672" s="6">
        <f t="shared" si="342"/>
        <v>41.583333333333336</v>
      </c>
      <c r="Q2672" t="str">
        <f t="shared" si="345"/>
        <v>technology</v>
      </c>
      <c r="R2672" t="str">
        <f t="shared" si="346"/>
        <v>makerspaces</v>
      </c>
      <c r="S2672" s="10">
        <f t="shared" si="343"/>
        <v>41821.020601851851</v>
      </c>
      <c r="T2672">
        <f t="shared" si="340"/>
        <v>2014</v>
      </c>
      <c r="U2672" s="10">
        <f t="shared" si="344"/>
        <v>41849.020601851851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41"/>
        <v>11.343999999999999</v>
      </c>
      <c r="P2673" s="6">
        <f t="shared" si="342"/>
        <v>33.761904761904759</v>
      </c>
      <c r="Q2673" t="str">
        <f t="shared" si="345"/>
        <v>technology</v>
      </c>
      <c r="R2673" t="str">
        <f t="shared" si="346"/>
        <v>makerspaces</v>
      </c>
      <c r="S2673" s="10">
        <f t="shared" si="343"/>
        <v>41962.749027777783</v>
      </c>
      <c r="T2673">
        <f t="shared" si="340"/>
        <v>2014</v>
      </c>
      <c r="U2673" s="10">
        <f t="shared" si="344"/>
        <v>41992.818055555559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41"/>
        <v>33.19</v>
      </c>
      <c r="P2674" s="6">
        <f t="shared" si="342"/>
        <v>70.61702127659575</v>
      </c>
      <c r="Q2674" t="str">
        <f t="shared" si="345"/>
        <v>technology</v>
      </c>
      <c r="R2674" t="str">
        <f t="shared" si="346"/>
        <v>makerspaces</v>
      </c>
      <c r="S2674" s="10">
        <f t="shared" si="343"/>
        <v>42344.884143518517</v>
      </c>
      <c r="T2674">
        <f t="shared" si="340"/>
        <v>2015</v>
      </c>
      <c r="U2674" s="10">
        <f t="shared" si="344"/>
        <v>42366.25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41"/>
        <v>27.58</v>
      </c>
      <c r="P2675" s="6">
        <f t="shared" si="342"/>
        <v>167.15151515151516</v>
      </c>
      <c r="Q2675" t="str">
        <f t="shared" si="345"/>
        <v>technology</v>
      </c>
      <c r="R2675" t="str">
        <f t="shared" si="346"/>
        <v>makerspaces</v>
      </c>
      <c r="S2675" s="10">
        <f t="shared" si="343"/>
        <v>41912.541655092595</v>
      </c>
      <c r="T2675">
        <f t="shared" si="340"/>
        <v>2014</v>
      </c>
      <c r="U2675" s="10">
        <f t="shared" si="344"/>
        <v>41941.947916666664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41"/>
        <v>62.839999999999996</v>
      </c>
      <c r="P2676" s="6">
        <f t="shared" si="342"/>
        <v>128.61988304093566</v>
      </c>
      <c r="Q2676" t="str">
        <f t="shared" si="345"/>
        <v>technology</v>
      </c>
      <c r="R2676" t="str">
        <f t="shared" si="346"/>
        <v>makerspaces</v>
      </c>
      <c r="S2676" s="10">
        <f t="shared" si="343"/>
        <v>42529.632754629631</v>
      </c>
      <c r="T2676">
        <f t="shared" si="340"/>
        <v>2016</v>
      </c>
      <c r="U2676" s="10">
        <f t="shared" si="344"/>
        <v>42556.207638888889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41"/>
        <v>7.5880000000000001</v>
      </c>
      <c r="P2677" s="6">
        <f t="shared" si="342"/>
        <v>65.41379310344827</v>
      </c>
      <c r="Q2677" t="str">
        <f t="shared" si="345"/>
        <v>technology</v>
      </c>
      <c r="R2677" t="str">
        <f t="shared" si="346"/>
        <v>makerspaces</v>
      </c>
      <c r="S2677" s="10">
        <f t="shared" si="343"/>
        <v>41923.857511574075</v>
      </c>
      <c r="T2677">
        <f t="shared" si="340"/>
        <v>2014</v>
      </c>
      <c r="U2677" s="10">
        <f t="shared" si="344"/>
        <v>41953.899178240739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41"/>
        <v>50.38095238095238</v>
      </c>
      <c r="P2678" s="6">
        <f t="shared" si="342"/>
        <v>117.55555555555556</v>
      </c>
      <c r="Q2678" t="str">
        <f t="shared" si="345"/>
        <v>technology</v>
      </c>
      <c r="R2678" t="str">
        <f t="shared" si="346"/>
        <v>makerspaces</v>
      </c>
      <c r="S2678" s="10">
        <f t="shared" si="343"/>
        <v>42482.624699074076</v>
      </c>
      <c r="T2678">
        <f t="shared" si="340"/>
        <v>2016</v>
      </c>
      <c r="U2678" s="10">
        <f t="shared" si="344"/>
        <v>42512.624699074076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41"/>
        <v>17.512820512820511</v>
      </c>
      <c r="P2679" s="6">
        <f t="shared" si="342"/>
        <v>126.48148148148148</v>
      </c>
      <c r="Q2679" t="str">
        <f t="shared" si="345"/>
        <v>technology</v>
      </c>
      <c r="R2679" t="str">
        <f t="shared" si="346"/>
        <v>makerspaces</v>
      </c>
      <c r="S2679" s="10">
        <f t="shared" si="343"/>
        <v>41793.029432870368</v>
      </c>
      <c r="T2679">
        <f t="shared" si="340"/>
        <v>2014</v>
      </c>
      <c r="U2679" s="10">
        <f t="shared" si="344"/>
        <v>41823.029432870368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41"/>
        <v>1.375E-2</v>
      </c>
      <c r="P2680" s="6">
        <f t="shared" si="342"/>
        <v>550</v>
      </c>
      <c r="Q2680" t="str">
        <f t="shared" si="345"/>
        <v>technology</v>
      </c>
      <c r="R2680" t="str">
        <f t="shared" si="346"/>
        <v>makerspaces</v>
      </c>
      <c r="S2680" s="10">
        <f t="shared" si="343"/>
        <v>42241.798206018517</v>
      </c>
      <c r="T2680">
        <f t="shared" si="340"/>
        <v>2015</v>
      </c>
      <c r="U2680" s="10">
        <f t="shared" si="344"/>
        <v>42271.798206018517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41"/>
        <v>0.33</v>
      </c>
      <c r="P2681" s="6">
        <f t="shared" si="342"/>
        <v>44</v>
      </c>
      <c r="Q2681" t="str">
        <f t="shared" si="345"/>
        <v>technology</v>
      </c>
      <c r="R2681" t="str">
        <f t="shared" si="346"/>
        <v>makerspaces</v>
      </c>
      <c r="S2681" s="10">
        <f t="shared" si="343"/>
        <v>42033.001087962963</v>
      </c>
      <c r="T2681">
        <f t="shared" si="340"/>
        <v>2015</v>
      </c>
      <c r="U2681" s="10">
        <f t="shared" si="344"/>
        <v>42063.001087962963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41"/>
        <v>0.86250000000000004</v>
      </c>
      <c r="P2682" s="6">
        <f t="shared" si="342"/>
        <v>69</v>
      </c>
      <c r="Q2682" t="str">
        <f t="shared" si="345"/>
        <v>technology</v>
      </c>
      <c r="R2682" t="str">
        <f t="shared" si="346"/>
        <v>makerspaces</v>
      </c>
      <c r="S2682" s="10">
        <f t="shared" si="343"/>
        <v>42436.211701388893</v>
      </c>
      <c r="T2682">
        <f t="shared" si="340"/>
        <v>2016</v>
      </c>
      <c r="U2682" s="10">
        <f t="shared" si="344"/>
        <v>42466.170034722221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41"/>
        <v>0.6875</v>
      </c>
      <c r="P2683" s="6">
        <f t="shared" si="342"/>
        <v>27.5</v>
      </c>
      <c r="Q2683" t="str">
        <f t="shared" si="345"/>
        <v>food</v>
      </c>
      <c r="R2683" t="str">
        <f t="shared" si="346"/>
        <v>food trucks</v>
      </c>
      <c r="S2683" s="10">
        <f t="shared" si="343"/>
        <v>41805.895254629628</v>
      </c>
      <c r="T2683">
        <f t="shared" si="340"/>
        <v>2014</v>
      </c>
      <c r="U2683" s="10">
        <f t="shared" si="344"/>
        <v>41830.895254629628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41"/>
        <v>28.299999999999997</v>
      </c>
      <c r="P2684" s="6">
        <f t="shared" si="342"/>
        <v>84.9</v>
      </c>
      <c r="Q2684" t="str">
        <f t="shared" si="345"/>
        <v>food</v>
      </c>
      <c r="R2684" t="str">
        <f t="shared" si="346"/>
        <v>food trucks</v>
      </c>
      <c r="S2684" s="10">
        <f t="shared" si="343"/>
        <v>41932.871990740743</v>
      </c>
      <c r="T2684">
        <f t="shared" si="340"/>
        <v>2014</v>
      </c>
      <c r="U2684" s="10">
        <f t="shared" si="344"/>
        <v>41965.249305555553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41"/>
        <v>0.24</v>
      </c>
      <c r="P2685" s="6">
        <f t="shared" si="342"/>
        <v>12</v>
      </c>
      <c r="Q2685" t="str">
        <f t="shared" si="345"/>
        <v>food</v>
      </c>
      <c r="R2685" t="str">
        <f t="shared" si="346"/>
        <v>food trucks</v>
      </c>
      <c r="S2685" s="10">
        <f t="shared" si="343"/>
        <v>42034.75509259259</v>
      </c>
      <c r="T2685">
        <f t="shared" si="340"/>
        <v>2015</v>
      </c>
      <c r="U2685" s="10">
        <f t="shared" si="344"/>
        <v>42064.75509259259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41"/>
        <v>1.1428571428571428</v>
      </c>
      <c r="P2686" s="6">
        <f t="shared" si="342"/>
        <v>200</v>
      </c>
      <c r="Q2686" t="str">
        <f t="shared" si="345"/>
        <v>food</v>
      </c>
      <c r="R2686" t="str">
        <f t="shared" si="346"/>
        <v>food trucks</v>
      </c>
      <c r="S2686" s="10">
        <f t="shared" si="343"/>
        <v>41820.914641203701</v>
      </c>
      <c r="T2686">
        <f t="shared" si="340"/>
        <v>2014</v>
      </c>
      <c r="U2686" s="10">
        <f t="shared" si="344"/>
        <v>41860.914641203701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41"/>
        <v>0.02</v>
      </c>
      <c r="P2687" s="6">
        <f t="shared" si="342"/>
        <v>10</v>
      </c>
      <c r="Q2687" t="str">
        <f t="shared" si="345"/>
        <v>food</v>
      </c>
      <c r="R2687" t="str">
        <f t="shared" si="346"/>
        <v>food trucks</v>
      </c>
      <c r="S2687" s="10">
        <f t="shared" si="343"/>
        <v>42061.69594907407</v>
      </c>
      <c r="T2687">
        <f t="shared" si="340"/>
        <v>2015</v>
      </c>
      <c r="U2687" s="10">
        <f t="shared" si="344"/>
        <v>42121.654282407413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41"/>
        <v>0</v>
      </c>
      <c r="P2688" s="6">
        <f t="shared" ref="P2688:P2689" si="347">IF(L2688 &gt; 0,E2688/L2688,0)</f>
        <v>0</v>
      </c>
      <c r="Q2688" t="str">
        <f t="shared" si="345"/>
        <v>food</v>
      </c>
      <c r="R2688" t="str">
        <f t="shared" si="346"/>
        <v>food trucks</v>
      </c>
      <c r="S2688" s="10">
        <f t="shared" si="343"/>
        <v>41892.974803240737</v>
      </c>
      <c r="T2688">
        <f t="shared" si="340"/>
        <v>2014</v>
      </c>
      <c r="U2688" s="10">
        <f t="shared" si="344"/>
        <v>41912.974803240737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41"/>
        <v>0</v>
      </c>
      <c r="P2689" s="6">
        <f t="shared" si="347"/>
        <v>0</v>
      </c>
      <c r="Q2689" t="str">
        <f t="shared" si="345"/>
        <v>food</v>
      </c>
      <c r="R2689" t="str">
        <f t="shared" si="346"/>
        <v>food trucks</v>
      </c>
      <c r="S2689" s="10">
        <f t="shared" si="343"/>
        <v>42154.64025462963</v>
      </c>
      <c r="T2689">
        <f t="shared" si="340"/>
        <v>2015</v>
      </c>
      <c r="U2689" s="10">
        <f t="shared" si="344"/>
        <v>42184.64025462963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41"/>
        <v>0.14799999999999999</v>
      </c>
      <c r="P2690" s="6">
        <f t="shared" si="342"/>
        <v>5.2857142857142856</v>
      </c>
      <c r="Q2690" t="str">
        <f t="shared" si="345"/>
        <v>food</v>
      </c>
      <c r="R2690" t="str">
        <f t="shared" si="346"/>
        <v>food trucks</v>
      </c>
      <c r="S2690" s="10">
        <f t="shared" si="343"/>
        <v>42028.118865740747</v>
      </c>
      <c r="T2690">
        <f t="shared" ref="T2690:T2753" si="348">YEAR(S2690)</f>
        <v>2015</v>
      </c>
      <c r="U2690" s="10">
        <f t="shared" si="344"/>
        <v>42059.125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49">E2691/D2691 * 100</f>
        <v>2.8571428571428571E-3</v>
      </c>
      <c r="P2691" s="6">
        <f t="shared" ref="P2691:P2754" si="350">E2691/L2691</f>
        <v>1</v>
      </c>
      <c r="Q2691" t="str">
        <f t="shared" si="345"/>
        <v>food</v>
      </c>
      <c r="R2691" t="str">
        <f t="shared" si="346"/>
        <v>food trucks</v>
      </c>
      <c r="S2691" s="10">
        <f t="shared" ref="S2691:S2754" si="351">(((J2691/60)/60)/24)+DATE(1970,1,1)</f>
        <v>42551.961689814809</v>
      </c>
      <c r="T2691">
        <f t="shared" si="348"/>
        <v>2016</v>
      </c>
      <c r="U2691" s="10">
        <f t="shared" ref="U2691:U2754" si="352">(((I2691/60)/60)/24)+DATE(1970,1,1)</f>
        <v>42581.961689814809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49"/>
        <v>10.7325</v>
      </c>
      <c r="P2692" s="6">
        <f t="shared" si="350"/>
        <v>72.762711864406782</v>
      </c>
      <c r="Q2692" t="str">
        <f t="shared" si="345"/>
        <v>food</v>
      </c>
      <c r="R2692" t="str">
        <f t="shared" si="346"/>
        <v>food trucks</v>
      </c>
      <c r="S2692" s="10">
        <f t="shared" si="351"/>
        <v>42113.105046296296</v>
      </c>
      <c r="T2692">
        <f t="shared" si="348"/>
        <v>2015</v>
      </c>
      <c r="U2692" s="10">
        <f t="shared" si="352"/>
        <v>42158.105046296296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49"/>
        <v>5.3846153846153842E-2</v>
      </c>
      <c r="P2693" s="6">
        <f t="shared" si="350"/>
        <v>17.5</v>
      </c>
      <c r="Q2693" t="str">
        <f t="shared" ref="Q2693:Q2756" si="353">LEFT(N2693,SEARCH("/",N2693,1)-1)</f>
        <v>food</v>
      </c>
      <c r="R2693" t="str">
        <f t="shared" ref="R2693:R2756" si="354">RIGHT(N2693,LEN(N2693)-SEARCH("/",N2693,1))</f>
        <v>food trucks</v>
      </c>
      <c r="S2693" s="10">
        <f t="shared" si="351"/>
        <v>42089.724039351851</v>
      </c>
      <c r="T2693">
        <f t="shared" si="348"/>
        <v>2015</v>
      </c>
      <c r="U2693" s="10">
        <f t="shared" si="352"/>
        <v>42134.724039351851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49"/>
        <v>0.7142857142857143</v>
      </c>
      <c r="P2694" s="6">
        <f t="shared" si="350"/>
        <v>25</v>
      </c>
      <c r="Q2694" t="str">
        <f t="shared" si="353"/>
        <v>food</v>
      </c>
      <c r="R2694" t="str">
        <f t="shared" si="354"/>
        <v>food trucks</v>
      </c>
      <c r="S2694" s="10">
        <f t="shared" si="351"/>
        <v>42058.334027777775</v>
      </c>
      <c r="T2694">
        <f t="shared" si="348"/>
        <v>2015</v>
      </c>
      <c r="U2694" s="10">
        <f t="shared" si="352"/>
        <v>42088.292361111111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49"/>
        <v>0.8</v>
      </c>
      <c r="P2695" s="6">
        <f t="shared" si="350"/>
        <v>13.333333333333334</v>
      </c>
      <c r="Q2695" t="str">
        <f t="shared" si="353"/>
        <v>food</v>
      </c>
      <c r="R2695" t="str">
        <f t="shared" si="354"/>
        <v>food trucks</v>
      </c>
      <c r="S2695" s="10">
        <f t="shared" si="351"/>
        <v>41834.138495370367</v>
      </c>
      <c r="T2695">
        <f t="shared" si="348"/>
        <v>2014</v>
      </c>
      <c r="U2695" s="10">
        <f t="shared" si="352"/>
        <v>41864.138495370367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49"/>
        <v>3.3333333333333335E-3</v>
      </c>
      <c r="P2696" s="6">
        <f t="shared" si="350"/>
        <v>1</v>
      </c>
      <c r="Q2696" t="str">
        <f t="shared" si="353"/>
        <v>food</v>
      </c>
      <c r="R2696" t="str">
        <f t="shared" si="354"/>
        <v>food trucks</v>
      </c>
      <c r="S2696" s="10">
        <f t="shared" si="351"/>
        <v>41878.140497685185</v>
      </c>
      <c r="T2696">
        <f t="shared" si="348"/>
        <v>2014</v>
      </c>
      <c r="U2696" s="10">
        <f t="shared" si="352"/>
        <v>41908.140497685185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49"/>
        <v>0.47333333333333333</v>
      </c>
      <c r="P2697" s="6">
        <f t="shared" si="350"/>
        <v>23.666666666666668</v>
      </c>
      <c r="Q2697" t="str">
        <f t="shared" si="353"/>
        <v>food</v>
      </c>
      <c r="R2697" t="str">
        <f t="shared" si="354"/>
        <v>food trucks</v>
      </c>
      <c r="S2697" s="10">
        <f t="shared" si="351"/>
        <v>42048.181921296295</v>
      </c>
      <c r="T2697">
        <f t="shared" si="348"/>
        <v>2015</v>
      </c>
      <c r="U2697" s="10">
        <f t="shared" si="352"/>
        <v>42108.14025462963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49"/>
        <v>5.65</v>
      </c>
      <c r="P2698" s="6">
        <f t="shared" si="350"/>
        <v>89.21052631578948</v>
      </c>
      <c r="Q2698" t="str">
        <f t="shared" si="353"/>
        <v>food</v>
      </c>
      <c r="R2698" t="str">
        <f t="shared" si="354"/>
        <v>food trucks</v>
      </c>
      <c r="S2698" s="10">
        <f t="shared" si="351"/>
        <v>41964.844444444447</v>
      </c>
      <c r="T2698">
        <f t="shared" si="348"/>
        <v>2014</v>
      </c>
      <c r="U2698" s="10">
        <f t="shared" si="352"/>
        <v>41998.844444444447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49"/>
        <v>26.35217391304348</v>
      </c>
      <c r="P2699" s="6">
        <f t="shared" si="350"/>
        <v>116.55769230769231</v>
      </c>
      <c r="Q2699" t="str">
        <f t="shared" si="353"/>
        <v>food</v>
      </c>
      <c r="R2699" t="str">
        <f t="shared" si="354"/>
        <v>food trucks</v>
      </c>
      <c r="S2699" s="10">
        <f t="shared" si="351"/>
        <v>42187.940081018518</v>
      </c>
      <c r="T2699">
        <f t="shared" si="348"/>
        <v>2015</v>
      </c>
      <c r="U2699" s="10">
        <f t="shared" si="352"/>
        <v>42218.916666666672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49"/>
        <v>0.325125</v>
      </c>
      <c r="P2700" s="6">
        <f t="shared" si="350"/>
        <v>13.005000000000001</v>
      </c>
      <c r="Q2700" t="str">
        <f t="shared" si="353"/>
        <v>food</v>
      </c>
      <c r="R2700" t="str">
        <f t="shared" si="354"/>
        <v>food trucks</v>
      </c>
      <c r="S2700" s="10">
        <f t="shared" si="351"/>
        <v>41787.898240740738</v>
      </c>
      <c r="T2700">
        <f t="shared" si="348"/>
        <v>2014</v>
      </c>
      <c r="U2700" s="10">
        <f t="shared" si="352"/>
        <v>41817.898240740738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49"/>
        <v>0</v>
      </c>
      <c r="P2701" s="6">
        <f>IF(L2701 &gt; 0,E2701/L2701,0)</f>
        <v>0</v>
      </c>
      <c r="Q2701" t="str">
        <f t="shared" si="353"/>
        <v>food</v>
      </c>
      <c r="R2701" t="str">
        <f t="shared" si="354"/>
        <v>food trucks</v>
      </c>
      <c r="S2701" s="10">
        <f t="shared" si="351"/>
        <v>41829.896562499998</v>
      </c>
      <c r="T2701">
        <f t="shared" si="348"/>
        <v>2014</v>
      </c>
      <c r="U2701" s="10">
        <f t="shared" si="352"/>
        <v>41859.896562499998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49"/>
        <v>0.7000700070007001</v>
      </c>
      <c r="P2702" s="6">
        <f t="shared" si="350"/>
        <v>17.5</v>
      </c>
      <c r="Q2702" t="str">
        <f t="shared" si="353"/>
        <v>food</v>
      </c>
      <c r="R2702" t="str">
        <f t="shared" si="354"/>
        <v>food trucks</v>
      </c>
      <c r="S2702" s="10">
        <f t="shared" si="351"/>
        <v>41870.87467592593</v>
      </c>
      <c r="T2702">
        <f t="shared" si="348"/>
        <v>2014</v>
      </c>
      <c r="U2702" s="10">
        <f t="shared" si="352"/>
        <v>41900.87467592593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49"/>
        <v>46.176470588235297</v>
      </c>
      <c r="P2703" s="6">
        <f t="shared" si="350"/>
        <v>34.130434782608695</v>
      </c>
      <c r="Q2703" t="str">
        <f t="shared" si="353"/>
        <v>theater</v>
      </c>
      <c r="R2703" t="str">
        <f t="shared" si="354"/>
        <v>spaces</v>
      </c>
      <c r="S2703" s="10">
        <f t="shared" si="351"/>
        <v>42801.774699074071</v>
      </c>
      <c r="T2703">
        <f t="shared" si="348"/>
        <v>2017</v>
      </c>
      <c r="U2703" s="10">
        <f t="shared" si="352"/>
        <v>42832.733032407406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49"/>
        <v>34.410000000000004</v>
      </c>
      <c r="P2704" s="6">
        <f t="shared" si="350"/>
        <v>132.34615384615384</v>
      </c>
      <c r="Q2704" t="str">
        <f t="shared" si="353"/>
        <v>theater</v>
      </c>
      <c r="R2704" t="str">
        <f t="shared" si="354"/>
        <v>spaces</v>
      </c>
      <c r="S2704" s="10">
        <f t="shared" si="351"/>
        <v>42800.801817129628</v>
      </c>
      <c r="T2704">
        <f t="shared" si="348"/>
        <v>2017</v>
      </c>
      <c r="U2704" s="10">
        <f t="shared" si="352"/>
        <v>42830.760150462964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49"/>
        <v>103.75000000000001</v>
      </c>
      <c r="P2705" s="6">
        <f t="shared" si="350"/>
        <v>922.22222222222217</v>
      </c>
      <c r="Q2705" t="str">
        <f t="shared" si="353"/>
        <v>theater</v>
      </c>
      <c r="R2705" t="str">
        <f t="shared" si="354"/>
        <v>spaces</v>
      </c>
      <c r="S2705" s="10">
        <f t="shared" si="351"/>
        <v>42756.690162037034</v>
      </c>
      <c r="T2705">
        <f t="shared" si="348"/>
        <v>2017</v>
      </c>
      <c r="U2705" s="10">
        <f t="shared" si="352"/>
        <v>42816.648495370369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49"/>
        <v>6.0263157894736841</v>
      </c>
      <c r="P2706" s="6">
        <f t="shared" si="350"/>
        <v>163.57142857142858</v>
      </c>
      <c r="Q2706" t="str">
        <f t="shared" si="353"/>
        <v>theater</v>
      </c>
      <c r="R2706" t="str">
        <f t="shared" si="354"/>
        <v>spaces</v>
      </c>
      <c r="S2706" s="10">
        <f t="shared" si="351"/>
        <v>42787.862430555557</v>
      </c>
      <c r="T2706">
        <f t="shared" si="348"/>
        <v>2017</v>
      </c>
      <c r="U2706" s="10">
        <f t="shared" si="352"/>
        <v>42830.820763888885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49"/>
        <v>10.539393939393939</v>
      </c>
      <c r="P2707" s="6">
        <f t="shared" si="350"/>
        <v>217.375</v>
      </c>
      <c r="Q2707" t="str">
        <f t="shared" si="353"/>
        <v>theater</v>
      </c>
      <c r="R2707" t="str">
        <f t="shared" si="354"/>
        <v>spaces</v>
      </c>
      <c r="S2707" s="10">
        <f t="shared" si="351"/>
        <v>42773.916180555556</v>
      </c>
      <c r="T2707">
        <f t="shared" si="348"/>
        <v>2017</v>
      </c>
      <c r="U2707" s="10">
        <f t="shared" si="352"/>
        <v>42818.874513888892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49"/>
        <v>112.29714285714284</v>
      </c>
      <c r="P2708" s="6">
        <f t="shared" si="350"/>
        <v>149.44486692015209</v>
      </c>
      <c r="Q2708" t="str">
        <f t="shared" si="353"/>
        <v>theater</v>
      </c>
      <c r="R2708" t="str">
        <f t="shared" si="354"/>
        <v>spaces</v>
      </c>
      <c r="S2708" s="10">
        <f t="shared" si="351"/>
        <v>41899.294942129629</v>
      </c>
      <c r="T2708">
        <f t="shared" si="348"/>
        <v>2014</v>
      </c>
      <c r="U2708" s="10">
        <f t="shared" si="352"/>
        <v>41928.290972222225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49"/>
        <v>350.84462500000001</v>
      </c>
      <c r="P2709" s="6">
        <f t="shared" si="350"/>
        <v>71.237487309644663</v>
      </c>
      <c r="Q2709" t="str">
        <f t="shared" si="353"/>
        <v>theater</v>
      </c>
      <c r="R2709" t="str">
        <f t="shared" si="354"/>
        <v>spaces</v>
      </c>
      <c r="S2709" s="10">
        <f t="shared" si="351"/>
        <v>41391.782905092594</v>
      </c>
      <c r="T2709">
        <f t="shared" si="348"/>
        <v>2013</v>
      </c>
      <c r="U2709" s="10">
        <f t="shared" si="352"/>
        <v>41421.290972222225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49"/>
        <v>233.21535</v>
      </c>
      <c r="P2710" s="6">
        <f t="shared" si="350"/>
        <v>44.464318398474738</v>
      </c>
      <c r="Q2710" t="str">
        <f t="shared" si="353"/>
        <v>theater</v>
      </c>
      <c r="R2710" t="str">
        <f t="shared" si="354"/>
        <v>spaces</v>
      </c>
      <c r="S2710" s="10">
        <f t="shared" si="351"/>
        <v>42512.698217592595</v>
      </c>
      <c r="T2710">
        <f t="shared" si="348"/>
        <v>2016</v>
      </c>
      <c r="U2710" s="10">
        <f t="shared" si="352"/>
        <v>42572.698217592595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49"/>
        <v>101.60599999999999</v>
      </c>
      <c r="P2711" s="6">
        <f t="shared" si="350"/>
        <v>164.94480519480518</v>
      </c>
      <c r="Q2711" t="str">
        <f t="shared" si="353"/>
        <v>theater</v>
      </c>
      <c r="R2711" t="str">
        <f t="shared" si="354"/>
        <v>spaces</v>
      </c>
      <c r="S2711" s="10">
        <f t="shared" si="351"/>
        <v>42612.149780092594</v>
      </c>
      <c r="T2711">
        <f t="shared" si="348"/>
        <v>2016</v>
      </c>
      <c r="U2711" s="10">
        <f t="shared" si="352"/>
        <v>42647.165972222225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49"/>
        <v>153.90035000000003</v>
      </c>
      <c r="P2712" s="6">
        <f t="shared" si="350"/>
        <v>84.871516544117654</v>
      </c>
      <c r="Q2712" t="str">
        <f t="shared" si="353"/>
        <v>theater</v>
      </c>
      <c r="R2712" t="str">
        <f t="shared" si="354"/>
        <v>spaces</v>
      </c>
      <c r="S2712" s="10">
        <f t="shared" si="351"/>
        <v>41828.229490740741</v>
      </c>
      <c r="T2712">
        <f t="shared" si="348"/>
        <v>2014</v>
      </c>
      <c r="U2712" s="10">
        <f t="shared" si="352"/>
        <v>41860.083333333336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49"/>
        <v>100.7161125319693</v>
      </c>
      <c r="P2713" s="6">
        <f t="shared" si="350"/>
        <v>53.945205479452056</v>
      </c>
      <c r="Q2713" t="str">
        <f t="shared" si="353"/>
        <v>theater</v>
      </c>
      <c r="R2713" t="str">
        <f t="shared" si="354"/>
        <v>spaces</v>
      </c>
      <c r="S2713" s="10">
        <f t="shared" si="351"/>
        <v>41780.745254629634</v>
      </c>
      <c r="T2713">
        <f t="shared" si="348"/>
        <v>2014</v>
      </c>
      <c r="U2713" s="10">
        <f t="shared" si="352"/>
        <v>41810.917361111111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49"/>
        <v>131.38181818181818</v>
      </c>
      <c r="P2714" s="6">
        <f t="shared" si="350"/>
        <v>50.531468531468533</v>
      </c>
      <c r="Q2714" t="str">
        <f t="shared" si="353"/>
        <v>theater</v>
      </c>
      <c r="R2714" t="str">
        <f t="shared" si="354"/>
        <v>spaces</v>
      </c>
      <c r="S2714" s="10">
        <f t="shared" si="351"/>
        <v>41432.062037037038</v>
      </c>
      <c r="T2714">
        <f t="shared" si="348"/>
        <v>2013</v>
      </c>
      <c r="U2714" s="10">
        <f t="shared" si="352"/>
        <v>41468.75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49"/>
        <v>102.24133333333334</v>
      </c>
      <c r="P2715" s="6">
        <f t="shared" si="350"/>
        <v>108.00140845070422</v>
      </c>
      <c r="Q2715" t="str">
        <f t="shared" si="353"/>
        <v>theater</v>
      </c>
      <c r="R2715" t="str">
        <f t="shared" si="354"/>
        <v>spaces</v>
      </c>
      <c r="S2715" s="10">
        <f t="shared" si="351"/>
        <v>42322.653749999998</v>
      </c>
      <c r="T2715">
        <f t="shared" si="348"/>
        <v>2015</v>
      </c>
      <c r="U2715" s="10">
        <f t="shared" si="352"/>
        <v>42362.653749999998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49"/>
        <v>116.35599999999999</v>
      </c>
      <c r="P2716" s="6">
        <f t="shared" si="350"/>
        <v>95.373770491803285</v>
      </c>
      <c r="Q2716" t="str">
        <f t="shared" si="353"/>
        <v>theater</v>
      </c>
      <c r="R2716" t="str">
        <f t="shared" si="354"/>
        <v>spaces</v>
      </c>
      <c r="S2716" s="10">
        <f t="shared" si="351"/>
        <v>42629.655046296291</v>
      </c>
      <c r="T2716">
        <f t="shared" si="348"/>
        <v>2016</v>
      </c>
      <c r="U2716" s="10">
        <f t="shared" si="352"/>
        <v>42657.958333333328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49"/>
        <v>264.62241666666665</v>
      </c>
      <c r="P2717" s="6">
        <f t="shared" si="350"/>
        <v>57.631016333938291</v>
      </c>
      <c r="Q2717" t="str">
        <f t="shared" si="353"/>
        <v>theater</v>
      </c>
      <c r="R2717" t="str">
        <f t="shared" si="354"/>
        <v>spaces</v>
      </c>
      <c r="S2717" s="10">
        <f t="shared" si="351"/>
        <v>42387.398472222223</v>
      </c>
      <c r="T2717">
        <f t="shared" si="348"/>
        <v>2016</v>
      </c>
      <c r="U2717" s="10">
        <f t="shared" si="352"/>
        <v>42421.398472222223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49"/>
        <v>119.98010000000001</v>
      </c>
      <c r="P2718" s="6">
        <f t="shared" si="350"/>
        <v>64.160481283422456</v>
      </c>
      <c r="Q2718" t="str">
        <f t="shared" si="353"/>
        <v>theater</v>
      </c>
      <c r="R2718" t="str">
        <f t="shared" si="354"/>
        <v>spaces</v>
      </c>
      <c r="S2718" s="10">
        <f t="shared" si="351"/>
        <v>42255.333252314813</v>
      </c>
      <c r="T2718">
        <f t="shared" si="348"/>
        <v>2015</v>
      </c>
      <c r="U2718" s="10">
        <f t="shared" si="352"/>
        <v>42285.333252314813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49"/>
        <v>120.10400000000001</v>
      </c>
      <c r="P2719" s="6">
        <f t="shared" si="350"/>
        <v>92.387692307692305</v>
      </c>
      <c r="Q2719" t="str">
        <f t="shared" si="353"/>
        <v>theater</v>
      </c>
      <c r="R2719" t="str">
        <f t="shared" si="354"/>
        <v>spaces</v>
      </c>
      <c r="S2719" s="10">
        <f t="shared" si="351"/>
        <v>41934.914918981485</v>
      </c>
      <c r="T2719">
        <f t="shared" si="348"/>
        <v>2014</v>
      </c>
      <c r="U2719" s="10">
        <f t="shared" si="352"/>
        <v>41979.956585648149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49"/>
        <v>103.58333333333334</v>
      </c>
      <c r="P2720" s="6">
        <f t="shared" si="350"/>
        <v>125.97972972972973</v>
      </c>
      <c r="Q2720" t="str">
        <f t="shared" si="353"/>
        <v>theater</v>
      </c>
      <c r="R2720" t="str">
        <f t="shared" si="354"/>
        <v>spaces</v>
      </c>
      <c r="S2720" s="10">
        <f t="shared" si="351"/>
        <v>42465.596585648149</v>
      </c>
      <c r="T2720">
        <f t="shared" si="348"/>
        <v>2016</v>
      </c>
      <c r="U2720" s="10">
        <f t="shared" si="352"/>
        <v>42493.958333333328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49"/>
        <v>108.83333333333334</v>
      </c>
      <c r="P2721" s="6">
        <f t="shared" si="350"/>
        <v>94.637681159420296</v>
      </c>
      <c r="Q2721" t="str">
        <f t="shared" si="353"/>
        <v>theater</v>
      </c>
      <c r="R2721" t="str">
        <f t="shared" si="354"/>
        <v>spaces</v>
      </c>
      <c r="S2721" s="10">
        <f t="shared" si="351"/>
        <v>42418.031180555554</v>
      </c>
      <c r="T2721">
        <f t="shared" si="348"/>
        <v>2016</v>
      </c>
      <c r="U2721" s="10">
        <f t="shared" si="352"/>
        <v>42477.989513888882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49"/>
        <v>118.12400000000001</v>
      </c>
      <c r="P2722" s="6">
        <f t="shared" si="350"/>
        <v>170.69942196531792</v>
      </c>
      <c r="Q2722" t="str">
        <f t="shared" si="353"/>
        <v>theater</v>
      </c>
      <c r="R2722" t="str">
        <f t="shared" si="354"/>
        <v>spaces</v>
      </c>
      <c r="S2722" s="10">
        <f t="shared" si="351"/>
        <v>42655.465891203698</v>
      </c>
      <c r="T2722">
        <f t="shared" si="348"/>
        <v>2016</v>
      </c>
      <c r="U2722" s="10">
        <f t="shared" si="352"/>
        <v>42685.507557870369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49"/>
        <v>1462</v>
      </c>
      <c r="P2723" s="6">
        <f t="shared" si="350"/>
        <v>40.762081784386616</v>
      </c>
      <c r="Q2723" t="str">
        <f t="shared" si="353"/>
        <v>technology</v>
      </c>
      <c r="R2723" t="str">
        <f t="shared" si="354"/>
        <v>hardware</v>
      </c>
      <c r="S2723" s="10">
        <f t="shared" si="351"/>
        <v>41493.543958333335</v>
      </c>
      <c r="T2723">
        <f t="shared" si="348"/>
        <v>2013</v>
      </c>
      <c r="U2723" s="10">
        <f t="shared" si="352"/>
        <v>41523.791666666664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49"/>
        <v>252.54</v>
      </c>
      <c r="P2724" s="6">
        <f t="shared" si="350"/>
        <v>68.254054054054052</v>
      </c>
      <c r="Q2724" t="str">
        <f t="shared" si="353"/>
        <v>technology</v>
      </c>
      <c r="R2724" t="str">
        <f t="shared" si="354"/>
        <v>hardware</v>
      </c>
      <c r="S2724" s="10">
        <f t="shared" si="351"/>
        <v>42704.857094907406</v>
      </c>
      <c r="T2724">
        <f t="shared" si="348"/>
        <v>2016</v>
      </c>
      <c r="U2724" s="10">
        <f t="shared" si="352"/>
        <v>42764.857094907406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49"/>
        <v>140.05000000000001</v>
      </c>
      <c r="P2725" s="6">
        <f t="shared" si="350"/>
        <v>95.48863636363636</v>
      </c>
      <c r="Q2725" t="str">
        <f t="shared" si="353"/>
        <v>technology</v>
      </c>
      <c r="R2725" t="str">
        <f t="shared" si="354"/>
        <v>hardware</v>
      </c>
      <c r="S2725" s="10">
        <f t="shared" si="351"/>
        <v>41944.83898148148</v>
      </c>
      <c r="T2725">
        <f t="shared" si="348"/>
        <v>2014</v>
      </c>
      <c r="U2725" s="10">
        <f t="shared" si="352"/>
        <v>42004.880648148144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49"/>
        <v>296.87520259319291</v>
      </c>
      <c r="P2726" s="6">
        <f t="shared" si="350"/>
        <v>7.1902649656526005</v>
      </c>
      <c r="Q2726" t="str">
        <f t="shared" si="353"/>
        <v>technology</v>
      </c>
      <c r="R2726" t="str">
        <f t="shared" si="354"/>
        <v>hardware</v>
      </c>
      <c r="S2726" s="10">
        <f t="shared" si="351"/>
        <v>42199.32707175926</v>
      </c>
      <c r="T2726">
        <f t="shared" si="348"/>
        <v>2015</v>
      </c>
      <c r="U2726" s="10">
        <f t="shared" si="352"/>
        <v>42231.32707175926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49"/>
        <v>144.54249999999999</v>
      </c>
      <c r="P2727" s="6">
        <f t="shared" si="350"/>
        <v>511.65486725663715</v>
      </c>
      <c r="Q2727" t="str">
        <f t="shared" si="353"/>
        <v>technology</v>
      </c>
      <c r="R2727" t="str">
        <f t="shared" si="354"/>
        <v>hardware</v>
      </c>
      <c r="S2727" s="10">
        <f t="shared" si="351"/>
        <v>42745.744618055556</v>
      </c>
      <c r="T2727">
        <f t="shared" si="348"/>
        <v>2017</v>
      </c>
      <c r="U2727" s="10">
        <f t="shared" si="352"/>
        <v>42795.744618055556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49"/>
        <v>105.745</v>
      </c>
      <c r="P2728" s="6">
        <f t="shared" si="350"/>
        <v>261.74504950495049</v>
      </c>
      <c r="Q2728" t="str">
        <f t="shared" si="353"/>
        <v>technology</v>
      </c>
      <c r="R2728" t="str">
        <f t="shared" si="354"/>
        <v>hardware</v>
      </c>
      <c r="S2728" s="10">
        <f t="shared" si="351"/>
        <v>42452.579988425925</v>
      </c>
      <c r="T2728">
        <f t="shared" si="348"/>
        <v>2016</v>
      </c>
      <c r="U2728" s="10">
        <f t="shared" si="352"/>
        <v>42482.579988425925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49"/>
        <v>493.21000000000004</v>
      </c>
      <c r="P2729" s="6">
        <f t="shared" si="350"/>
        <v>69.760961810466767</v>
      </c>
      <c r="Q2729" t="str">
        <f t="shared" si="353"/>
        <v>technology</v>
      </c>
      <c r="R2729" t="str">
        <f t="shared" si="354"/>
        <v>hardware</v>
      </c>
      <c r="S2729" s="10">
        <f t="shared" si="351"/>
        <v>42198.676655092597</v>
      </c>
      <c r="T2729">
        <f t="shared" si="348"/>
        <v>2015</v>
      </c>
      <c r="U2729" s="10">
        <f t="shared" si="352"/>
        <v>42223.676655092597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49"/>
        <v>201.82666666666668</v>
      </c>
      <c r="P2730" s="6">
        <f t="shared" si="350"/>
        <v>77.229591836734699</v>
      </c>
      <c r="Q2730" t="str">
        <f t="shared" si="353"/>
        <v>technology</v>
      </c>
      <c r="R2730" t="str">
        <f t="shared" si="354"/>
        <v>hardware</v>
      </c>
      <c r="S2730" s="10">
        <f t="shared" si="351"/>
        <v>42333.59993055556</v>
      </c>
      <c r="T2730">
        <f t="shared" si="348"/>
        <v>2015</v>
      </c>
      <c r="U2730" s="10">
        <f t="shared" si="352"/>
        <v>42368.59993055556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49"/>
        <v>104.44</v>
      </c>
      <c r="P2731" s="6">
        <f t="shared" si="350"/>
        <v>340.56521739130437</v>
      </c>
      <c r="Q2731" t="str">
        <f t="shared" si="353"/>
        <v>technology</v>
      </c>
      <c r="R2731" t="str">
        <f t="shared" si="354"/>
        <v>hardware</v>
      </c>
      <c r="S2731" s="10">
        <f t="shared" si="351"/>
        <v>42095.240706018521</v>
      </c>
      <c r="T2731">
        <f t="shared" si="348"/>
        <v>2015</v>
      </c>
      <c r="U2731" s="10">
        <f t="shared" si="352"/>
        <v>42125.240706018521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49"/>
        <v>170.29262962962963</v>
      </c>
      <c r="P2732" s="6">
        <f t="shared" si="350"/>
        <v>67.417903225806455</v>
      </c>
      <c r="Q2732" t="str">
        <f t="shared" si="353"/>
        <v>technology</v>
      </c>
      <c r="R2732" t="str">
        <f t="shared" si="354"/>
        <v>hardware</v>
      </c>
      <c r="S2732" s="10">
        <f t="shared" si="351"/>
        <v>41351.541377314818</v>
      </c>
      <c r="T2732">
        <f t="shared" si="348"/>
        <v>2013</v>
      </c>
      <c r="U2732" s="10">
        <f t="shared" si="352"/>
        <v>41386.541377314818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49"/>
        <v>104.30333333333333</v>
      </c>
      <c r="P2733" s="6">
        <f t="shared" si="350"/>
        <v>845.70270270270271</v>
      </c>
      <c r="Q2733" t="str">
        <f t="shared" si="353"/>
        <v>technology</v>
      </c>
      <c r="R2733" t="str">
        <f t="shared" si="354"/>
        <v>hardware</v>
      </c>
      <c r="S2733" s="10">
        <f t="shared" si="351"/>
        <v>41872.525717592594</v>
      </c>
      <c r="T2733">
        <f t="shared" si="348"/>
        <v>2014</v>
      </c>
      <c r="U2733" s="10">
        <f t="shared" si="352"/>
        <v>41930.166666666664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49"/>
        <v>118.25000000000001</v>
      </c>
      <c r="P2734" s="6">
        <f t="shared" si="350"/>
        <v>97.191780821917803</v>
      </c>
      <c r="Q2734" t="str">
        <f t="shared" si="353"/>
        <v>technology</v>
      </c>
      <c r="R2734" t="str">
        <f t="shared" si="354"/>
        <v>hardware</v>
      </c>
      <c r="S2734" s="10">
        <f t="shared" si="351"/>
        <v>41389.808194444442</v>
      </c>
      <c r="T2734">
        <f t="shared" si="348"/>
        <v>2013</v>
      </c>
      <c r="U2734" s="10">
        <f t="shared" si="352"/>
        <v>41422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49"/>
        <v>107.538</v>
      </c>
      <c r="P2735" s="6">
        <f t="shared" si="350"/>
        <v>451.84033613445376</v>
      </c>
      <c r="Q2735" t="str">
        <f t="shared" si="353"/>
        <v>technology</v>
      </c>
      <c r="R2735" t="str">
        <f t="shared" si="354"/>
        <v>hardware</v>
      </c>
      <c r="S2735" s="10">
        <f t="shared" si="351"/>
        <v>42044.272847222222</v>
      </c>
      <c r="T2735">
        <f t="shared" si="348"/>
        <v>2015</v>
      </c>
      <c r="U2735" s="10">
        <f t="shared" si="352"/>
        <v>42104.231180555551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49"/>
        <v>2260300</v>
      </c>
      <c r="P2736" s="6">
        <f t="shared" si="350"/>
        <v>138.66871165644173</v>
      </c>
      <c r="Q2736" t="str">
        <f t="shared" si="353"/>
        <v>technology</v>
      </c>
      <c r="R2736" t="str">
        <f t="shared" si="354"/>
        <v>hardware</v>
      </c>
      <c r="S2736" s="10">
        <f t="shared" si="351"/>
        <v>42626.668888888889</v>
      </c>
      <c r="T2736">
        <f t="shared" si="348"/>
        <v>2016</v>
      </c>
      <c r="U2736" s="10">
        <f t="shared" si="352"/>
        <v>42656.915972222225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49"/>
        <v>978.13466666666682</v>
      </c>
      <c r="P2737" s="6">
        <f t="shared" si="350"/>
        <v>21.640147492625371</v>
      </c>
      <c r="Q2737" t="str">
        <f t="shared" si="353"/>
        <v>technology</v>
      </c>
      <c r="R2737" t="str">
        <f t="shared" si="354"/>
        <v>hardware</v>
      </c>
      <c r="S2737" s="10">
        <f t="shared" si="351"/>
        <v>41316.120949074073</v>
      </c>
      <c r="T2737">
        <f t="shared" si="348"/>
        <v>2013</v>
      </c>
      <c r="U2737" s="10">
        <f t="shared" si="352"/>
        <v>41346.833333333336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49"/>
        <v>122.9</v>
      </c>
      <c r="P2738" s="6">
        <f t="shared" si="350"/>
        <v>169.51724137931035</v>
      </c>
      <c r="Q2738" t="str">
        <f t="shared" si="353"/>
        <v>technology</v>
      </c>
      <c r="R2738" t="str">
        <f t="shared" si="354"/>
        <v>hardware</v>
      </c>
      <c r="S2738" s="10">
        <f t="shared" si="351"/>
        <v>41722.666354166664</v>
      </c>
      <c r="T2738">
        <f t="shared" si="348"/>
        <v>2014</v>
      </c>
      <c r="U2738" s="10">
        <f t="shared" si="352"/>
        <v>41752.666354166664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49"/>
        <v>246.0608</v>
      </c>
      <c r="P2739" s="6">
        <f t="shared" si="350"/>
        <v>161.88210526315791</v>
      </c>
      <c r="Q2739" t="str">
        <f t="shared" si="353"/>
        <v>technology</v>
      </c>
      <c r="R2739" t="str">
        <f t="shared" si="354"/>
        <v>hardware</v>
      </c>
      <c r="S2739" s="10">
        <f t="shared" si="351"/>
        <v>41611.917673611111</v>
      </c>
      <c r="T2739">
        <f t="shared" si="348"/>
        <v>2013</v>
      </c>
      <c r="U2739" s="10">
        <f t="shared" si="352"/>
        <v>41654.791666666664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49"/>
        <v>147.94</v>
      </c>
      <c r="P2740" s="6">
        <f t="shared" si="350"/>
        <v>493.13333333333333</v>
      </c>
      <c r="Q2740" t="str">
        <f t="shared" si="353"/>
        <v>technology</v>
      </c>
      <c r="R2740" t="str">
        <f t="shared" si="354"/>
        <v>hardware</v>
      </c>
      <c r="S2740" s="10">
        <f t="shared" si="351"/>
        <v>42620.143564814818</v>
      </c>
      <c r="T2740">
        <f t="shared" si="348"/>
        <v>2016</v>
      </c>
      <c r="U2740" s="10">
        <f t="shared" si="352"/>
        <v>42680.143564814818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49"/>
        <v>384.09090909090907</v>
      </c>
      <c r="P2741" s="6">
        <f t="shared" si="350"/>
        <v>22.120418848167539</v>
      </c>
      <c r="Q2741" t="str">
        <f t="shared" si="353"/>
        <v>technology</v>
      </c>
      <c r="R2741" t="str">
        <f t="shared" si="354"/>
        <v>hardware</v>
      </c>
      <c r="S2741" s="10">
        <f t="shared" si="351"/>
        <v>41719.887928240743</v>
      </c>
      <c r="T2741">
        <f t="shared" si="348"/>
        <v>2014</v>
      </c>
      <c r="U2741" s="10">
        <f t="shared" si="352"/>
        <v>41764.887928240743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49"/>
        <v>103.33333333333334</v>
      </c>
      <c r="P2742" s="6">
        <f t="shared" si="350"/>
        <v>18.235294117647058</v>
      </c>
      <c r="Q2742" t="str">
        <f t="shared" si="353"/>
        <v>technology</v>
      </c>
      <c r="R2742" t="str">
        <f t="shared" si="354"/>
        <v>hardware</v>
      </c>
      <c r="S2742" s="10">
        <f t="shared" si="351"/>
        <v>42045.031851851847</v>
      </c>
      <c r="T2742">
        <f t="shared" si="348"/>
        <v>2015</v>
      </c>
      <c r="U2742" s="10">
        <f t="shared" si="352"/>
        <v>42074.99018518519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49"/>
        <v>0.43750000000000006</v>
      </c>
      <c r="P2743" s="6">
        <f t="shared" si="350"/>
        <v>8.75</v>
      </c>
      <c r="Q2743" t="str">
        <f t="shared" si="353"/>
        <v>publishing</v>
      </c>
      <c r="R2743" t="str">
        <f t="shared" si="354"/>
        <v>children's books</v>
      </c>
      <c r="S2743" s="10">
        <f t="shared" si="351"/>
        <v>41911.657430555555</v>
      </c>
      <c r="T2743">
        <f t="shared" si="348"/>
        <v>2014</v>
      </c>
      <c r="U2743" s="10">
        <f t="shared" si="352"/>
        <v>41932.088194444441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49"/>
        <v>29.24</v>
      </c>
      <c r="P2744" s="6">
        <f t="shared" si="350"/>
        <v>40.611111111111114</v>
      </c>
      <c r="Q2744" t="str">
        <f t="shared" si="353"/>
        <v>publishing</v>
      </c>
      <c r="R2744" t="str">
        <f t="shared" si="354"/>
        <v>children's books</v>
      </c>
      <c r="S2744" s="10">
        <f t="shared" si="351"/>
        <v>41030.719756944447</v>
      </c>
      <c r="T2744">
        <f t="shared" si="348"/>
        <v>2012</v>
      </c>
      <c r="U2744" s="10">
        <f t="shared" si="352"/>
        <v>41044.719756944447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49"/>
        <v>0</v>
      </c>
      <c r="P2745" s="6">
        <f>IF(L2745 &gt; 0,E2745/L2745,0)</f>
        <v>0</v>
      </c>
      <c r="Q2745" t="str">
        <f t="shared" si="353"/>
        <v>publishing</v>
      </c>
      <c r="R2745" t="str">
        <f t="shared" si="354"/>
        <v>children's books</v>
      </c>
      <c r="S2745" s="10">
        <f t="shared" si="351"/>
        <v>42632.328784722224</v>
      </c>
      <c r="T2745">
        <f t="shared" si="348"/>
        <v>2016</v>
      </c>
      <c r="U2745" s="10">
        <f t="shared" si="352"/>
        <v>42662.328784722224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49"/>
        <v>5.21875</v>
      </c>
      <c r="P2746" s="6">
        <f t="shared" si="350"/>
        <v>37.954545454545453</v>
      </c>
      <c r="Q2746" t="str">
        <f t="shared" si="353"/>
        <v>publishing</v>
      </c>
      <c r="R2746" t="str">
        <f t="shared" si="354"/>
        <v>children's books</v>
      </c>
      <c r="S2746" s="10">
        <f t="shared" si="351"/>
        <v>40938.062476851854</v>
      </c>
      <c r="T2746">
        <f t="shared" si="348"/>
        <v>2012</v>
      </c>
      <c r="U2746" s="10">
        <f t="shared" si="352"/>
        <v>40968.062476851854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49"/>
        <v>21.887499999999999</v>
      </c>
      <c r="P2747" s="6">
        <f t="shared" si="350"/>
        <v>35.734693877551024</v>
      </c>
      <c r="Q2747" t="str">
        <f t="shared" si="353"/>
        <v>publishing</v>
      </c>
      <c r="R2747" t="str">
        <f t="shared" si="354"/>
        <v>children's books</v>
      </c>
      <c r="S2747" s="10">
        <f t="shared" si="351"/>
        <v>41044.988055555557</v>
      </c>
      <c r="T2747">
        <f t="shared" si="348"/>
        <v>2012</v>
      </c>
      <c r="U2747" s="10">
        <f t="shared" si="352"/>
        <v>41104.988055555557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49"/>
        <v>26.700000000000003</v>
      </c>
      <c r="P2748" s="6">
        <f t="shared" si="350"/>
        <v>42.157894736842103</v>
      </c>
      <c r="Q2748" t="str">
        <f t="shared" si="353"/>
        <v>publishing</v>
      </c>
      <c r="R2748" t="str">
        <f t="shared" si="354"/>
        <v>children's books</v>
      </c>
      <c r="S2748" s="10">
        <f t="shared" si="351"/>
        <v>41850.781377314815</v>
      </c>
      <c r="T2748">
        <f t="shared" si="348"/>
        <v>2014</v>
      </c>
      <c r="U2748" s="10">
        <f t="shared" si="352"/>
        <v>41880.781377314815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49"/>
        <v>28.000000000000004</v>
      </c>
      <c r="P2749" s="6">
        <f t="shared" si="350"/>
        <v>35</v>
      </c>
      <c r="Q2749" t="str">
        <f t="shared" si="353"/>
        <v>publishing</v>
      </c>
      <c r="R2749" t="str">
        <f t="shared" si="354"/>
        <v>children's books</v>
      </c>
      <c r="S2749" s="10">
        <f t="shared" si="351"/>
        <v>41044.64811342593</v>
      </c>
      <c r="T2749">
        <f t="shared" si="348"/>
        <v>2012</v>
      </c>
      <c r="U2749" s="10">
        <f t="shared" si="352"/>
        <v>41076.131944444445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49"/>
        <v>1.06</v>
      </c>
      <c r="P2750" s="6">
        <f t="shared" si="350"/>
        <v>13.25</v>
      </c>
      <c r="Q2750" t="str">
        <f t="shared" si="353"/>
        <v>publishing</v>
      </c>
      <c r="R2750" t="str">
        <f t="shared" si="354"/>
        <v>children's books</v>
      </c>
      <c r="S2750" s="10">
        <f t="shared" si="351"/>
        <v>42585.7106712963</v>
      </c>
      <c r="T2750">
        <f t="shared" si="348"/>
        <v>2016</v>
      </c>
      <c r="U2750" s="10">
        <f t="shared" si="352"/>
        <v>42615.7106712963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49"/>
        <v>1.0999999999999999</v>
      </c>
      <c r="P2751" s="6">
        <f t="shared" si="350"/>
        <v>55</v>
      </c>
      <c r="Q2751" t="str">
        <f t="shared" si="353"/>
        <v>publishing</v>
      </c>
      <c r="R2751" t="str">
        <f t="shared" si="354"/>
        <v>children's books</v>
      </c>
      <c r="S2751" s="10">
        <f t="shared" si="351"/>
        <v>42068.799039351856</v>
      </c>
      <c r="T2751">
        <f t="shared" si="348"/>
        <v>2015</v>
      </c>
      <c r="U2751" s="10">
        <f t="shared" si="352"/>
        <v>42098.757372685184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49"/>
        <v>0</v>
      </c>
      <c r="P2752" s="6">
        <f t="shared" ref="P2752:P2753" si="355">IF(L2752 &gt; 0,E2752/L2752,0)</f>
        <v>0</v>
      </c>
      <c r="Q2752" t="str">
        <f t="shared" si="353"/>
        <v>publishing</v>
      </c>
      <c r="R2752" t="str">
        <f t="shared" si="354"/>
        <v>children's books</v>
      </c>
      <c r="S2752" s="10">
        <f t="shared" si="351"/>
        <v>41078.899826388886</v>
      </c>
      <c r="T2752">
        <f t="shared" si="348"/>
        <v>2012</v>
      </c>
      <c r="U2752" s="10">
        <f t="shared" si="352"/>
        <v>41090.833333333336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49"/>
        <v>0</v>
      </c>
      <c r="P2753" s="6">
        <f t="shared" si="355"/>
        <v>0</v>
      </c>
      <c r="Q2753" t="str">
        <f t="shared" si="353"/>
        <v>publishing</v>
      </c>
      <c r="R2753" t="str">
        <f t="shared" si="354"/>
        <v>children's books</v>
      </c>
      <c r="S2753" s="10">
        <f t="shared" si="351"/>
        <v>41747.887060185189</v>
      </c>
      <c r="T2753">
        <f t="shared" si="348"/>
        <v>2014</v>
      </c>
      <c r="U2753" s="10">
        <f t="shared" si="352"/>
        <v>41807.887060185189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49"/>
        <v>11.458333333333332</v>
      </c>
      <c r="P2754" s="6">
        <f t="shared" si="350"/>
        <v>39.285714285714285</v>
      </c>
      <c r="Q2754" t="str">
        <f t="shared" si="353"/>
        <v>publishing</v>
      </c>
      <c r="R2754" t="str">
        <f t="shared" si="354"/>
        <v>children's books</v>
      </c>
      <c r="S2754" s="10">
        <f t="shared" si="351"/>
        <v>40855.765092592592</v>
      </c>
      <c r="T2754">
        <f t="shared" ref="T2754:T2817" si="356">YEAR(S2754)</f>
        <v>2011</v>
      </c>
      <c r="U2754" s="10">
        <f t="shared" si="352"/>
        <v>40895.765092592592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57">E2755/D2755 * 100</f>
        <v>19</v>
      </c>
      <c r="P2755" s="6">
        <f t="shared" ref="P2755:P2818" si="358">E2755/L2755</f>
        <v>47.5</v>
      </c>
      <c r="Q2755" t="str">
        <f t="shared" si="353"/>
        <v>publishing</v>
      </c>
      <c r="R2755" t="str">
        <f t="shared" si="354"/>
        <v>children's books</v>
      </c>
      <c r="S2755" s="10">
        <f t="shared" ref="S2755:S2818" si="359">(((J2755/60)/60)/24)+DATE(1970,1,1)</f>
        <v>41117.900729166664</v>
      </c>
      <c r="T2755">
        <f t="shared" si="356"/>
        <v>2012</v>
      </c>
      <c r="U2755" s="10">
        <f t="shared" ref="U2755:U2818" si="360">(((I2755/60)/60)/24)+DATE(1970,1,1)</f>
        <v>41147.900729166664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57"/>
        <v>0</v>
      </c>
      <c r="P2756" s="6">
        <f>IF(L2756 &gt; 0,E2756/L2756,0)</f>
        <v>0</v>
      </c>
      <c r="Q2756" t="str">
        <f t="shared" si="353"/>
        <v>publishing</v>
      </c>
      <c r="R2756" t="str">
        <f t="shared" si="354"/>
        <v>children's books</v>
      </c>
      <c r="S2756" s="10">
        <f t="shared" si="359"/>
        <v>41863.636006944449</v>
      </c>
      <c r="T2756">
        <f t="shared" si="356"/>
        <v>2014</v>
      </c>
      <c r="U2756" s="10">
        <f t="shared" si="360"/>
        <v>41893.636006944449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57"/>
        <v>52</v>
      </c>
      <c r="P2757" s="6">
        <f t="shared" si="358"/>
        <v>17.333333333333332</v>
      </c>
      <c r="Q2757" t="str">
        <f t="shared" ref="Q2757:Q2820" si="361">LEFT(N2757,SEARCH("/",N2757,1)-1)</f>
        <v>publishing</v>
      </c>
      <c r="R2757" t="str">
        <f t="shared" ref="R2757:R2820" si="362">RIGHT(N2757,LEN(N2757)-SEARCH("/",N2757,1))</f>
        <v>children's books</v>
      </c>
      <c r="S2757" s="10">
        <f t="shared" si="359"/>
        <v>42072.790821759263</v>
      </c>
      <c r="T2757">
        <f t="shared" si="356"/>
        <v>2015</v>
      </c>
      <c r="U2757" s="10">
        <f t="shared" si="360"/>
        <v>42102.790821759263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57"/>
        <v>10.48</v>
      </c>
      <c r="P2758" s="6">
        <f t="shared" si="358"/>
        <v>31.757575757575758</v>
      </c>
      <c r="Q2758" t="str">
        <f t="shared" si="361"/>
        <v>publishing</v>
      </c>
      <c r="R2758" t="str">
        <f t="shared" si="362"/>
        <v>children's books</v>
      </c>
      <c r="S2758" s="10">
        <f t="shared" si="359"/>
        <v>41620.90047453704</v>
      </c>
      <c r="T2758">
        <f t="shared" si="356"/>
        <v>2013</v>
      </c>
      <c r="U2758" s="10">
        <f t="shared" si="360"/>
        <v>41650.90047453704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57"/>
        <v>0.66666666666666674</v>
      </c>
      <c r="P2759" s="6">
        <f t="shared" si="358"/>
        <v>5</v>
      </c>
      <c r="Q2759" t="str">
        <f t="shared" si="361"/>
        <v>publishing</v>
      </c>
      <c r="R2759" t="str">
        <f t="shared" si="362"/>
        <v>children's books</v>
      </c>
      <c r="S2759" s="10">
        <f t="shared" si="359"/>
        <v>42573.65662037037</v>
      </c>
      <c r="T2759">
        <f t="shared" si="356"/>
        <v>2016</v>
      </c>
      <c r="U2759" s="10">
        <f t="shared" si="360"/>
        <v>42588.65662037037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57"/>
        <v>11.700000000000001</v>
      </c>
      <c r="P2760" s="6">
        <f t="shared" si="358"/>
        <v>39</v>
      </c>
      <c r="Q2760" t="str">
        <f t="shared" si="361"/>
        <v>publishing</v>
      </c>
      <c r="R2760" t="str">
        <f t="shared" si="362"/>
        <v>children's books</v>
      </c>
      <c r="S2760" s="10">
        <f t="shared" si="359"/>
        <v>42639.441932870366</v>
      </c>
      <c r="T2760">
        <f t="shared" si="356"/>
        <v>2016</v>
      </c>
      <c r="U2760" s="10">
        <f t="shared" si="360"/>
        <v>42653.441932870366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57"/>
        <v>10.5</v>
      </c>
      <c r="P2761" s="6">
        <f t="shared" si="358"/>
        <v>52.5</v>
      </c>
      <c r="Q2761" t="str">
        <f t="shared" si="361"/>
        <v>publishing</v>
      </c>
      <c r="R2761" t="str">
        <f t="shared" si="362"/>
        <v>children's books</v>
      </c>
      <c r="S2761" s="10">
        <f t="shared" si="359"/>
        <v>42524.36650462963</v>
      </c>
      <c r="T2761">
        <f t="shared" si="356"/>
        <v>2016</v>
      </c>
      <c r="U2761" s="10">
        <f t="shared" si="360"/>
        <v>42567.36650462963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57"/>
        <v>0</v>
      </c>
      <c r="P2762" s="6">
        <f>IF(L2762 &gt; 0,E2762/L2762,0)</f>
        <v>0</v>
      </c>
      <c r="Q2762" t="str">
        <f t="shared" si="361"/>
        <v>publishing</v>
      </c>
      <c r="R2762" t="str">
        <f t="shared" si="362"/>
        <v>children's books</v>
      </c>
      <c r="S2762" s="10">
        <f t="shared" si="359"/>
        <v>41415.461319444446</v>
      </c>
      <c r="T2762">
        <f t="shared" si="356"/>
        <v>2013</v>
      </c>
      <c r="U2762" s="10">
        <f t="shared" si="360"/>
        <v>41445.461319444446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57"/>
        <v>0.72</v>
      </c>
      <c r="P2763" s="6">
        <f t="shared" si="358"/>
        <v>9</v>
      </c>
      <c r="Q2763" t="str">
        <f t="shared" si="361"/>
        <v>publishing</v>
      </c>
      <c r="R2763" t="str">
        <f t="shared" si="362"/>
        <v>children's books</v>
      </c>
      <c r="S2763" s="10">
        <f t="shared" si="359"/>
        <v>41247.063576388886</v>
      </c>
      <c r="T2763">
        <f t="shared" si="356"/>
        <v>2012</v>
      </c>
      <c r="U2763" s="10">
        <f t="shared" si="360"/>
        <v>41277.063576388886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57"/>
        <v>0.76923076923076927</v>
      </c>
      <c r="P2764" s="6">
        <f t="shared" si="358"/>
        <v>25</v>
      </c>
      <c r="Q2764" t="str">
        <f t="shared" si="361"/>
        <v>publishing</v>
      </c>
      <c r="R2764" t="str">
        <f t="shared" si="362"/>
        <v>children's books</v>
      </c>
      <c r="S2764" s="10">
        <f t="shared" si="359"/>
        <v>40927.036979166667</v>
      </c>
      <c r="T2764">
        <f t="shared" si="356"/>
        <v>2012</v>
      </c>
      <c r="U2764" s="10">
        <f t="shared" si="360"/>
        <v>40986.995312500003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57"/>
        <v>0.22842639593908631</v>
      </c>
      <c r="P2765" s="6">
        <f t="shared" si="358"/>
        <v>30</v>
      </c>
      <c r="Q2765" t="str">
        <f t="shared" si="361"/>
        <v>publishing</v>
      </c>
      <c r="R2765" t="str">
        <f t="shared" si="362"/>
        <v>children's books</v>
      </c>
      <c r="S2765" s="10">
        <f t="shared" si="359"/>
        <v>41373.579675925925</v>
      </c>
      <c r="T2765">
        <f t="shared" si="356"/>
        <v>2013</v>
      </c>
      <c r="U2765" s="10">
        <f t="shared" si="360"/>
        <v>41418.579675925925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57"/>
        <v>1.125</v>
      </c>
      <c r="P2766" s="6">
        <f t="shared" si="358"/>
        <v>11.25</v>
      </c>
      <c r="Q2766" t="str">
        <f t="shared" si="361"/>
        <v>publishing</v>
      </c>
      <c r="R2766" t="str">
        <f t="shared" si="362"/>
        <v>children's books</v>
      </c>
      <c r="S2766" s="10">
        <f t="shared" si="359"/>
        <v>41030.292025462964</v>
      </c>
      <c r="T2766">
        <f t="shared" si="356"/>
        <v>2012</v>
      </c>
      <c r="U2766" s="10">
        <f t="shared" si="360"/>
        <v>41059.791666666664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57"/>
        <v>0</v>
      </c>
      <c r="P2767" s="6">
        <f>IF(L2767 &gt; 0,E2767/L2767,0)</f>
        <v>0</v>
      </c>
      <c r="Q2767" t="str">
        <f t="shared" si="361"/>
        <v>publishing</v>
      </c>
      <c r="R2767" t="str">
        <f t="shared" si="362"/>
        <v>children's books</v>
      </c>
      <c r="S2767" s="10">
        <f t="shared" si="359"/>
        <v>41194.579027777778</v>
      </c>
      <c r="T2767">
        <f t="shared" si="356"/>
        <v>2012</v>
      </c>
      <c r="U2767" s="10">
        <f t="shared" si="360"/>
        <v>41210.579027777778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57"/>
        <v>2</v>
      </c>
      <c r="P2768" s="6">
        <f t="shared" si="358"/>
        <v>25</v>
      </c>
      <c r="Q2768" t="str">
        <f t="shared" si="361"/>
        <v>publishing</v>
      </c>
      <c r="R2768" t="str">
        <f t="shared" si="362"/>
        <v>children's books</v>
      </c>
      <c r="S2768" s="10">
        <f t="shared" si="359"/>
        <v>40736.668032407404</v>
      </c>
      <c r="T2768">
        <f t="shared" si="356"/>
        <v>2011</v>
      </c>
      <c r="U2768" s="10">
        <f t="shared" si="360"/>
        <v>40766.668032407404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57"/>
        <v>0.85000000000000009</v>
      </c>
      <c r="P2769" s="6">
        <f t="shared" si="358"/>
        <v>11.333333333333334</v>
      </c>
      <c r="Q2769" t="str">
        <f t="shared" si="361"/>
        <v>publishing</v>
      </c>
      <c r="R2769" t="str">
        <f t="shared" si="362"/>
        <v>children's books</v>
      </c>
      <c r="S2769" s="10">
        <f t="shared" si="359"/>
        <v>42172.958912037036</v>
      </c>
      <c r="T2769">
        <f t="shared" si="356"/>
        <v>2015</v>
      </c>
      <c r="U2769" s="10">
        <f t="shared" si="360"/>
        <v>42232.958912037036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57"/>
        <v>14.314285714285715</v>
      </c>
      <c r="P2770" s="6">
        <f t="shared" si="358"/>
        <v>29.470588235294116</v>
      </c>
      <c r="Q2770" t="str">
        <f t="shared" si="361"/>
        <v>publishing</v>
      </c>
      <c r="R2770" t="str">
        <f t="shared" si="362"/>
        <v>children's books</v>
      </c>
      <c r="S2770" s="10">
        <f t="shared" si="359"/>
        <v>40967.614849537036</v>
      </c>
      <c r="T2770">
        <f t="shared" si="356"/>
        <v>2012</v>
      </c>
      <c r="U2770" s="10">
        <f t="shared" si="360"/>
        <v>40997.573182870372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57"/>
        <v>0.25</v>
      </c>
      <c r="P2771" s="6">
        <f t="shared" si="358"/>
        <v>1</v>
      </c>
      <c r="Q2771" t="str">
        <f t="shared" si="361"/>
        <v>publishing</v>
      </c>
      <c r="R2771" t="str">
        <f t="shared" si="362"/>
        <v>children's books</v>
      </c>
      <c r="S2771" s="10">
        <f t="shared" si="359"/>
        <v>41745.826273148145</v>
      </c>
      <c r="T2771">
        <f t="shared" si="356"/>
        <v>2014</v>
      </c>
      <c r="U2771" s="10">
        <f t="shared" si="360"/>
        <v>41795.826273148145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57"/>
        <v>10.411249999999999</v>
      </c>
      <c r="P2772" s="6">
        <f t="shared" si="358"/>
        <v>63.098484848484851</v>
      </c>
      <c r="Q2772" t="str">
        <f t="shared" si="361"/>
        <v>publishing</v>
      </c>
      <c r="R2772" t="str">
        <f t="shared" si="362"/>
        <v>children's books</v>
      </c>
      <c r="S2772" s="10">
        <f t="shared" si="359"/>
        <v>41686.705208333333</v>
      </c>
      <c r="T2772">
        <f t="shared" si="356"/>
        <v>2014</v>
      </c>
      <c r="U2772" s="10">
        <f t="shared" si="360"/>
        <v>41716.663541666669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57"/>
        <v>0</v>
      </c>
      <c r="P2773" s="6">
        <f t="shared" ref="P2773:P2774" si="363">IF(L2773 &gt; 0,E2773/L2773,0)</f>
        <v>0</v>
      </c>
      <c r="Q2773" t="str">
        <f t="shared" si="361"/>
        <v>publishing</v>
      </c>
      <c r="R2773" t="str">
        <f t="shared" si="362"/>
        <v>children's books</v>
      </c>
      <c r="S2773" s="10">
        <f t="shared" si="359"/>
        <v>41257.531712962962</v>
      </c>
      <c r="T2773">
        <f t="shared" si="356"/>
        <v>2012</v>
      </c>
      <c r="U2773" s="10">
        <f t="shared" si="360"/>
        <v>41306.708333333336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57"/>
        <v>0</v>
      </c>
      <c r="P2774" s="6">
        <f t="shared" si="363"/>
        <v>0</v>
      </c>
      <c r="Q2774" t="str">
        <f t="shared" si="361"/>
        <v>publishing</v>
      </c>
      <c r="R2774" t="str">
        <f t="shared" si="362"/>
        <v>children's books</v>
      </c>
      <c r="S2774" s="10">
        <f t="shared" si="359"/>
        <v>41537.869143518517</v>
      </c>
      <c r="T2774">
        <f t="shared" si="356"/>
        <v>2013</v>
      </c>
      <c r="U2774" s="10">
        <f t="shared" si="360"/>
        <v>41552.869143518517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57"/>
        <v>0.18867924528301888</v>
      </c>
      <c r="P2775" s="6">
        <f t="shared" si="358"/>
        <v>1</v>
      </c>
      <c r="Q2775" t="str">
        <f t="shared" si="361"/>
        <v>publishing</v>
      </c>
      <c r="R2775" t="str">
        <f t="shared" si="362"/>
        <v>children's books</v>
      </c>
      <c r="S2775" s="10">
        <f t="shared" si="359"/>
        <v>42474.86482638889</v>
      </c>
      <c r="T2775">
        <f t="shared" si="356"/>
        <v>2016</v>
      </c>
      <c r="U2775" s="10">
        <f t="shared" si="360"/>
        <v>42484.86482638889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57"/>
        <v>14.249999999999998</v>
      </c>
      <c r="P2776" s="6">
        <f t="shared" si="358"/>
        <v>43.846153846153847</v>
      </c>
      <c r="Q2776" t="str">
        <f t="shared" si="361"/>
        <v>publishing</v>
      </c>
      <c r="R2776" t="str">
        <f t="shared" si="362"/>
        <v>children's books</v>
      </c>
      <c r="S2776" s="10">
        <f t="shared" si="359"/>
        <v>41311.126481481479</v>
      </c>
      <c r="T2776">
        <f t="shared" si="356"/>
        <v>2013</v>
      </c>
      <c r="U2776" s="10">
        <f t="shared" si="360"/>
        <v>41341.126481481479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57"/>
        <v>3</v>
      </c>
      <c r="P2777" s="6">
        <f t="shared" si="358"/>
        <v>75</v>
      </c>
      <c r="Q2777" t="str">
        <f t="shared" si="361"/>
        <v>publishing</v>
      </c>
      <c r="R2777" t="str">
        <f t="shared" si="362"/>
        <v>children's books</v>
      </c>
      <c r="S2777" s="10">
        <f t="shared" si="359"/>
        <v>40863.013356481482</v>
      </c>
      <c r="T2777">
        <f t="shared" si="356"/>
        <v>2011</v>
      </c>
      <c r="U2777" s="10">
        <f t="shared" si="360"/>
        <v>40893.013356481482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57"/>
        <v>7.8809523809523814</v>
      </c>
      <c r="P2778" s="6">
        <f t="shared" si="358"/>
        <v>45.972222222222221</v>
      </c>
      <c r="Q2778" t="str">
        <f t="shared" si="361"/>
        <v>publishing</v>
      </c>
      <c r="R2778" t="str">
        <f t="shared" si="362"/>
        <v>children's books</v>
      </c>
      <c r="S2778" s="10">
        <f t="shared" si="359"/>
        <v>42136.297175925924</v>
      </c>
      <c r="T2778">
        <f t="shared" si="356"/>
        <v>2015</v>
      </c>
      <c r="U2778" s="10">
        <f t="shared" si="360"/>
        <v>42167.297175925924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57"/>
        <v>0.33333333333333337</v>
      </c>
      <c r="P2779" s="6">
        <f t="shared" si="358"/>
        <v>10</v>
      </c>
      <c r="Q2779" t="str">
        <f t="shared" si="361"/>
        <v>publishing</v>
      </c>
      <c r="R2779" t="str">
        <f t="shared" si="362"/>
        <v>children's books</v>
      </c>
      <c r="S2779" s="10">
        <f t="shared" si="359"/>
        <v>42172.669027777782</v>
      </c>
      <c r="T2779">
        <f t="shared" si="356"/>
        <v>2015</v>
      </c>
      <c r="U2779" s="10">
        <f t="shared" si="360"/>
        <v>42202.669027777782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57"/>
        <v>25.545454545454543</v>
      </c>
      <c r="P2780" s="6">
        <f t="shared" si="358"/>
        <v>93.666666666666671</v>
      </c>
      <c r="Q2780" t="str">
        <f t="shared" si="361"/>
        <v>publishing</v>
      </c>
      <c r="R2780" t="str">
        <f t="shared" si="362"/>
        <v>children's books</v>
      </c>
      <c r="S2780" s="10">
        <f t="shared" si="359"/>
        <v>41846.978078703702</v>
      </c>
      <c r="T2780">
        <f t="shared" si="356"/>
        <v>2014</v>
      </c>
      <c r="U2780" s="10">
        <f t="shared" si="360"/>
        <v>41876.978078703702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57"/>
        <v>2.12</v>
      </c>
      <c r="P2781" s="6">
        <f t="shared" si="358"/>
        <v>53</v>
      </c>
      <c r="Q2781" t="str">
        <f t="shared" si="361"/>
        <v>publishing</v>
      </c>
      <c r="R2781" t="str">
        <f t="shared" si="362"/>
        <v>children's books</v>
      </c>
      <c r="S2781" s="10">
        <f t="shared" si="359"/>
        <v>42300.585891203707</v>
      </c>
      <c r="T2781">
        <f t="shared" si="356"/>
        <v>2015</v>
      </c>
      <c r="U2781" s="10">
        <f t="shared" si="360"/>
        <v>42330.627557870372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57"/>
        <v>0</v>
      </c>
      <c r="P2782" s="6">
        <f>IF(L2782 &gt; 0,E2782/L2782,0)</f>
        <v>0</v>
      </c>
      <c r="Q2782" t="str">
        <f t="shared" si="361"/>
        <v>publishing</v>
      </c>
      <c r="R2782" t="str">
        <f t="shared" si="362"/>
        <v>children's books</v>
      </c>
      <c r="S2782" s="10">
        <f t="shared" si="359"/>
        <v>42774.447777777779</v>
      </c>
      <c r="T2782">
        <f t="shared" si="356"/>
        <v>2017</v>
      </c>
      <c r="U2782" s="10">
        <f t="shared" si="360"/>
        <v>42804.447777777779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57"/>
        <v>105.28</v>
      </c>
      <c r="P2783" s="6">
        <f t="shared" si="358"/>
        <v>47</v>
      </c>
      <c r="Q2783" t="str">
        <f t="shared" si="361"/>
        <v>theater</v>
      </c>
      <c r="R2783" t="str">
        <f t="shared" si="362"/>
        <v>plays</v>
      </c>
      <c r="S2783" s="10">
        <f t="shared" si="359"/>
        <v>42018.94159722222</v>
      </c>
      <c r="T2783">
        <f t="shared" si="356"/>
        <v>2015</v>
      </c>
      <c r="U2783" s="10">
        <f t="shared" si="360"/>
        <v>42047.291666666672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57"/>
        <v>120</v>
      </c>
      <c r="P2784" s="6">
        <f t="shared" si="358"/>
        <v>66.666666666666671</v>
      </c>
      <c r="Q2784" t="str">
        <f t="shared" si="361"/>
        <v>theater</v>
      </c>
      <c r="R2784" t="str">
        <f t="shared" si="362"/>
        <v>plays</v>
      </c>
      <c r="S2784" s="10">
        <f t="shared" si="359"/>
        <v>42026.924976851849</v>
      </c>
      <c r="T2784">
        <f t="shared" si="356"/>
        <v>2015</v>
      </c>
      <c r="U2784" s="10">
        <f t="shared" si="360"/>
        <v>42052.207638888889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57"/>
        <v>114.5</v>
      </c>
      <c r="P2785" s="6">
        <f t="shared" si="358"/>
        <v>18.770491803278688</v>
      </c>
      <c r="Q2785" t="str">
        <f t="shared" si="361"/>
        <v>theater</v>
      </c>
      <c r="R2785" t="str">
        <f t="shared" si="362"/>
        <v>plays</v>
      </c>
      <c r="S2785" s="10">
        <f t="shared" si="359"/>
        <v>42103.535254629634</v>
      </c>
      <c r="T2785">
        <f t="shared" si="356"/>
        <v>2015</v>
      </c>
      <c r="U2785" s="10">
        <f t="shared" si="360"/>
        <v>42117.535254629634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57"/>
        <v>119</v>
      </c>
      <c r="P2786" s="6">
        <f t="shared" si="358"/>
        <v>66.111111111111114</v>
      </c>
      <c r="Q2786" t="str">
        <f t="shared" si="361"/>
        <v>theater</v>
      </c>
      <c r="R2786" t="str">
        <f t="shared" si="362"/>
        <v>plays</v>
      </c>
      <c r="S2786" s="10">
        <f t="shared" si="359"/>
        <v>41920.787534722222</v>
      </c>
      <c r="T2786">
        <f t="shared" si="356"/>
        <v>2014</v>
      </c>
      <c r="U2786" s="10">
        <f t="shared" si="360"/>
        <v>41941.787534722222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57"/>
        <v>104.67999999999999</v>
      </c>
      <c r="P2787" s="6">
        <f t="shared" si="358"/>
        <v>36.859154929577464</v>
      </c>
      <c r="Q2787" t="str">
        <f t="shared" si="361"/>
        <v>theater</v>
      </c>
      <c r="R2787" t="str">
        <f t="shared" si="362"/>
        <v>plays</v>
      </c>
      <c r="S2787" s="10">
        <f t="shared" si="359"/>
        <v>42558.189432870371</v>
      </c>
      <c r="T2787">
        <f t="shared" si="356"/>
        <v>2016</v>
      </c>
      <c r="U2787" s="10">
        <f t="shared" si="360"/>
        <v>42587.875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57"/>
        <v>117.83999999999999</v>
      </c>
      <c r="P2788" s="6">
        <f t="shared" si="358"/>
        <v>39.810810810810814</v>
      </c>
      <c r="Q2788" t="str">
        <f t="shared" si="361"/>
        <v>theater</v>
      </c>
      <c r="R2788" t="str">
        <f t="shared" si="362"/>
        <v>plays</v>
      </c>
      <c r="S2788" s="10">
        <f t="shared" si="359"/>
        <v>41815.569212962961</v>
      </c>
      <c r="T2788">
        <f t="shared" si="356"/>
        <v>2014</v>
      </c>
      <c r="U2788" s="10">
        <f t="shared" si="360"/>
        <v>41829.569212962961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57"/>
        <v>119.7</v>
      </c>
      <c r="P2789" s="6">
        <f t="shared" si="358"/>
        <v>31.5</v>
      </c>
      <c r="Q2789" t="str">
        <f t="shared" si="361"/>
        <v>theater</v>
      </c>
      <c r="R2789" t="str">
        <f t="shared" si="362"/>
        <v>plays</v>
      </c>
      <c r="S2789" s="10">
        <f t="shared" si="359"/>
        <v>41808.198518518519</v>
      </c>
      <c r="T2789">
        <f t="shared" si="356"/>
        <v>2014</v>
      </c>
      <c r="U2789" s="10">
        <f t="shared" si="360"/>
        <v>41838.198518518519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57"/>
        <v>102.49999999999999</v>
      </c>
      <c r="P2790" s="6">
        <f t="shared" si="358"/>
        <v>102.5</v>
      </c>
      <c r="Q2790" t="str">
        <f t="shared" si="361"/>
        <v>theater</v>
      </c>
      <c r="R2790" t="str">
        <f t="shared" si="362"/>
        <v>plays</v>
      </c>
      <c r="S2790" s="10">
        <f t="shared" si="359"/>
        <v>42550.701886574068</v>
      </c>
      <c r="T2790">
        <f t="shared" si="356"/>
        <v>2016</v>
      </c>
      <c r="U2790" s="10">
        <f t="shared" si="360"/>
        <v>42580.701886574068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57"/>
        <v>101.16666666666667</v>
      </c>
      <c r="P2791" s="6">
        <f t="shared" si="358"/>
        <v>126.45833333333333</v>
      </c>
      <c r="Q2791" t="str">
        <f t="shared" si="361"/>
        <v>theater</v>
      </c>
      <c r="R2791" t="str">
        <f t="shared" si="362"/>
        <v>plays</v>
      </c>
      <c r="S2791" s="10">
        <f t="shared" si="359"/>
        <v>42056.013124999998</v>
      </c>
      <c r="T2791">
        <f t="shared" si="356"/>
        <v>2015</v>
      </c>
      <c r="U2791" s="10">
        <f t="shared" si="360"/>
        <v>42075.166666666672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57"/>
        <v>105.33333333333333</v>
      </c>
      <c r="P2792" s="6">
        <f t="shared" si="358"/>
        <v>47.878787878787875</v>
      </c>
      <c r="Q2792" t="str">
        <f t="shared" si="361"/>
        <v>theater</v>
      </c>
      <c r="R2792" t="str">
        <f t="shared" si="362"/>
        <v>plays</v>
      </c>
      <c r="S2792" s="10">
        <f t="shared" si="359"/>
        <v>42016.938692129625</v>
      </c>
      <c r="T2792">
        <f t="shared" si="356"/>
        <v>2015</v>
      </c>
      <c r="U2792" s="10">
        <f t="shared" si="360"/>
        <v>42046.938692129625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57"/>
        <v>102.49999999999999</v>
      </c>
      <c r="P2793" s="6">
        <f t="shared" si="358"/>
        <v>73.214285714285708</v>
      </c>
      <c r="Q2793" t="str">
        <f t="shared" si="361"/>
        <v>theater</v>
      </c>
      <c r="R2793" t="str">
        <f t="shared" si="362"/>
        <v>plays</v>
      </c>
      <c r="S2793" s="10">
        <f t="shared" si="359"/>
        <v>42591.899988425925</v>
      </c>
      <c r="T2793">
        <f t="shared" si="356"/>
        <v>2016</v>
      </c>
      <c r="U2793" s="10">
        <f t="shared" si="360"/>
        <v>42622.166666666672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57"/>
        <v>107.60000000000001</v>
      </c>
      <c r="P2794" s="6">
        <f t="shared" si="358"/>
        <v>89.666666666666671</v>
      </c>
      <c r="Q2794" t="str">
        <f t="shared" si="361"/>
        <v>theater</v>
      </c>
      <c r="R2794" t="str">
        <f t="shared" si="362"/>
        <v>plays</v>
      </c>
      <c r="S2794" s="10">
        <f t="shared" si="359"/>
        <v>42183.231006944443</v>
      </c>
      <c r="T2794">
        <f t="shared" si="356"/>
        <v>2015</v>
      </c>
      <c r="U2794" s="10">
        <f t="shared" si="360"/>
        <v>42228.231006944443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57"/>
        <v>110.5675</v>
      </c>
      <c r="P2795" s="6">
        <f t="shared" si="358"/>
        <v>151.4623287671233</v>
      </c>
      <c r="Q2795" t="str">
        <f t="shared" si="361"/>
        <v>theater</v>
      </c>
      <c r="R2795" t="str">
        <f t="shared" si="362"/>
        <v>plays</v>
      </c>
      <c r="S2795" s="10">
        <f t="shared" si="359"/>
        <v>42176.419039351851</v>
      </c>
      <c r="T2795">
        <f t="shared" si="356"/>
        <v>2015</v>
      </c>
      <c r="U2795" s="10">
        <f t="shared" si="360"/>
        <v>42206.419039351851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57"/>
        <v>150</v>
      </c>
      <c r="P2796" s="6">
        <f t="shared" si="358"/>
        <v>25</v>
      </c>
      <c r="Q2796" t="str">
        <f t="shared" si="361"/>
        <v>theater</v>
      </c>
      <c r="R2796" t="str">
        <f t="shared" si="362"/>
        <v>plays</v>
      </c>
      <c r="S2796" s="10">
        <f t="shared" si="359"/>
        <v>42416.691655092596</v>
      </c>
      <c r="T2796">
        <f t="shared" si="356"/>
        <v>2016</v>
      </c>
      <c r="U2796" s="10">
        <f t="shared" si="360"/>
        <v>42432.791666666672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57"/>
        <v>104.28571428571429</v>
      </c>
      <c r="P2797" s="6">
        <f t="shared" si="358"/>
        <v>36.5</v>
      </c>
      <c r="Q2797" t="str">
        <f t="shared" si="361"/>
        <v>theater</v>
      </c>
      <c r="R2797" t="str">
        <f t="shared" si="362"/>
        <v>plays</v>
      </c>
      <c r="S2797" s="10">
        <f t="shared" si="359"/>
        <v>41780.525937500002</v>
      </c>
      <c r="T2797">
        <f t="shared" si="356"/>
        <v>2014</v>
      </c>
      <c r="U2797" s="10">
        <f t="shared" si="360"/>
        <v>41796.958333333336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57"/>
        <v>115.5</v>
      </c>
      <c r="P2798" s="6">
        <f t="shared" si="358"/>
        <v>44</v>
      </c>
      <c r="Q2798" t="str">
        <f t="shared" si="361"/>
        <v>theater</v>
      </c>
      <c r="R2798" t="str">
        <f t="shared" si="362"/>
        <v>plays</v>
      </c>
      <c r="S2798" s="10">
        <f t="shared" si="359"/>
        <v>41795.528101851851</v>
      </c>
      <c r="T2798">
        <f t="shared" si="356"/>
        <v>2014</v>
      </c>
      <c r="U2798" s="10">
        <f t="shared" si="360"/>
        <v>41825.528101851851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57"/>
        <v>102.64512500000001</v>
      </c>
      <c r="P2799" s="6">
        <f t="shared" si="358"/>
        <v>87.357553191489373</v>
      </c>
      <c r="Q2799" t="str">
        <f t="shared" si="361"/>
        <v>theater</v>
      </c>
      <c r="R2799" t="str">
        <f t="shared" si="362"/>
        <v>plays</v>
      </c>
      <c r="S2799" s="10">
        <f t="shared" si="359"/>
        <v>41798.94027777778</v>
      </c>
      <c r="T2799">
        <f t="shared" si="356"/>
        <v>2014</v>
      </c>
      <c r="U2799" s="10">
        <f t="shared" si="360"/>
        <v>41828.94027777778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57"/>
        <v>101.4</v>
      </c>
      <c r="P2800" s="6">
        <f t="shared" si="358"/>
        <v>36.474820143884891</v>
      </c>
      <c r="Q2800" t="str">
        <f t="shared" si="361"/>
        <v>theater</v>
      </c>
      <c r="R2800" t="str">
        <f t="shared" si="362"/>
        <v>plays</v>
      </c>
      <c r="S2800" s="10">
        <f t="shared" si="359"/>
        <v>42201.675011574072</v>
      </c>
      <c r="T2800">
        <f t="shared" si="356"/>
        <v>2015</v>
      </c>
      <c r="U2800" s="10">
        <f t="shared" si="360"/>
        <v>42216.666666666672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57"/>
        <v>116.6348</v>
      </c>
      <c r="P2801" s="6">
        <f t="shared" si="358"/>
        <v>44.859538461538463</v>
      </c>
      <c r="Q2801" t="str">
        <f t="shared" si="361"/>
        <v>theater</v>
      </c>
      <c r="R2801" t="str">
        <f t="shared" si="362"/>
        <v>plays</v>
      </c>
      <c r="S2801" s="10">
        <f t="shared" si="359"/>
        <v>42507.264699074076</v>
      </c>
      <c r="T2801">
        <f t="shared" si="356"/>
        <v>2016</v>
      </c>
      <c r="U2801" s="10">
        <f t="shared" si="360"/>
        <v>42538.666666666672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57"/>
        <v>133</v>
      </c>
      <c r="P2802" s="6">
        <f t="shared" si="358"/>
        <v>42.903225806451616</v>
      </c>
      <c r="Q2802" t="str">
        <f t="shared" si="361"/>
        <v>theater</v>
      </c>
      <c r="R2802" t="str">
        <f t="shared" si="362"/>
        <v>plays</v>
      </c>
      <c r="S2802" s="10">
        <f t="shared" si="359"/>
        <v>41948.552847222221</v>
      </c>
      <c r="T2802">
        <f t="shared" si="356"/>
        <v>2014</v>
      </c>
      <c r="U2802" s="10">
        <f t="shared" si="360"/>
        <v>42008.552847222221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57"/>
        <v>133.20000000000002</v>
      </c>
      <c r="P2803" s="6">
        <f t="shared" si="358"/>
        <v>51.230769230769234</v>
      </c>
      <c r="Q2803" t="str">
        <f t="shared" si="361"/>
        <v>theater</v>
      </c>
      <c r="R2803" t="str">
        <f t="shared" si="362"/>
        <v>plays</v>
      </c>
      <c r="S2803" s="10">
        <f t="shared" si="359"/>
        <v>41900.243159722224</v>
      </c>
      <c r="T2803">
        <f t="shared" si="356"/>
        <v>2014</v>
      </c>
      <c r="U2803" s="10">
        <f t="shared" si="360"/>
        <v>41922.458333333336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57"/>
        <v>101.83333333333333</v>
      </c>
      <c r="P2804" s="6">
        <f t="shared" si="358"/>
        <v>33.944444444444443</v>
      </c>
      <c r="Q2804" t="str">
        <f t="shared" si="361"/>
        <v>theater</v>
      </c>
      <c r="R2804" t="str">
        <f t="shared" si="362"/>
        <v>plays</v>
      </c>
      <c r="S2804" s="10">
        <f t="shared" si="359"/>
        <v>42192.64707175926</v>
      </c>
      <c r="T2804">
        <f t="shared" si="356"/>
        <v>2015</v>
      </c>
      <c r="U2804" s="10">
        <f t="shared" si="360"/>
        <v>42222.64707175926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57"/>
        <v>127.95</v>
      </c>
      <c r="P2805" s="6">
        <f t="shared" si="358"/>
        <v>90.744680851063833</v>
      </c>
      <c r="Q2805" t="str">
        <f t="shared" si="361"/>
        <v>theater</v>
      </c>
      <c r="R2805" t="str">
        <f t="shared" si="362"/>
        <v>plays</v>
      </c>
      <c r="S2805" s="10">
        <f t="shared" si="359"/>
        <v>42158.065694444449</v>
      </c>
      <c r="T2805">
        <f t="shared" si="356"/>
        <v>2015</v>
      </c>
      <c r="U2805" s="10">
        <f t="shared" si="360"/>
        <v>42201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57"/>
        <v>114.99999999999999</v>
      </c>
      <c r="P2806" s="6">
        <f t="shared" si="358"/>
        <v>50</v>
      </c>
      <c r="Q2806" t="str">
        <f t="shared" si="361"/>
        <v>theater</v>
      </c>
      <c r="R2806" t="str">
        <f t="shared" si="362"/>
        <v>plays</v>
      </c>
      <c r="S2806" s="10">
        <f t="shared" si="359"/>
        <v>41881.453587962962</v>
      </c>
      <c r="T2806">
        <f t="shared" si="356"/>
        <v>2014</v>
      </c>
      <c r="U2806" s="10">
        <f t="shared" si="360"/>
        <v>41911.453587962962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57"/>
        <v>110.00000000000001</v>
      </c>
      <c r="P2807" s="6">
        <f t="shared" si="358"/>
        <v>24.444444444444443</v>
      </c>
      <c r="Q2807" t="str">
        <f t="shared" si="361"/>
        <v>theater</v>
      </c>
      <c r="R2807" t="str">
        <f t="shared" si="362"/>
        <v>plays</v>
      </c>
      <c r="S2807" s="10">
        <f t="shared" si="359"/>
        <v>42213.505474537036</v>
      </c>
      <c r="T2807">
        <f t="shared" si="356"/>
        <v>2015</v>
      </c>
      <c r="U2807" s="10">
        <f t="shared" si="360"/>
        <v>42238.505474537036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57"/>
        <v>112.1</v>
      </c>
      <c r="P2808" s="6">
        <f t="shared" si="358"/>
        <v>44.25</v>
      </c>
      <c r="Q2808" t="str">
        <f t="shared" si="361"/>
        <v>theater</v>
      </c>
      <c r="R2808" t="str">
        <f t="shared" si="362"/>
        <v>plays</v>
      </c>
      <c r="S2808" s="10">
        <f t="shared" si="359"/>
        <v>42185.267245370371</v>
      </c>
      <c r="T2808">
        <f t="shared" si="356"/>
        <v>2015</v>
      </c>
      <c r="U2808" s="10">
        <f t="shared" si="360"/>
        <v>42221.458333333328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57"/>
        <v>126</v>
      </c>
      <c r="P2809" s="6">
        <f t="shared" si="358"/>
        <v>67.741935483870961</v>
      </c>
      <c r="Q2809" t="str">
        <f t="shared" si="361"/>
        <v>theater</v>
      </c>
      <c r="R2809" t="str">
        <f t="shared" si="362"/>
        <v>plays</v>
      </c>
      <c r="S2809" s="10">
        <f t="shared" si="359"/>
        <v>42154.873124999998</v>
      </c>
      <c r="T2809">
        <f t="shared" si="356"/>
        <v>2015</v>
      </c>
      <c r="U2809" s="10">
        <f t="shared" si="360"/>
        <v>42184.873124999998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57"/>
        <v>100.24444444444444</v>
      </c>
      <c r="P2810" s="6">
        <f t="shared" si="358"/>
        <v>65.376811594202906</v>
      </c>
      <c r="Q2810" t="str">
        <f t="shared" si="361"/>
        <v>theater</v>
      </c>
      <c r="R2810" t="str">
        <f t="shared" si="362"/>
        <v>plays</v>
      </c>
      <c r="S2810" s="10">
        <f t="shared" si="359"/>
        <v>42208.84646990741</v>
      </c>
      <c r="T2810">
        <f t="shared" si="356"/>
        <v>2015</v>
      </c>
      <c r="U2810" s="10">
        <f t="shared" si="360"/>
        <v>42238.84646990741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57"/>
        <v>102.4</v>
      </c>
      <c r="P2811" s="6">
        <f t="shared" si="358"/>
        <v>121.9047619047619</v>
      </c>
      <c r="Q2811" t="str">
        <f t="shared" si="361"/>
        <v>theater</v>
      </c>
      <c r="R2811" t="str">
        <f t="shared" si="362"/>
        <v>plays</v>
      </c>
      <c r="S2811" s="10">
        <f t="shared" si="359"/>
        <v>42451.496817129635</v>
      </c>
      <c r="T2811">
        <f t="shared" si="356"/>
        <v>2016</v>
      </c>
      <c r="U2811" s="10">
        <f t="shared" si="360"/>
        <v>42459.610416666663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57"/>
        <v>108.2</v>
      </c>
      <c r="P2812" s="6">
        <f t="shared" si="358"/>
        <v>47.456140350877192</v>
      </c>
      <c r="Q2812" t="str">
        <f t="shared" si="361"/>
        <v>theater</v>
      </c>
      <c r="R2812" t="str">
        <f t="shared" si="362"/>
        <v>plays</v>
      </c>
      <c r="S2812" s="10">
        <f t="shared" si="359"/>
        <v>41759.13962962963</v>
      </c>
      <c r="T2812">
        <f t="shared" si="356"/>
        <v>2014</v>
      </c>
      <c r="U2812" s="10">
        <f t="shared" si="360"/>
        <v>41791.165972222225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57"/>
        <v>100.27</v>
      </c>
      <c r="P2813" s="6">
        <f t="shared" si="358"/>
        <v>92.842592592592595</v>
      </c>
      <c r="Q2813" t="str">
        <f t="shared" si="361"/>
        <v>theater</v>
      </c>
      <c r="R2813" t="str">
        <f t="shared" si="362"/>
        <v>plays</v>
      </c>
      <c r="S2813" s="10">
        <f t="shared" si="359"/>
        <v>42028.496562500004</v>
      </c>
      <c r="T2813">
        <f t="shared" si="356"/>
        <v>2015</v>
      </c>
      <c r="U2813" s="10">
        <f t="shared" si="360"/>
        <v>42058.496562500004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57"/>
        <v>113.3</v>
      </c>
      <c r="P2814" s="6">
        <f t="shared" si="358"/>
        <v>68.253012048192772</v>
      </c>
      <c r="Q2814" t="str">
        <f t="shared" si="361"/>
        <v>theater</v>
      </c>
      <c r="R2814" t="str">
        <f t="shared" si="362"/>
        <v>plays</v>
      </c>
      <c r="S2814" s="10">
        <f t="shared" si="359"/>
        <v>42054.74418981481</v>
      </c>
      <c r="T2814">
        <f t="shared" si="356"/>
        <v>2015</v>
      </c>
      <c r="U2814" s="10">
        <f t="shared" si="360"/>
        <v>42100.166666666672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57"/>
        <v>127.57571428571428</v>
      </c>
      <c r="P2815" s="6">
        <f t="shared" si="358"/>
        <v>37.209583333333335</v>
      </c>
      <c r="Q2815" t="str">
        <f t="shared" si="361"/>
        <v>theater</v>
      </c>
      <c r="R2815" t="str">
        <f t="shared" si="362"/>
        <v>plays</v>
      </c>
      <c r="S2815" s="10">
        <f t="shared" si="359"/>
        <v>42693.742604166662</v>
      </c>
      <c r="T2815">
        <f t="shared" si="356"/>
        <v>2016</v>
      </c>
      <c r="U2815" s="10">
        <f t="shared" si="360"/>
        <v>42718.742604166662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57"/>
        <v>107.73333333333332</v>
      </c>
      <c r="P2816" s="6">
        <f t="shared" si="358"/>
        <v>25.25</v>
      </c>
      <c r="Q2816" t="str">
        <f t="shared" si="361"/>
        <v>theater</v>
      </c>
      <c r="R2816" t="str">
        <f t="shared" si="362"/>
        <v>plays</v>
      </c>
      <c r="S2816" s="10">
        <f t="shared" si="359"/>
        <v>42103.399479166663</v>
      </c>
      <c r="T2816">
        <f t="shared" si="356"/>
        <v>2015</v>
      </c>
      <c r="U2816" s="10">
        <f t="shared" si="360"/>
        <v>42133.399479166663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57"/>
        <v>242</v>
      </c>
      <c r="P2817" s="6">
        <f t="shared" si="358"/>
        <v>43.214285714285715</v>
      </c>
      <c r="Q2817" t="str">
        <f t="shared" si="361"/>
        <v>theater</v>
      </c>
      <c r="R2817" t="str">
        <f t="shared" si="362"/>
        <v>plays</v>
      </c>
      <c r="S2817" s="10">
        <f t="shared" si="359"/>
        <v>42559.776724537034</v>
      </c>
      <c r="T2817">
        <f t="shared" si="356"/>
        <v>2016</v>
      </c>
      <c r="U2817" s="10">
        <f t="shared" si="360"/>
        <v>42589.776724537034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57"/>
        <v>141.56666666666666</v>
      </c>
      <c r="P2818" s="6">
        <f t="shared" si="358"/>
        <v>25.130177514792898</v>
      </c>
      <c r="Q2818" t="str">
        <f t="shared" si="361"/>
        <v>theater</v>
      </c>
      <c r="R2818" t="str">
        <f t="shared" si="362"/>
        <v>plays</v>
      </c>
      <c r="S2818" s="10">
        <f t="shared" si="359"/>
        <v>42188.467499999999</v>
      </c>
      <c r="T2818">
        <f t="shared" ref="T2818:T2881" si="364">YEAR(S2818)</f>
        <v>2015</v>
      </c>
      <c r="U2818" s="10">
        <f t="shared" si="360"/>
        <v>42218.666666666672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65">E2819/D2819 * 100</f>
        <v>130</v>
      </c>
      <c r="P2819" s="6">
        <f t="shared" ref="P2819:P2882" si="366">E2819/L2819</f>
        <v>23.636363636363637</v>
      </c>
      <c r="Q2819" t="str">
        <f t="shared" si="361"/>
        <v>theater</v>
      </c>
      <c r="R2819" t="str">
        <f t="shared" si="362"/>
        <v>plays</v>
      </c>
      <c r="S2819" s="10">
        <f t="shared" ref="S2819:S2882" si="367">(((J2819/60)/60)/24)+DATE(1970,1,1)</f>
        <v>42023.634976851856</v>
      </c>
      <c r="T2819">
        <f t="shared" si="364"/>
        <v>2015</v>
      </c>
      <c r="U2819" s="10">
        <f t="shared" ref="U2819:U2882" si="368">(((I2819/60)/60)/24)+DATE(1970,1,1)</f>
        <v>42063.634976851856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65"/>
        <v>106.03</v>
      </c>
      <c r="P2820" s="6">
        <f t="shared" si="366"/>
        <v>103.95098039215686</v>
      </c>
      <c r="Q2820" t="str">
        <f t="shared" si="361"/>
        <v>theater</v>
      </c>
      <c r="R2820" t="str">
        <f t="shared" si="362"/>
        <v>plays</v>
      </c>
      <c r="S2820" s="10">
        <f t="shared" si="367"/>
        <v>42250.598217592589</v>
      </c>
      <c r="T2820">
        <f t="shared" si="364"/>
        <v>2015</v>
      </c>
      <c r="U2820" s="10">
        <f t="shared" si="368"/>
        <v>42270.598217592589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65"/>
        <v>104.80000000000001</v>
      </c>
      <c r="P2821" s="6">
        <f t="shared" si="366"/>
        <v>50.384615384615387</v>
      </c>
      <c r="Q2821" t="str">
        <f t="shared" ref="Q2821:Q2884" si="369">LEFT(N2821,SEARCH("/",N2821,1)-1)</f>
        <v>theater</v>
      </c>
      <c r="R2821" t="str">
        <f t="shared" ref="R2821:R2884" si="370">RIGHT(N2821,LEN(N2821)-SEARCH("/",N2821,1))</f>
        <v>plays</v>
      </c>
      <c r="S2821" s="10">
        <f t="shared" si="367"/>
        <v>42139.525567129633</v>
      </c>
      <c r="T2821">
        <f t="shared" si="364"/>
        <v>2015</v>
      </c>
      <c r="U2821" s="10">
        <f t="shared" si="368"/>
        <v>42169.525567129633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65"/>
        <v>136</v>
      </c>
      <c r="P2822" s="6">
        <f t="shared" si="366"/>
        <v>13.6</v>
      </c>
      <c r="Q2822" t="str">
        <f t="shared" si="369"/>
        <v>theater</v>
      </c>
      <c r="R2822" t="str">
        <f t="shared" si="370"/>
        <v>plays</v>
      </c>
      <c r="S2822" s="10">
        <f t="shared" si="367"/>
        <v>42401.610983796301</v>
      </c>
      <c r="T2822">
        <f t="shared" si="364"/>
        <v>2016</v>
      </c>
      <c r="U2822" s="10">
        <f t="shared" si="368"/>
        <v>42426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65"/>
        <v>100</v>
      </c>
      <c r="P2823" s="6">
        <f t="shared" si="366"/>
        <v>28.571428571428573</v>
      </c>
      <c r="Q2823" t="str">
        <f t="shared" si="369"/>
        <v>theater</v>
      </c>
      <c r="R2823" t="str">
        <f t="shared" si="370"/>
        <v>plays</v>
      </c>
      <c r="S2823" s="10">
        <f t="shared" si="367"/>
        <v>41875.922858796301</v>
      </c>
      <c r="T2823">
        <f t="shared" si="364"/>
        <v>2014</v>
      </c>
      <c r="U2823" s="10">
        <f t="shared" si="368"/>
        <v>41905.922858796301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65"/>
        <v>100</v>
      </c>
      <c r="P2824" s="6">
        <f t="shared" si="366"/>
        <v>63.829787234042556</v>
      </c>
      <c r="Q2824" t="str">
        <f t="shared" si="369"/>
        <v>theater</v>
      </c>
      <c r="R2824" t="str">
        <f t="shared" si="370"/>
        <v>plays</v>
      </c>
      <c r="S2824" s="10">
        <f t="shared" si="367"/>
        <v>42060.683935185181</v>
      </c>
      <c r="T2824">
        <f t="shared" si="364"/>
        <v>2015</v>
      </c>
      <c r="U2824" s="10">
        <f t="shared" si="368"/>
        <v>42090.642268518524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65"/>
        <v>124</v>
      </c>
      <c r="P2825" s="6">
        <f t="shared" si="366"/>
        <v>8.8571428571428577</v>
      </c>
      <c r="Q2825" t="str">
        <f t="shared" si="369"/>
        <v>theater</v>
      </c>
      <c r="R2825" t="str">
        <f t="shared" si="370"/>
        <v>plays</v>
      </c>
      <c r="S2825" s="10">
        <f t="shared" si="367"/>
        <v>42067.011643518519</v>
      </c>
      <c r="T2825">
        <f t="shared" si="364"/>
        <v>2015</v>
      </c>
      <c r="U2825" s="10">
        <f t="shared" si="368"/>
        <v>42094.957638888889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65"/>
        <v>116.92307692307693</v>
      </c>
      <c r="P2826" s="6">
        <f t="shared" si="366"/>
        <v>50.666666666666664</v>
      </c>
      <c r="Q2826" t="str">
        <f t="shared" si="369"/>
        <v>theater</v>
      </c>
      <c r="R2826" t="str">
        <f t="shared" si="370"/>
        <v>plays</v>
      </c>
      <c r="S2826" s="10">
        <f t="shared" si="367"/>
        <v>42136.270787037036</v>
      </c>
      <c r="T2826">
        <f t="shared" si="364"/>
        <v>2015</v>
      </c>
      <c r="U2826" s="10">
        <f t="shared" si="368"/>
        <v>42168.071527777778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65"/>
        <v>103.33333333333334</v>
      </c>
      <c r="P2827" s="6">
        <f t="shared" si="366"/>
        <v>60.784313725490193</v>
      </c>
      <c r="Q2827" t="str">
        <f t="shared" si="369"/>
        <v>theater</v>
      </c>
      <c r="R2827" t="str">
        <f t="shared" si="370"/>
        <v>plays</v>
      </c>
      <c r="S2827" s="10">
        <f t="shared" si="367"/>
        <v>42312.792662037042</v>
      </c>
      <c r="T2827">
        <f t="shared" si="364"/>
        <v>2015</v>
      </c>
      <c r="U2827" s="10">
        <f t="shared" si="368"/>
        <v>42342.792662037042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65"/>
        <v>107.74999999999999</v>
      </c>
      <c r="P2828" s="6">
        <f t="shared" si="366"/>
        <v>113.42105263157895</v>
      </c>
      <c r="Q2828" t="str">
        <f t="shared" si="369"/>
        <v>theater</v>
      </c>
      <c r="R2828" t="str">
        <f t="shared" si="370"/>
        <v>plays</v>
      </c>
      <c r="S2828" s="10">
        <f t="shared" si="367"/>
        <v>42171.034861111111</v>
      </c>
      <c r="T2828">
        <f t="shared" si="364"/>
        <v>2015</v>
      </c>
      <c r="U2828" s="10">
        <f t="shared" si="368"/>
        <v>42195.291666666672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65"/>
        <v>120.24999999999999</v>
      </c>
      <c r="P2829" s="6">
        <f t="shared" si="366"/>
        <v>104.56521739130434</v>
      </c>
      <c r="Q2829" t="str">
        <f t="shared" si="369"/>
        <v>theater</v>
      </c>
      <c r="R2829" t="str">
        <f t="shared" si="370"/>
        <v>plays</v>
      </c>
      <c r="S2829" s="10">
        <f t="shared" si="367"/>
        <v>42494.683634259258</v>
      </c>
      <c r="T2829">
        <f t="shared" si="364"/>
        <v>2016</v>
      </c>
      <c r="U2829" s="10">
        <f t="shared" si="368"/>
        <v>42524.6875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65"/>
        <v>100.37894736842105</v>
      </c>
      <c r="P2830" s="6">
        <f t="shared" si="366"/>
        <v>98.30927835051547</v>
      </c>
      <c r="Q2830" t="str">
        <f t="shared" si="369"/>
        <v>theater</v>
      </c>
      <c r="R2830" t="str">
        <f t="shared" si="370"/>
        <v>plays</v>
      </c>
      <c r="S2830" s="10">
        <f t="shared" si="367"/>
        <v>42254.264687499999</v>
      </c>
      <c r="T2830">
        <f t="shared" si="364"/>
        <v>2015</v>
      </c>
      <c r="U2830" s="10">
        <f t="shared" si="368"/>
        <v>42279.958333333328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65"/>
        <v>106.52</v>
      </c>
      <c r="P2831" s="6">
        <f t="shared" si="366"/>
        <v>35.039473684210527</v>
      </c>
      <c r="Q2831" t="str">
        <f t="shared" si="369"/>
        <v>theater</v>
      </c>
      <c r="R2831" t="str">
        <f t="shared" si="370"/>
        <v>plays</v>
      </c>
      <c r="S2831" s="10">
        <f t="shared" si="367"/>
        <v>42495.434236111112</v>
      </c>
      <c r="T2831">
        <f t="shared" si="364"/>
        <v>2016</v>
      </c>
      <c r="U2831" s="10">
        <f t="shared" si="368"/>
        <v>42523.434236111112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65"/>
        <v>100</v>
      </c>
      <c r="P2832" s="6">
        <f t="shared" si="366"/>
        <v>272.72727272727275</v>
      </c>
      <c r="Q2832" t="str">
        <f t="shared" si="369"/>
        <v>theater</v>
      </c>
      <c r="R2832" t="str">
        <f t="shared" si="370"/>
        <v>plays</v>
      </c>
      <c r="S2832" s="10">
        <f t="shared" si="367"/>
        <v>41758.839675925927</v>
      </c>
      <c r="T2832">
        <f t="shared" si="364"/>
        <v>2014</v>
      </c>
      <c r="U2832" s="10">
        <f t="shared" si="368"/>
        <v>41771.165972222225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65"/>
        <v>110.66666666666667</v>
      </c>
      <c r="P2833" s="6">
        <f t="shared" si="366"/>
        <v>63.846153846153847</v>
      </c>
      <c r="Q2833" t="str">
        <f t="shared" si="369"/>
        <v>theater</v>
      </c>
      <c r="R2833" t="str">
        <f t="shared" si="370"/>
        <v>plays</v>
      </c>
      <c r="S2833" s="10">
        <f t="shared" si="367"/>
        <v>42171.824884259258</v>
      </c>
      <c r="T2833">
        <f t="shared" si="364"/>
        <v>2015</v>
      </c>
      <c r="U2833" s="10">
        <f t="shared" si="368"/>
        <v>42201.824884259258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65"/>
        <v>114.71959999999999</v>
      </c>
      <c r="P2834" s="6">
        <f t="shared" si="366"/>
        <v>30.189368421052631</v>
      </c>
      <c r="Q2834" t="str">
        <f t="shared" si="369"/>
        <v>theater</v>
      </c>
      <c r="R2834" t="str">
        <f t="shared" si="370"/>
        <v>plays</v>
      </c>
      <c r="S2834" s="10">
        <f t="shared" si="367"/>
        <v>41938.709421296298</v>
      </c>
      <c r="T2834">
        <f t="shared" si="364"/>
        <v>2014</v>
      </c>
      <c r="U2834" s="10">
        <f t="shared" si="368"/>
        <v>41966.916666666672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65"/>
        <v>108.25925925925925</v>
      </c>
      <c r="P2835" s="6">
        <f t="shared" si="366"/>
        <v>83.51428571428572</v>
      </c>
      <c r="Q2835" t="str">
        <f t="shared" si="369"/>
        <v>theater</v>
      </c>
      <c r="R2835" t="str">
        <f t="shared" si="370"/>
        <v>plays</v>
      </c>
      <c r="S2835" s="10">
        <f t="shared" si="367"/>
        <v>42268.127696759257</v>
      </c>
      <c r="T2835">
        <f t="shared" si="364"/>
        <v>2015</v>
      </c>
      <c r="U2835" s="10">
        <f t="shared" si="368"/>
        <v>42288.083333333328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65"/>
        <v>170</v>
      </c>
      <c r="P2836" s="6">
        <f t="shared" si="366"/>
        <v>64.761904761904759</v>
      </c>
      <c r="Q2836" t="str">
        <f t="shared" si="369"/>
        <v>theater</v>
      </c>
      <c r="R2836" t="str">
        <f t="shared" si="370"/>
        <v>plays</v>
      </c>
      <c r="S2836" s="10">
        <f t="shared" si="367"/>
        <v>42019.959837962961</v>
      </c>
      <c r="T2836">
        <f t="shared" si="364"/>
        <v>2015</v>
      </c>
      <c r="U2836" s="10">
        <f t="shared" si="368"/>
        <v>42034.959837962961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65"/>
        <v>187.09899999999999</v>
      </c>
      <c r="P2837" s="6">
        <f t="shared" si="366"/>
        <v>20.118172043010752</v>
      </c>
      <c r="Q2837" t="str">
        <f t="shared" si="369"/>
        <v>theater</v>
      </c>
      <c r="R2837" t="str">
        <f t="shared" si="370"/>
        <v>plays</v>
      </c>
      <c r="S2837" s="10">
        <f t="shared" si="367"/>
        <v>42313.703900462962</v>
      </c>
      <c r="T2837">
        <f t="shared" si="364"/>
        <v>2015</v>
      </c>
      <c r="U2837" s="10">
        <f t="shared" si="368"/>
        <v>42343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65"/>
        <v>107.77777777777777</v>
      </c>
      <c r="P2838" s="6">
        <f t="shared" si="366"/>
        <v>44.090909090909093</v>
      </c>
      <c r="Q2838" t="str">
        <f t="shared" si="369"/>
        <v>theater</v>
      </c>
      <c r="R2838" t="str">
        <f t="shared" si="370"/>
        <v>plays</v>
      </c>
      <c r="S2838" s="10">
        <f t="shared" si="367"/>
        <v>42746.261782407411</v>
      </c>
      <c r="T2838">
        <f t="shared" si="364"/>
        <v>2017</v>
      </c>
      <c r="U2838" s="10">
        <f t="shared" si="368"/>
        <v>42784.207638888889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65"/>
        <v>100</v>
      </c>
      <c r="P2839" s="6">
        <f t="shared" si="366"/>
        <v>40.476190476190474</v>
      </c>
      <c r="Q2839" t="str">
        <f t="shared" si="369"/>
        <v>theater</v>
      </c>
      <c r="R2839" t="str">
        <f t="shared" si="370"/>
        <v>plays</v>
      </c>
      <c r="S2839" s="10">
        <f t="shared" si="367"/>
        <v>42307.908379629633</v>
      </c>
      <c r="T2839">
        <f t="shared" si="364"/>
        <v>2015</v>
      </c>
      <c r="U2839" s="10">
        <f t="shared" si="368"/>
        <v>42347.950046296297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65"/>
        <v>120.24999999999999</v>
      </c>
      <c r="P2840" s="6">
        <f t="shared" si="366"/>
        <v>44.537037037037038</v>
      </c>
      <c r="Q2840" t="str">
        <f t="shared" si="369"/>
        <v>theater</v>
      </c>
      <c r="R2840" t="str">
        <f t="shared" si="370"/>
        <v>plays</v>
      </c>
      <c r="S2840" s="10">
        <f t="shared" si="367"/>
        <v>41842.607592592591</v>
      </c>
      <c r="T2840">
        <f t="shared" si="364"/>
        <v>2014</v>
      </c>
      <c r="U2840" s="10">
        <f t="shared" si="368"/>
        <v>41864.916666666664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65"/>
        <v>111.42857142857143</v>
      </c>
      <c r="P2841" s="6">
        <f t="shared" si="366"/>
        <v>125.80645161290323</v>
      </c>
      <c r="Q2841" t="str">
        <f t="shared" si="369"/>
        <v>theater</v>
      </c>
      <c r="R2841" t="str">
        <f t="shared" si="370"/>
        <v>plays</v>
      </c>
      <c r="S2841" s="10">
        <f t="shared" si="367"/>
        <v>41853.240208333329</v>
      </c>
      <c r="T2841">
        <f t="shared" si="364"/>
        <v>2014</v>
      </c>
      <c r="U2841" s="10">
        <f t="shared" si="368"/>
        <v>41876.207638888889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65"/>
        <v>104</v>
      </c>
      <c r="P2842" s="6">
        <f t="shared" si="366"/>
        <v>19.696969696969695</v>
      </c>
      <c r="Q2842" t="str">
        <f t="shared" si="369"/>
        <v>theater</v>
      </c>
      <c r="R2842" t="str">
        <f t="shared" si="370"/>
        <v>plays</v>
      </c>
      <c r="S2842" s="10">
        <f t="shared" si="367"/>
        <v>42060.035636574074</v>
      </c>
      <c r="T2842">
        <f t="shared" si="364"/>
        <v>2015</v>
      </c>
      <c r="U2842" s="10">
        <f t="shared" si="368"/>
        <v>42081.708333333328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65"/>
        <v>1</v>
      </c>
      <c r="P2843" s="6">
        <f t="shared" si="366"/>
        <v>10</v>
      </c>
      <c r="Q2843" t="str">
        <f t="shared" si="369"/>
        <v>theater</v>
      </c>
      <c r="R2843" t="str">
        <f t="shared" si="370"/>
        <v>plays</v>
      </c>
      <c r="S2843" s="10">
        <f t="shared" si="367"/>
        <v>42291.739548611105</v>
      </c>
      <c r="T2843">
        <f t="shared" si="364"/>
        <v>2015</v>
      </c>
      <c r="U2843" s="10">
        <f t="shared" si="368"/>
        <v>42351.781215277777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65"/>
        <v>0</v>
      </c>
      <c r="P2844" s="6">
        <f t="shared" ref="P2844:P2845" si="371">IF(L2844 &gt; 0,E2844/L2844,0)</f>
        <v>0</v>
      </c>
      <c r="Q2844" t="str">
        <f t="shared" si="369"/>
        <v>theater</v>
      </c>
      <c r="R2844" t="str">
        <f t="shared" si="370"/>
        <v>plays</v>
      </c>
      <c r="S2844" s="10">
        <f t="shared" si="367"/>
        <v>41784.952488425923</v>
      </c>
      <c r="T2844">
        <f t="shared" si="364"/>
        <v>2014</v>
      </c>
      <c r="U2844" s="10">
        <f t="shared" si="368"/>
        <v>41811.458333333336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65"/>
        <v>0</v>
      </c>
      <c r="P2845" s="6">
        <f t="shared" si="371"/>
        <v>0</v>
      </c>
      <c r="Q2845" t="str">
        <f t="shared" si="369"/>
        <v>theater</v>
      </c>
      <c r="R2845" t="str">
        <f t="shared" si="370"/>
        <v>plays</v>
      </c>
      <c r="S2845" s="10">
        <f t="shared" si="367"/>
        <v>42492.737847222219</v>
      </c>
      <c r="T2845">
        <f t="shared" si="364"/>
        <v>2016</v>
      </c>
      <c r="U2845" s="10">
        <f t="shared" si="368"/>
        <v>42534.166666666672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65"/>
        <v>5.4545454545454541</v>
      </c>
      <c r="P2846" s="6">
        <f t="shared" si="366"/>
        <v>30</v>
      </c>
      <c r="Q2846" t="str">
        <f t="shared" si="369"/>
        <v>theater</v>
      </c>
      <c r="R2846" t="str">
        <f t="shared" si="370"/>
        <v>plays</v>
      </c>
      <c r="S2846" s="10">
        <f t="shared" si="367"/>
        <v>42709.546064814815</v>
      </c>
      <c r="T2846">
        <f t="shared" si="364"/>
        <v>2016</v>
      </c>
      <c r="U2846" s="10">
        <f t="shared" si="368"/>
        <v>42739.546064814815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65"/>
        <v>31.546666666666667</v>
      </c>
      <c r="P2847" s="6">
        <f t="shared" si="366"/>
        <v>60.666666666666664</v>
      </c>
      <c r="Q2847" t="str">
        <f t="shared" si="369"/>
        <v>theater</v>
      </c>
      <c r="R2847" t="str">
        <f t="shared" si="370"/>
        <v>plays</v>
      </c>
      <c r="S2847" s="10">
        <f t="shared" si="367"/>
        <v>42103.016585648147</v>
      </c>
      <c r="T2847">
        <f t="shared" si="364"/>
        <v>2015</v>
      </c>
      <c r="U2847" s="10">
        <f t="shared" si="368"/>
        <v>42163.016585648147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65"/>
        <v>0</v>
      </c>
      <c r="P2848" s="6">
        <f t="shared" ref="P2848:P2849" si="372">IF(L2848 &gt; 0,E2848/L2848,0)</f>
        <v>0</v>
      </c>
      <c r="Q2848" t="str">
        <f t="shared" si="369"/>
        <v>theater</v>
      </c>
      <c r="R2848" t="str">
        <f t="shared" si="370"/>
        <v>plays</v>
      </c>
      <c r="S2848" s="10">
        <f t="shared" si="367"/>
        <v>42108.692060185189</v>
      </c>
      <c r="T2848">
        <f t="shared" si="364"/>
        <v>2015</v>
      </c>
      <c r="U2848" s="10">
        <f t="shared" si="368"/>
        <v>42153.692060185189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65"/>
        <v>0</v>
      </c>
      <c r="P2849" s="6">
        <f t="shared" si="372"/>
        <v>0</v>
      </c>
      <c r="Q2849" t="str">
        <f t="shared" si="369"/>
        <v>theater</v>
      </c>
      <c r="R2849" t="str">
        <f t="shared" si="370"/>
        <v>plays</v>
      </c>
      <c r="S2849" s="10">
        <f t="shared" si="367"/>
        <v>42453.806307870371</v>
      </c>
      <c r="T2849">
        <f t="shared" si="364"/>
        <v>2016</v>
      </c>
      <c r="U2849" s="10">
        <f t="shared" si="368"/>
        <v>42513.806307870371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65"/>
        <v>0.2</v>
      </c>
      <c r="P2850" s="6">
        <f t="shared" si="366"/>
        <v>23.333333333333332</v>
      </c>
      <c r="Q2850" t="str">
        <f t="shared" si="369"/>
        <v>theater</v>
      </c>
      <c r="R2850" t="str">
        <f t="shared" si="370"/>
        <v>plays</v>
      </c>
      <c r="S2850" s="10">
        <f t="shared" si="367"/>
        <v>42123.648831018523</v>
      </c>
      <c r="T2850">
        <f t="shared" si="364"/>
        <v>2015</v>
      </c>
      <c r="U2850" s="10">
        <f t="shared" si="368"/>
        <v>42153.648831018523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65"/>
        <v>1</v>
      </c>
      <c r="P2851" s="6">
        <f t="shared" si="366"/>
        <v>5</v>
      </c>
      <c r="Q2851" t="str">
        <f t="shared" si="369"/>
        <v>theater</v>
      </c>
      <c r="R2851" t="str">
        <f t="shared" si="370"/>
        <v>plays</v>
      </c>
      <c r="S2851" s="10">
        <f t="shared" si="367"/>
        <v>42453.428240740745</v>
      </c>
      <c r="T2851">
        <f t="shared" si="364"/>
        <v>2016</v>
      </c>
      <c r="U2851" s="10">
        <f t="shared" si="368"/>
        <v>42483.428240740745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65"/>
        <v>3.8875000000000002</v>
      </c>
      <c r="P2852" s="6">
        <f t="shared" si="366"/>
        <v>23.923076923076923</v>
      </c>
      <c r="Q2852" t="str">
        <f t="shared" si="369"/>
        <v>theater</v>
      </c>
      <c r="R2852" t="str">
        <f t="shared" si="370"/>
        <v>plays</v>
      </c>
      <c r="S2852" s="10">
        <f t="shared" si="367"/>
        <v>41858.007071759261</v>
      </c>
      <c r="T2852">
        <f t="shared" si="364"/>
        <v>2014</v>
      </c>
      <c r="U2852" s="10">
        <f t="shared" si="368"/>
        <v>41888.007071759261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65"/>
        <v>0</v>
      </c>
      <c r="P2853" s="6">
        <f>IF(L2853 &gt; 0,E2853/L2853,0)</f>
        <v>0</v>
      </c>
      <c r="Q2853" t="str">
        <f t="shared" si="369"/>
        <v>theater</v>
      </c>
      <c r="R2853" t="str">
        <f t="shared" si="370"/>
        <v>plays</v>
      </c>
      <c r="S2853" s="10">
        <f t="shared" si="367"/>
        <v>42390.002650462964</v>
      </c>
      <c r="T2853">
        <f t="shared" si="364"/>
        <v>2016</v>
      </c>
      <c r="U2853" s="10">
        <f t="shared" si="368"/>
        <v>42398.970138888893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65"/>
        <v>1.9</v>
      </c>
      <c r="P2854" s="6">
        <f t="shared" si="366"/>
        <v>15.833333333333334</v>
      </c>
      <c r="Q2854" t="str">
        <f t="shared" si="369"/>
        <v>theater</v>
      </c>
      <c r="R2854" t="str">
        <f t="shared" si="370"/>
        <v>plays</v>
      </c>
      <c r="S2854" s="10">
        <f t="shared" si="367"/>
        <v>41781.045173611114</v>
      </c>
      <c r="T2854">
        <f t="shared" si="364"/>
        <v>2014</v>
      </c>
      <c r="U2854" s="10">
        <f t="shared" si="368"/>
        <v>41811.045173611114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65"/>
        <v>0</v>
      </c>
      <c r="P2855" s="6">
        <f>IF(L2855 &gt; 0,E2855/L2855,0)</f>
        <v>0</v>
      </c>
      <c r="Q2855" t="str">
        <f t="shared" si="369"/>
        <v>theater</v>
      </c>
      <c r="R2855" t="str">
        <f t="shared" si="370"/>
        <v>plays</v>
      </c>
      <c r="S2855" s="10">
        <f t="shared" si="367"/>
        <v>41836.190937499996</v>
      </c>
      <c r="T2855">
        <f t="shared" si="364"/>
        <v>2014</v>
      </c>
      <c r="U2855" s="10">
        <f t="shared" si="368"/>
        <v>41896.190937499996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65"/>
        <v>41.699999999999996</v>
      </c>
      <c r="P2856" s="6">
        <f t="shared" si="366"/>
        <v>29.785714285714285</v>
      </c>
      <c r="Q2856" t="str">
        <f t="shared" si="369"/>
        <v>theater</v>
      </c>
      <c r="R2856" t="str">
        <f t="shared" si="370"/>
        <v>plays</v>
      </c>
      <c r="S2856" s="10">
        <f t="shared" si="367"/>
        <v>42111.71665509259</v>
      </c>
      <c r="T2856">
        <f t="shared" si="364"/>
        <v>2015</v>
      </c>
      <c r="U2856" s="10">
        <f t="shared" si="368"/>
        <v>42131.71665509259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65"/>
        <v>50</v>
      </c>
      <c r="P2857" s="6">
        <f t="shared" si="366"/>
        <v>60</v>
      </c>
      <c r="Q2857" t="str">
        <f t="shared" si="369"/>
        <v>theater</v>
      </c>
      <c r="R2857" t="str">
        <f t="shared" si="370"/>
        <v>plays</v>
      </c>
      <c r="S2857" s="10">
        <f t="shared" si="367"/>
        <v>42370.007766203707</v>
      </c>
      <c r="T2857">
        <f t="shared" si="364"/>
        <v>2016</v>
      </c>
      <c r="U2857" s="10">
        <f t="shared" si="368"/>
        <v>42398.981944444444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65"/>
        <v>4.8666666666666663</v>
      </c>
      <c r="P2858" s="6">
        <f t="shared" si="366"/>
        <v>24.333333333333332</v>
      </c>
      <c r="Q2858" t="str">
        <f t="shared" si="369"/>
        <v>theater</v>
      </c>
      <c r="R2858" t="str">
        <f t="shared" si="370"/>
        <v>plays</v>
      </c>
      <c r="S2858" s="10">
        <f t="shared" si="367"/>
        <v>42165.037581018521</v>
      </c>
      <c r="T2858">
        <f t="shared" si="364"/>
        <v>2015</v>
      </c>
      <c r="U2858" s="10">
        <f t="shared" si="368"/>
        <v>42224.898611111115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65"/>
        <v>19.736842105263158</v>
      </c>
      <c r="P2859" s="6">
        <f t="shared" si="366"/>
        <v>500</v>
      </c>
      <c r="Q2859" t="str">
        <f t="shared" si="369"/>
        <v>theater</v>
      </c>
      <c r="R2859" t="str">
        <f t="shared" si="370"/>
        <v>plays</v>
      </c>
      <c r="S2859" s="10">
        <f t="shared" si="367"/>
        <v>42726.920081018514</v>
      </c>
      <c r="T2859">
        <f t="shared" si="364"/>
        <v>2016</v>
      </c>
      <c r="U2859" s="10">
        <f t="shared" si="368"/>
        <v>42786.75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65"/>
        <v>0</v>
      </c>
      <c r="P2860" s="6">
        <f>IF(L2860 &gt; 0,E2860/L2860,0)</f>
        <v>0</v>
      </c>
      <c r="Q2860" t="str">
        <f t="shared" si="369"/>
        <v>theater</v>
      </c>
      <c r="R2860" t="str">
        <f t="shared" si="370"/>
        <v>plays</v>
      </c>
      <c r="S2860" s="10">
        <f t="shared" si="367"/>
        <v>41954.545081018514</v>
      </c>
      <c r="T2860">
        <f t="shared" si="364"/>
        <v>2014</v>
      </c>
      <c r="U2860" s="10">
        <f t="shared" si="368"/>
        <v>41978.477777777778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65"/>
        <v>1.7500000000000002</v>
      </c>
      <c r="P2861" s="6">
        <f t="shared" si="366"/>
        <v>35</v>
      </c>
      <c r="Q2861" t="str">
        <f t="shared" si="369"/>
        <v>theater</v>
      </c>
      <c r="R2861" t="str">
        <f t="shared" si="370"/>
        <v>plays</v>
      </c>
      <c r="S2861" s="10">
        <f t="shared" si="367"/>
        <v>42233.362314814818</v>
      </c>
      <c r="T2861">
        <f t="shared" si="364"/>
        <v>2015</v>
      </c>
      <c r="U2861" s="10">
        <f t="shared" si="368"/>
        <v>42293.362314814818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65"/>
        <v>6.65</v>
      </c>
      <c r="P2862" s="6">
        <f t="shared" si="366"/>
        <v>29.555555555555557</v>
      </c>
      <c r="Q2862" t="str">
        <f t="shared" si="369"/>
        <v>theater</v>
      </c>
      <c r="R2862" t="str">
        <f t="shared" si="370"/>
        <v>plays</v>
      </c>
      <c r="S2862" s="10">
        <f t="shared" si="367"/>
        <v>42480.800648148142</v>
      </c>
      <c r="T2862">
        <f t="shared" si="364"/>
        <v>2016</v>
      </c>
      <c r="U2862" s="10">
        <f t="shared" si="368"/>
        <v>42540.800648148142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65"/>
        <v>32</v>
      </c>
      <c r="P2863" s="6">
        <f t="shared" si="366"/>
        <v>26.666666666666668</v>
      </c>
      <c r="Q2863" t="str">
        <f t="shared" si="369"/>
        <v>theater</v>
      </c>
      <c r="R2863" t="str">
        <f t="shared" si="370"/>
        <v>plays</v>
      </c>
      <c r="S2863" s="10">
        <f t="shared" si="367"/>
        <v>42257.590833333335</v>
      </c>
      <c r="T2863">
        <f t="shared" si="364"/>
        <v>2015</v>
      </c>
      <c r="U2863" s="10">
        <f t="shared" si="368"/>
        <v>42271.590833333335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65"/>
        <v>0.43307086614173229</v>
      </c>
      <c r="P2864" s="6">
        <f t="shared" si="366"/>
        <v>18.333333333333332</v>
      </c>
      <c r="Q2864" t="str">
        <f t="shared" si="369"/>
        <v>theater</v>
      </c>
      <c r="R2864" t="str">
        <f t="shared" si="370"/>
        <v>plays</v>
      </c>
      <c r="S2864" s="10">
        <f t="shared" si="367"/>
        <v>41784.789687500001</v>
      </c>
      <c r="T2864">
        <f t="shared" si="364"/>
        <v>2014</v>
      </c>
      <c r="U2864" s="10">
        <f t="shared" si="368"/>
        <v>41814.789687500001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65"/>
        <v>0.04</v>
      </c>
      <c r="P2865" s="6">
        <f t="shared" si="366"/>
        <v>20</v>
      </c>
      <c r="Q2865" t="str">
        <f t="shared" si="369"/>
        <v>theater</v>
      </c>
      <c r="R2865" t="str">
        <f t="shared" si="370"/>
        <v>plays</v>
      </c>
      <c r="S2865" s="10">
        <f t="shared" si="367"/>
        <v>41831.675034722226</v>
      </c>
      <c r="T2865">
        <f t="shared" si="364"/>
        <v>2014</v>
      </c>
      <c r="U2865" s="10">
        <f t="shared" si="368"/>
        <v>41891.675034722226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65"/>
        <v>1.6</v>
      </c>
      <c r="P2866" s="6">
        <f t="shared" si="366"/>
        <v>13.333333333333334</v>
      </c>
      <c r="Q2866" t="str">
        <f t="shared" si="369"/>
        <v>theater</v>
      </c>
      <c r="R2866" t="str">
        <f t="shared" si="370"/>
        <v>plays</v>
      </c>
      <c r="S2866" s="10">
        <f t="shared" si="367"/>
        <v>42172.613506944443</v>
      </c>
      <c r="T2866">
        <f t="shared" si="364"/>
        <v>2015</v>
      </c>
      <c r="U2866" s="10">
        <f t="shared" si="368"/>
        <v>42202.554166666669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65"/>
        <v>0</v>
      </c>
      <c r="P2867" s="6">
        <f>IF(L2867 &gt; 0,E2867/L2867,0)</f>
        <v>0</v>
      </c>
      <c r="Q2867" t="str">
        <f t="shared" si="369"/>
        <v>theater</v>
      </c>
      <c r="R2867" t="str">
        <f t="shared" si="370"/>
        <v>plays</v>
      </c>
      <c r="S2867" s="10">
        <f t="shared" si="367"/>
        <v>41950.114108796297</v>
      </c>
      <c r="T2867">
        <f t="shared" si="364"/>
        <v>2014</v>
      </c>
      <c r="U2867" s="10">
        <f t="shared" si="368"/>
        <v>42010.114108796297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65"/>
        <v>0.89999999999999991</v>
      </c>
      <c r="P2868" s="6">
        <f t="shared" si="366"/>
        <v>22.5</v>
      </c>
      <c r="Q2868" t="str">
        <f t="shared" si="369"/>
        <v>theater</v>
      </c>
      <c r="R2868" t="str">
        <f t="shared" si="370"/>
        <v>plays</v>
      </c>
      <c r="S2868" s="10">
        <f t="shared" si="367"/>
        <v>42627.955104166671</v>
      </c>
      <c r="T2868">
        <f t="shared" si="364"/>
        <v>2016</v>
      </c>
      <c r="U2868" s="10">
        <f t="shared" si="368"/>
        <v>42657.916666666672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65"/>
        <v>20.16</v>
      </c>
      <c r="P2869" s="6">
        <f t="shared" si="366"/>
        <v>50.4</v>
      </c>
      <c r="Q2869" t="str">
        <f t="shared" si="369"/>
        <v>theater</v>
      </c>
      <c r="R2869" t="str">
        <f t="shared" si="370"/>
        <v>plays</v>
      </c>
      <c r="S2869" s="10">
        <f t="shared" si="367"/>
        <v>42531.195277777777</v>
      </c>
      <c r="T2869">
        <f t="shared" si="364"/>
        <v>2016</v>
      </c>
      <c r="U2869" s="10">
        <f t="shared" si="368"/>
        <v>42555.166666666672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65"/>
        <v>42.011733333333332</v>
      </c>
      <c r="P2870" s="6">
        <f t="shared" si="366"/>
        <v>105.02933333333334</v>
      </c>
      <c r="Q2870" t="str">
        <f t="shared" si="369"/>
        <v>theater</v>
      </c>
      <c r="R2870" t="str">
        <f t="shared" si="370"/>
        <v>plays</v>
      </c>
      <c r="S2870" s="10">
        <f t="shared" si="367"/>
        <v>42618.827013888891</v>
      </c>
      <c r="T2870">
        <f t="shared" si="364"/>
        <v>2016</v>
      </c>
      <c r="U2870" s="10">
        <f t="shared" si="368"/>
        <v>42648.827013888891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65"/>
        <v>0.88500000000000001</v>
      </c>
      <c r="P2871" s="6">
        <f t="shared" si="366"/>
        <v>35.4</v>
      </c>
      <c r="Q2871" t="str">
        <f t="shared" si="369"/>
        <v>theater</v>
      </c>
      <c r="R2871" t="str">
        <f t="shared" si="370"/>
        <v>plays</v>
      </c>
      <c r="S2871" s="10">
        <f t="shared" si="367"/>
        <v>42540.593530092592</v>
      </c>
      <c r="T2871">
        <f t="shared" si="364"/>
        <v>2016</v>
      </c>
      <c r="U2871" s="10">
        <f t="shared" si="368"/>
        <v>42570.593530092592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65"/>
        <v>15</v>
      </c>
      <c r="P2872" s="6">
        <f t="shared" si="366"/>
        <v>83.333333333333329</v>
      </c>
      <c r="Q2872" t="str">
        <f t="shared" si="369"/>
        <v>theater</v>
      </c>
      <c r="R2872" t="str">
        <f t="shared" si="370"/>
        <v>plays</v>
      </c>
      <c r="S2872" s="10">
        <f t="shared" si="367"/>
        <v>41746.189409722225</v>
      </c>
      <c r="T2872">
        <f t="shared" si="364"/>
        <v>2014</v>
      </c>
      <c r="U2872" s="10">
        <f t="shared" si="368"/>
        <v>41776.189409722225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65"/>
        <v>4.67</v>
      </c>
      <c r="P2873" s="6">
        <f t="shared" si="366"/>
        <v>35.92307692307692</v>
      </c>
      <c r="Q2873" t="str">
        <f t="shared" si="369"/>
        <v>theater</v>
      </c>
      <c r="R2873" t="str">
        <f t="shared" si="370"/>
        <v>plays</v>
      </c>
      <c r="S2873" s="10">
        <f t="shared" si="367"/>
        <v>41974.738576388889</v>
      </c>
      <c r="T2873">
        <f t="shared" si="364"/>
        <v>2014</v>
      </c>
      <c r="U2873" s="10">
        <f t="shared" si="368"/>
        <v>41994.738576388889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65"/>
        <v>0</v>
      </c>
      <c r="P2874" s="6">
        <f>IF(L2874 &gt; 0,E2874/L2874,0)</f>
        <v>0</v>
      </c>
      <c r="Q2874" t="str">
        <f t="shared" si="369"/>
        <v>theater</v>
      </c>
      <c r="R2874" t="str">
        <f t="shared" si="370"/>
        <v>plays</v>
      </c>
      <c r="S2874" s="10">
        <f t="shared" si="367"/>
        <v>42115.11618055556</v>
      </c>
      <c r="T2874">
        <f t="shared" si="364"/>
        <v>2015</v>
      </c>
      <c r="U2874" s="10">
        <f t="shared" si="368"/>
        <v>42175.11618055556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65"/>
        <v>38.119999999999997</v>
      </c>
      <c r="P2875" s="6">
        <f t="shared" si="366"/>
        <v>119.125</v>
      </c>
      <c r="Q2875" t="str">
        <f t="shared" si="369"/>
        <v>theater</v>
      </c>
      <c r="R2875" t="str">
        <f t="shared" si="370"/>
        <v>plays</v>
      </c>
      <c r="S2875" s="10">
        <f t="shared" si="367"/>
        <v>42002.817488425921</v>
      </c>
      <c r="T2875">
        <f t="shared" si="364"/>
        <v>2014</v>
      </c>
      <c r="U2875" s="10">
        <f t="shared" si="368"/>
        <v>42032.817488425921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65"/>
        <v>5.42</v>
      </c>
      <c r="P2876" s="6">
        <f t="shared" si="366"/>
        <v>90.333333333333329</v>
      </c>
      <c r="Q2876" t="str">
        <f t="shared" si="369"/>
        <v>theater</v>
      </c>
      <c r="R2876" t="str">
        <f t="shared" si="370"/>
        <v>plays</v>
      </c>
      <c r="S2876" s="10">
        <f t="shared" si="367"/>
        <v>42722.84474537037</v>
      </c>
      <c r="T2876">
        <f t="shared" si="364"/>
        <v>2016</v>
      </c>
      <c r="U2876" s="10">
        <f t="shared" si="368"/>
        <v>42752.84474537037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65"/>
        <v>3.4999999999999996E-2</v>
      </c>
      <c r="P2877" s="6">
        <f t="shared" si="366"/>
        <v>2.3333333333333335</v>
      </c>
      <c r="Q2877" t="str">
        <f t="shared" si="369"/>
        <v>theater</v>
      </c>
      <c r="R2877" t="str">
        <f t="shared" si="370"/>
        <v>plays</v>
      </c>
      <c r="S2877" s="10">
        <f t="shared" si="367"/>
        <v>42465.128391203703</v>
      </c>
      <c r="T2877">
        <f t="shared" si="364"/>
        <v>2016</v>
      </c>
      <c r="U2877" s="10">
        <f t="shared" si="368"/>
        <v>42495.128391203703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65"/>
        <v>0</v>
      </c>
      <c r="P2878" s="6">
        <f>IF(L2878 &gt; 0,E2878/L2878,0)</f>
        <v>0</v>
      </c>
      <c r="Q2878" t="str">
        <f t="shared" si="369"/>
        <v>theater</v>
      </c>
      <c r="R2878" t="str">
        <f t="shared" si="370"/>
        <v>plays</v>
      </c>
      <c r="S2878" s="10">
        <f t="shared" si="367"/>
        <v>42171.743969907402</v>
      </c>
      <c r="T2878">
        <f t="shared" si="364"/>
        <v>2015</v>
      </c>
      <c r="U2878" s="10">
        <f t="shared" si="368"/>
        <v>42201.743969907402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65"/>
        <v>10.833333333333334</v>
      </c>
      <c r="P2879" s="6">
        <f t="shared" si="366"/>
        <v>108.33333333333333</v>
      </c>
      <c r="Q2879" t="str">
        <f t="shared" si="369"/>
        <v>theater</v>
      </c>
      <c r="R2879" t="str">
        <f t="shared" si="370"/>
        <v>plays</v>
      </c>
      <c r="S2879" s="10">
        <f t="shared" si="367"/>
        <v>42672.955138888887</v>
      </c>
      <c r="T2879">
        <f t="shared" si="364"/>
        <v>2016</v>
      </c>
      <c r="U2879" s="10">
        <f t="shared" si="368"/>
        <v>42704.708333333328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65"/>
        <v>2.1</v>
      </c>
      <c r="P2880" s="6">
        <f t="shared" si="366"/>
        <v>15.75</v>
      </c>
      <c r="Q2880" t="str">
        <f t="shared" si="369"/>
        <v>theater</v>
      </c>
      <c r="R2880" t="str">
        <f t="shared" si="370"/>
        <v>plays</v>
      </c>
      <c r="S2880" s="10">
        <f t="shared" si="367"/>
        <v>42128.615682870368</v>
      </c>
      <c r="T2880">
        <f t="shared" si="364"/>
        <v>2015</v>
      </c>
      <c r="U2880" s="10">
        <f t="shared" si="368"/>
        <v>42188.615682870368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65"/>
        <v>0.2589285714285714</v>
      </c>
      <c r="P2881" s="6">
        <f t="shared" si="366"/>
        <v>29</v>
      </c>
      <c r="Q2881" t="str">
        <f t="shared" si="369"/>
        <v>theater</v>
      </c>
      <c r="R2881" t="str">
        <f t="shared" si="370"/>
        <v>plays</v>
      </c>
      <c r="S2881" s="10">
        <f t="shared" si="367"/>
        <v>42359.725243055553</v>
      </c>
      <c r="T2881">
        <f t="shared" si="364"/>
        <v>2015</v>
      </c>
      <c r="U2881" s="10">
        <f t="shared" si="368"/>
        <v>42389.725243055553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65"/>
        <v>23.333333333333332</v>
      </c>
      <c r="P2882" s="6">
        <f t="shared" si="366"/>
        <v>96.551724137931032</v>
      </c>
      <c r="Q2882" t="str">
        <f t="shared" si="369"/>
        <v>theater</v>
      </c>
      <c r="R2882" t="str">
        <f t="shared" si="370"/>
        <v>plays</v>
      </c>
      <c r="S2882" s="10">
        <f t="shared" si="367"/>
        <v>42192.905694444446</v>
      </c>
      <c r="T2882">
        <f t="shared" ref="T2882:T2945" si="373">YEAR(S2882)</f>
        <v>2015</v>
      </c>
      <c r="U2882" s="10">
        <f t="shared" si="368"/>
        <v>42236.711805555555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74">E2883/D2883 * 100</f>
        <v>0</v>
      </c>
      <c r="P2883" s="6">
        <f>IF(L2883 &gt; 0,E2883/L2883,0)</f>
        <v>0</v>
      </c>
      <c r="Q2883" t="str">
        <f t="shared" si="369"/>
        <v>theater</v>
      </c>
      <c r="R2883" t="str">
        <f t="shared" si="370"/>
        <v>plays</v>
      </c>
      <c r="S2883" s="10">
        <f t="shared" ref="S2883:S2946" si="375">(((J2883/60)/60)/24)+DATE(1970,1,1)</f>
        <v>41916.597638888888</v>
      </c>
      <c r="T2883">
        <f t="shared" si="373"/>
        <v>2014</v>
      </c>
      <c r="U2883" s="10">
        <f t="shared" ref="U2883:U2946" si="376">(((I2883/60)/60)/24)+DATE(1970,1,1)</f>
        <v>41976.639305555553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74"/>
        <v>33.6</v>
      </c>
      <c r="P2884" s="6">
        <f t="shared" ref="P2883:P2946" si="377">E2884/L2884</f>
        <v>63</v>
      </c>
      <c r="Q2884" t="str">
        <f t="shared" si="369"/>
        <v>theater</v>
      </c>
      <c r="R2884" t="str">
        <f t="shared" si="370"/>
        <v>plays</v>
      </c>
      <c r="S2884" s="10">
        <f t="shared" si="375"/>
        <v>42461.596273148149</v>
      </c>
      <c r="T2884">
        <f t="shared" si="373"/>
        <v>2016</v>
      </c>
      <c r="U2884" s="10">
        <f t="shared" si="376"/>
        <v>42491.596273148149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74"/>
        <v>19.079999999999998</v>
      </c>
      <c r="P2885" s="6">
        <f t="shared" si="377"/>
        <v>381.6</v>
      </c>
      <c r="Q2885" t="str">
        <f t="shared" ref="Q2885:Q2948" si="378">LEFT(N2885,SEARCH("/",N2885,1)-1)</f>
        <v>theater</v>
      </c>
      <c r="R2885" t="str">
        <f t="shared" ref="R2885:R2948" si="379">RIGHT(N2885,LEN(N2885)-SEARCH("/",N2885,1))</f>
        <v>plays</v>
      </c>
      <c r="S2885" s="10">
        <f t="shared" si="375"/>
        <v>42370.90320601852</v>
      </c>
      <c r="T2885">
        <f t="shared" si="373"/>
        <v>2016</v>
      </c>
      <c r="U2885" s="10">
        <f t="shared" si="376"/>
        <v>42406.207638888889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74"/>
        <v>0.41111111111111115</v>
      </c>
      <c r="P2886" s="6">
        <f t="shared" si="377"/>
        <v>46.25</v>
      </c>
      <c r="Q2886" t="str">
        <f t="shared" si="378"/>
        <v>theater</v>
      </c>
      <c r="R2886" t="str">
        <f t="shared" si="379"/>
        <v>plays</v>
      </c>
      <c r="S2886" s="10">
        <f t="shared" si="375"/>
        <v>41948.727256944447</v>
      </c>
      <c r="T2886">
        <f t="shared" si="373"/>
        <v>2014</v>
      </c>
      <c r="U2886" s="10">
        <f t="shared" si="376"/>
        <v>41978.727256944447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74"/>
        <v>32.5</v>
      </c>
      <c r="P2887" s="6">
        <f t="shared" si="377"/>
        <v>26</v>
      </c>
      <c r="Q2887" t="str">
        <f t="shared" si="378"/>
        <v>theater</v>
      </c>
      <c r="R2887" t="str">
        <f t="shared" si="379"/>
        <v>plays</v>
      </c>
      <c r="S2887" s="10">
        <f t="shared" si="375"/>
        <v>42047.07640046296</v>
      </c>
      <c r="T2887">
        <f t="shared" si="373"/>
        <v>2015</v>
      </c>
      <c r="U2887" s="10">
        <f t="shared" si="376"/>
        <v>42077.034733796296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74"/>
        <v>5</v>
      </c>
      <c r="P2888" s="6">
        <f t="shared" si="377"/>
        <v>10</v>
      </c>
      <c r="Q2888" t="str">
        <f t="shared" si="378"/>
        <v>theater</v>
      </c>
      <c r="R2888" t="str">
        <f t="shared" si="379"/>
        <v>plays</v>
      </c>
      <c r="S2888" s="10">
        <f t="shared" si="375"/>
        <v>42261.632916666669</v>
      </c>
      <c r="T2888">
        <f t="shared" si="373"/>
        <v>2015</v>
      </c>
      <c r="U2888" s="10">
        <f t="shared" si="376"/>
        <v>42266.165972222225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74"/>
        <v>0.16666666666666669</v>
      </c>
      <c r="P2889" s="6">
        <f t="shared" si="377"/>
        <v>5</v>
      </c>
      <c r="Q2889" t="str">
        <f t="shared" si="378"/>
        <v>theater</v>
      </c>
      <c r="R2889" t="str">
        <f t="shared" si="379"/>
        <v>plays</v>
      </c>
      <c r="S2889" s="10">
        <f t="shared" si="375"/>
        <v>41985.427361111113</v>
      </c>
      <c r="T2889">
        <f t="shared" si="373"/>
        <v>2014</v>
      </c>
      <c r="U2889" s="10">
        <f t="shared" si="376"/>
        <v>42015.427361111113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74"/>
        <v>0</v>
      </c>
      <c r="P2890" s="6">
        <f>IF(L2890 &gt; 0,E2890/L2890,0)</f>
        <v>0</v>
      </c>
      <c r="Q2890" t="str">
        <f t="shared" si="378"/>
        <v>theater</v>
      </c>
      <c r="R2890" t="str">
        <f t="shared" si="379"/>
        <v>plays</v>
      </c>
      <c r="S2890" s="10">
        <f t="shared" si="375"/>
        <v>41922.535185185188</v>
      </c>
      <c r="T2890">
        <f t="shared" si="373"/>
        <v>2014</v>
      </c>
      <c r="U2890" s="10">
        <f t="shared" si="376"/>
        <v>41930.207638888889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74"/>
        <v>38.066666666666663</v>
      </c>
      <c r="P2891" s="6">
        <f t="shared" si="377"/>
        <v>81.571428571428569</v>
      </c>
      <c r="Q2891" t="str">
        <f t="shared" si="378"/>
        <v>theater</v>
      </c>
      <c r="R2891" t="str">
        <f t="shared" si="379"/>
        <v>plays</v>
      </c>
      <c r="S2891" s="10">
        <f t="shared" si="375"/>
        <v>41850.863252314812</v>
      </c>
      <c r="T2891">
        <f t="shared" si="373"/>
        <v>2014</v>
      </c>
      <c r="U2891" s="10">
        <f t="shared" si="376"/>
        <v>41880.863252314812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74"/>
        <v>1.05</v>
      </c>
      <c r="P2892" s="6">
        <f t="shared" si="377"/>
        <v>7</v>
      </c>
      <c r="Q2892" t="str">
        <f t="shared" si="378"/>
        <v>theater</v>
      </c>
      <c r="R2892" t="str">
        <f t="shared" si="379"/>
        <v>plays</v>
      </c>
      <c r="S2892" s="10">
        <f t="shared" si="375"/>
        <v>41831.742962962962</v>
      </c>
      <c r="T2892">
        <f t="shared" si="373"/>
        <v>2014</v>
      </c>
      <c r="U2892" s="10">
        <f t="shared" si="376"/>
        <v>41860.125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74"/>
        <v>2.73</v>
      </c>
      <c r="P2893" s="6">
        <f t="shared" si="377"/>
        <v>27.3</v>
      </c>
      <c r="Q2893" t="str">
        <f t="shared" si="378"/>
        <v>theater</v>
      </c>
      <c r="R2893" t="str">
        <f t="shared" si="379"/>
        <v>plays</v>
      </c>
      <c r="S2893" s="10">
        <f t="shared" si="375"/>
        <v>42415.883425925931</v>
      </c>
      <c r="T2893">
        <f t="shared" si="373"/>
        <v>2016</v>
      </c>
      <c r="U2893" s="10">
        <f t="shared" si="376"/>
        <v>42475.84175925926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74"/>
        <v>9.0909090909090917</v>
      </c>
      <c r="P2894" s="6">
        <f t="shared" si="377"/>
        <v>29.411764705882351</v>
      </c>
      <c r="Q2894" t="str">
        <f t="shared" si="378"/>
        <v>theater</v>
      </c>
      <c r="R2894" t="str">
        <f t="shared" si="379"/>
        <v>plays</v>
      </c>
      <c r="S2894" s="10">
        <f t="shared" si="375"/>
        <v>41869.714166666665</v>
      </c>
      <c r="T2894">
        <f t="shared" si="373"/>
        <v>2014</v>
      </c>
      <c r="U2894" s="10">
        <f t="shared" si="376"/>
        <v>41876.875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74"/>
        <v>0.5</v>
      </c>
      <c r="P2895" s="6">
        <f t="shared" si="377"/>
        <v>12.5</v>
      </c>
      <c r="Q2895" t="str">
        <f t="shared" si="378"/>
        <v>theater</v>
      </c>
      <c r="R2895" t="str">
        <f t="shared" si="379"/>
        <v>plays</v>
      </c>
      <c r="S2895" s="10">
        <f t="shared" si="375"/>
        <v>41953.773090277777</v>
      </c>
      <c r="T2895">
        <f t="shared" si="373"/>
        <v>2014</v>
      </c>
      <c r="U2895" s="10">
        <f t="shared" si="376"/>
        <v>42013.083333333328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74"/>
        <v>0</v>
      </c>
      <c r="P2896" s="6">
        <f>IF(L2896 &gt; 0,E2896/L2896,0)</f>
        <v>0</v>
      </c>
      <c r="Q2896" t="str">
        <f t="shared" si="378"/>
        <v>theater</v>
      </c>
      <c r="R2896" t="str">
        <f t="shared" si="379"/>
        <v>plays</v>
      </c>
      <c r="S2896" s="10">
        <f t="shared" si="375"/>
        <v>42037.986284722225</v>
      </c>
      <c r="T2896">
        <f t="shared" si="373"/>
        <v>2015</v>
      </c>
      <c r="U2896" s="10">
        <f t="shared" si="376"/>
        <v>42097.944618055553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74"/>
        <v>4.5999999999999996</v>
      </c>
      <c r="P2897" s="6">
        <f t="shared" si="377"/>
        <v>5.75</v>
      </c>
      <c r="Q2897" t="str">
        <f t="shared" si="378"/>
        <v>theater</v>
      </c>
      <c r="R2897" t="str">
        <f t="shared" si="379"/>
        <v>plays</v>
      </c>
      <c r="S2897" s="10">
        <f t="shared" si="375"/>
        <v>41811.555462962962</v>
      </c>
      <c r="T2897">
        <f t="shared" si="373"/>
        <v>2014</v>
      </c>
      <c r="U2897" s="10">
        <f t="shared" si="376"/>
        <v>41812.875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74"/>
        <v>20.833333333333336</v>
      </c>
      <c r="P2898" s="6">
        <f t="shared" si="377"/>
        <v>52.083333333333336</v>
      </c>
      <c r="Q2898" t="str">
        <f t="shared" si="378"/>
        <v>theater</v>
      </c>
      <c r="R2898" t="str">
        <f t="shared" si="379"/>
        <v>plays</v>
      </c>
      <c r="S2898" s="10">
        <f t="shared" si="375"/>
        <v>42701.908807870372</v>
      </c>
      <c r="T2898">
        <f t="shared" si="373"/>
        <v>2016</v>
      </c>
      <c r="U2898" s="10">
        <f t="shared" si="376"/>
        <v>42716.25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74"/>
        <v>4.583333333333333</v>
      </c>
      <c r="P2899" s="6">
        <f t="shared" si="377"/>
        <v>183.33333333333334</v>
      </c>
      <c r="Q2899" t="str">
        <f t="shared" si="378"/>
        <v>theater</v>
      </c>
      <c r="R2899" t="str">
        <f t="shared" si="379"/>
        <v>plays</v>
      </c>
      <c r="S2899" s="10">
        <f t="shared" si="375"/>
        <v>42258.646504629629</v>
      </c>
      <c r="T2899">
        <f t="shared" si="373"/>
        <v>2015</v>
      </c>
      <c r="U2899" s="10">
        <f t="shared" si="376"/>
        <v>42288.645196759258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74"/>
        <v>4.2133333333333338</v>
      </c>
      <c r="P2900" s="6">
        <f t="shared" si="377"/>
        <v>26.333333333333332</v>
      </c>
      <c r="Q2900" t="str">
        <f t="shared" si="378"/>
        <v>theater</v>
      </c>
      <c r="R2900" t="str">
        <f t="shared" si="379"/>
        <v>plays</v>
      </c>
      <c r="S2900" s="10">
        <f t="shared" si="375"/>
        <v>42278.664965277778</v>
      </c>
      <c r="T2900">
        <f t="shared" si="373"/>
        <v>2015</v>
      </c>
      <c r="U2900" s="10">
        <f t="shared" si="376"/>
        <v>42308.664965277778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74"/>
        <v>0</v>
      </c>
      <c r="P2901" s="6">
        <f>IF(L2901 &gt; 0,E2901/L2901,0)</f>
        <v>0</v>
      </c>
      <c r="Q2901" t="str">
        <f t="shared" si="378"/>
        <v>theater</v>
      </c>
      <c r="R2901" t="str">
        <f t="shared" si="379"/>
        <v>plays</v>
      </c>
      <c r="S2901" s="10">
        <f t="shared" si="375"/>
        <v>42515.078217592592</v>
      </c>
      <c r="T2901">
        <f t="shared" si="373"/>
        <v>2016</v>
      </c>
      <c r="U2901" s="10">
        <f t="shared" si="376"/>
        <v>42575.078217592592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74"/>
        <v>61.909090909090914</v>
      </c>
      <c r="P2902" s="6">
        <f t="shared" si="377"/>
        <v>486.42857142857144</v>
      </c>
      <c r="Q2902" t="str">
        <f t="shared" si="378"/>
        <v>theater</v>
      </c>
      <c r="R2902" t="str">
        <f t="shared" si="379"/>
        <v>plays</v>
      </c>
      <c r="S2902" s="10">
        <f t="shared" si="375"/>
        <v>41830.234166666669</v>
      </c>
      <c r="T2902">
        <f t="shared" si="373"/>
        <v>2014</v>
      </c>
      <c r="U2902" s="10">
        <f t="shared" si="376"/>
        <v>41860.234166666669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74"/>
        <v>0.8</v>
      </c>
      <c r="P2903" s="6">
        <f t="shared" si="377"/>
        <v>3</v>
      </c>
      <c r="Q2903" t="str">
        <f t="shared" si="378"/>
        <v>theater</v>
      </c>
      <c r="R2903" t="str">
        <f t="shared" si="379"/>
        <v>plays</v>
      </c>
      <c r="S2903" s="10">
        <f t="shared" si="375"/>
        <v>41982.904386574075</v>
      </c>
      <c r="T2903">
        <f t="shared" si="373"/>
        <v>2014</v>
      </c>
      <c r="U2903" s="10">
        <f t="shared" si="376"/>
        <v>42042.904386574075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74"/>
        <v>1.6666666666666666E-2</v>
      </c>
      <c r="P2904" s="6">
        <f t="shared" si="377"/>
        <v>25</v>
      </c>
      <c r="Q2904" t="str">
        <f t="shared" si="378"/>
        <v>theater</v>
      </c>
      <c r="R2904" t="str">
        <f t="shared" si="379"/>
        <v>plays</v>
      </c>
      <c r="S2904" s="10">
        <f t="shared" si="375"/>
        <v>42210.439768518518</v>
      </c>
      <c r="T2904">
        <f t="shared" si="373"/>
        <v>2015</v>
      </c>
      <c r="U2904" s="10">
        <f t="shared" si="376"/>
        <v>42240.439768518518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74"/>
        <v>0.77999999999999992</v>
      </c>
      <c r="P2905" s="6">
        <f t="shared" si="377"/>
        <v>9.75</v>
      </c>
      <c r="Q2905" t="str">
        <f t="shared" si="378"/>
        <v>theater</v>
      </c>
      <c r="R2905" t="str">
        <f t="shared" si="379"/>
        <v>plays</v>
      </c>
      <c r="S2905" s="10">
        <f t="shared" si="375"/>
        <v>42196.166874999995</v>
      </c>
      <c r="T2905">
        <f t="shared" si="373"/>
        <v>2015</v>
      </c>
      <c r="U2905" s="10">
        <f t="shared" si="376"/>
        <v>42256.166874999995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74"/>
        <v>5</v>
      </c>
      <c r="P2906" s="6">
        <f t="shared" si="377"/>
        <v>18.75</v>
      </c>
      <c r="Q2906" t="str">
        <f t="shared" si="378"/>
        <v>theater</v>
      </c>
      <c r="R2906" t="str">
        <f t="shared" si="379"/>
        <v>plays</v>
      </c>
      <c r="S2906" s="10">
        <f t="shared" si="375"/>
        <v>41940.967951388891</v>
      </c>
      <c r="T2906">
        <f t="shared" si="373"/>
        <v>2014</v>
      </c>
      <c r="U2906" s="10">
        <f t="shared" si="376"/>
        <v>41952.5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74"/>
        <v>17.771428571428572</v>
      </c>
      <c r="P2907" s="6">
        <f t="shared" si="377"/>
        <v>36.588235294117645</v>
      </c>
      <c r="Q2907" t="str">
        <f t="shared" si="378"/>
        <v>theater</v>
      </c>
      <c r="R2907" t="str">
        <f t="shared" si="379"/>
        <v>plays</v>
      </c>
      <c r="S2907" s="10">
        <f t="shared" si="375"/>
        <v>42606.056863425925</v>
      </c>
      <c r="T2907">
        <f t="shared" si="373"/>
        <v>2016</v>
      </c>
      <c r="U2907" s="10">
        <f t="shared" si="376"/>
        <v>42620.056863425925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74"/>
        <v>9.4166666666666661</v>
      </c>
      <c r="P2908" s="6">
        <f t="shared" si="377"/>
        <v>80.714285714285708</v>
      </c>
      <c r="Q2908" t="str">
        <f t="shared" si="378"/>
        <v>theater</v>
      </c>
      <c r="R2908" t="str">
        <f t="shared" si="379"/>
        <v>plays</v>
      </c>
      <c r="S2908" s="10">
        <f t="shared" si="375"/>
        <v>42199.648912037039</v>
      </c>
      <c r="T2908">
        <f t="shared" si="373"/>
        <v>2015</v>
      </c>
      <c r="U2908" s="10">
        <f t="shared" si="376"/>
        <v>42217.041666666672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74"/>
        <v>0.08</v>
      </c>
      <c r="P2909" s="6">
        <f t="shared" si="377"/>
        <v>1</v>
      </c>
      <c r="Q2909" t="str">
        <f t="shared" si="378"/>
        <v>theater</v>
      </c>
      <c r="R2909" t="str">
        <f t="shared" si="379"/>
        <v>plays</v>
      </c>
      <c r="S2909" s="10">
        <f t="shared" si="375"/>
        <v>42444.877743055549</v>
      </c>
      <c r="T2909">
        <f t="shared" si="373"/>
        <v>2016</v>
      </c>
      <c r="U2909" s="10">
        <f t="shared" si="376"/>
        <v>42504.877743055549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74"/>
        <v>2.75</v>
      </c>
      <c r="P2910" s="6">
        <f t="shared" si="377"/>
        <v>52.8</v>
      </c>
      <c r="Q2910" t="str">
        <f t="shared" si="378"/>
        <v>theater</v>
      </c>
      <c r="R2910" t="str">
        <f t="shared" si="379"/>
        <v>plays</v>
      </c>
      <c r="S2910" s="10">
        <f t="shared" si="375"/>
        <v>42499.731701388882</v>
      </c>
      <c r="T2910">
        <f t="shared" si="373"/>
        <v>2016</v>
      </c>
      <c r="U2910" s="10">
        <f t="shared" si="376"/>
        <v>42529.731701388882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74"/>
        <v>1.1111111111111112E-2</v>
      </c>
      <c r="P2911" s="6">
        <f t="shared" si="377"/>
        <v>20</v>
      </c>
      <c r="Q2911" t="str">
        <f t="shared" si="378"/>
        <v>theater</v>
      </c>
      <c r="R2911" t="str">
        <f t="shared" si="379"/>
        <v>plays</v>
      </c>
      <c r="S2911" s="10">
        <f t="shared" si="375"/>
        <v>41929.266215277778</v>
      </c>
      <c r="T2911">
        <f t="shared" si="373"/>
        <v>2014</v>
      </c>
      <c r="U2911" s="10">
        <f t="shared" si="376"/>
        <v>41968.823611111111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74"/>
        <v>3.3333333333333335E-3</v>
      </c>
      <c r="P2912" s="6">
        <f t="shared" si="377"/>
        <v>1</v>
      </c>
      <c r="Q2912" t="str">
        <f t="shared" si="378"/>
        <v>theater</v>
      </c>
      <c r="R2912" t="str">
        <f t="shared" si="379"/>
        <v>plays</v>
      </c>
      <c r="S2912" s="10">
        <f t="shared" si="375"/>
        <v>42107.841284722221</v>
      </c>
      <c r="T2912">
        <f t="shared" si="373"/>
        <v>2015</v>
      </c>
      <c r="U2912" s="10">
        <f t="shared" si="376"/>
        <v>42167.841284722221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74"/>
        <v>36.5</v>
      </c>
      <c r="P2913" s="6">
        <f t="shared" si="377"/>
        <v>46.928571428571431</v>
      </c>
      <c r="Q2913" t="str">
        <f t="shared" si="378"/>
        <v>theater</v>
      </c>
      <c r="R2913" t="str">
        <f t="shared" si="379"/>
        <v>plays</v>
      </c>
      <c r="S2913" s="10">
        <f t="shared" si="375"/>
        <v>42142.768819444449</v>
      </c>
      <c r="T2913">
        <f t="shared" si="373"/>
        <v>2015</v>
      </c>
      <c r="U2913" s="10">
        <f t="shared" si="376"/>
        <v>42182.768819444449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74"/>
        <v>14.058171745152354</v>
      </c>
      <c r="P2914" s="6">
        <f t="shared" si="377"/>
        <v>78.07692307692308</v>
      </c>
      <c r="Q2914" t="str">
        <f t="shared" si="378"/>
        <v>theater</v>
      </c>
      <c r="R2914" t="str">
        <f t="shared" si="379"/>
        <v>plays</v>
      </c>
      <c r="S2914" s="10">
        <f t="shared" si="375"/>
        <v>42354.131643518514</v>
      </c>
      <c r="T2914">
        <f t="shared" si="373"/>
        <v>2015</v>
      </c>
      <c r="U2914" s="10">
        <f t="shared" si="376"/>
        <v>42384.131643518514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74"/>
        <v>0.02</v>
      </c>
      <c r="P2915" s="6">
        <f t="shared" si="377"/>
        <v>1</v>
      </c>
      <c r="Q2915" t="str">
        <f t="shared" si="378"/>
        <v>theater</v>
      </c>
      <c r="R2915" t="str">
        <f t="shared" si="379"/>
        <v>plays</v>
      </c>
      <c r="S2915" s="10">
        <f t="shared" si="375"/>
        <v>41828.922905092593</v>
      </c>
      <c r="T2915">
        <f t="shared" si="373"/>
        <v>2014</v>
      </c>
      <c r="U2915" s="10">
        <f t="shared" si="376"/>
        <v>41888.922905092593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74"/>
        <v>4.0000000000000001E-3</v>
      </c>
      <c r="P2916" s="6">
        <f t="shared" si="377"/>
        <v>1</v>
      </c>
      <c r="Q2916" t="str">
        <f t="shared" si="378"/>
        <v>theater</v>
      </c>
      <c r="R2916" t="str">
        <f t="shared" si="379"/>
        <v>plays</v>
      </c>
      <c r="S2916" s="10">
        <f t="shared" si="375"/>
        <v>42017.907337962963</v>
      </c>
      <c r="T2916">
        <f t="shared" si="373"/>
        <v>2015</v>
      </c>
      <c r="U2916" s="10">
        <f t="shared" si="376"/>
        <v>42077.865671296298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74"/>
        <v>61.1</v>
      </c>
      <c r="P2917" s="6">
        <f t="shared" si="377"/>
        <v>203.66666666666666</v>
      </c>
      <c r="Q2917" t="str">
        <f t="shared" si="378"/>
        <v>theater</v>
      </c>
      <c r="R2917" t="str">
        <f t="shared" si="379"/>
        <v>plays</v>
      </c>
      <c r="S2917" s="10">
        <f t="shared" si="375"/>
        <v>42415.398032407407</v>
      </c>
      <c r="T2917">
        <f t="shared" si="373"/>
        <v>2016</v>
      </c>
      <c r="U2917" s="10">
        <f t="shared" si="376"/>
        <v>42445.356365740736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74"/>
        <v>7.8378378378378386</v>
      </c>
      <c r="P2918" s="6">
        <f t="shared" si="377"/>
        <v>20.714285714285715</v>
      </c>
      <c r="Q2918" t="str">
        <f t="shared" si="378"/>
        <v>theater</v>
      </c>
      <c r="R2918" t="str">
        <f t="shared" si="379"/>
        <v>plays</v>
      </c>
      <c r="S2918" s="10">
        <f t="shared" si="375"/>
        <v>41755.476724537039</v>
      </c>
      <c r="T2918">
        <f t="shared" si="373"/>
        <v>2014</v>
      </c>
      <c r="U2918" s="10">
        <f t="shared" si="376"/>
        <v>41778.476724537039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74"/>
        <v>21.85</v>
      </c>
      <c r="P2919" s="6">
        <f t="shared" si="377"/>
        <v>48.555555555555557</v>
      </c>
      <c r="Q2919" t="str">
        <f t="shared" si="378"/>
        <v>theater</v>
      </c>
      <c r="R2919" t="str">
        <f t="shared" si="379"/>
        <v>plays</v>
      </c>
      <c r="S2919" s="10">
        <f t="shared" si="375"/>
        <v>42245.234340277777</v>
      </c>
      <c r="T2919">
        <f t="shared" si="373"/>
        <v>2015</v>
      </c>
      <c r="U2919" s="10">
        <f t="shared" si="376"/>
        <v>42263.234340277777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74"/>
        <v>27.24</v>
      </c>
      <c r="P2920" s="6">
        <f t="shared" si="377"/>
        <v>68.099999999999994</v>
      </c>
      <c r="Q2920" t="str">
        <f t="shared" si="378"/>
        <v>theater</v>
      </c>
      <c r="R2920" t="str">
        <f t="shared" si="379"/>
        <v>plays</v>
      </c>
      <c r="S2920" s="10">
        <f t="shared" si="375"/>
        <v>42278.629710648151</v>
      </c>
      <c r="T2920">
        <f t="shared" si="373"/>
        <v>2015</v>
      </c>
      <c r="U2920" s="10">
        <f t="shared" si="376"/>
        <v>42306.629710648151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74"/>
        <v>8.5</v>
      </c>
      <c r="P2921" s="6">
        <f t="shared" si="377"/>
        <v>8.5</v>
      </c>
      <c r="Q2921" t="str">
        <f t="shared" si="378"/>
        <v>theater</v>
      </c>
      <c r="R2921" t="str">
        <f t="shared" si="379"/>
        <v>plays</v>
      </c>
      <c r="S2921" s="10">
        <f t="shared" si="375"/>
        <v>41826.61954861111</v>
      </c>
      <c r="T2921">
        <f t="shared" si="373"/>
        <v>2014</v>
      </c>
      <c r="U2921" s="10">
        <f t="shared" si="376"/>
        <v>41856.61954861111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74"/>
        <v>26.840000000000003</v>
      </c>
      <c r="P2922" s="6">
        <f t="shared" si="377"/>
        <v>51.615384615384613</v>
      </c>
      <c r="Q2922" t="str">
        <f t="shared" si="378"/>
        <v>theater</v>
      </c>
      <c r="R2922" t="str">
        <f t="shared" si="379"/>
        <v>plays</v>
      </c>
      <c r="S2922" s="10">
        <f t="shared" si="375"/>
        <v>42058.792476851857</v>
      </c>
      <c r="T2922">
        <f t="shared" si="373"/>
        <v>2015</v>
      </c>
      <c r="U2922" s="10">
        <f t="shared" si="376"/>
        <v>42088.750810185185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74"/>
        <v>129</v>
      </c>
      <c r="P2923" s="6">
        <f t="shared" si="377"/>
        <v>43</v>
      </c>
      <c r="Q2923" t="str">
        <f t="shared" si="378"/>
        <v>theater</v>
      </c>
      <c r="R2923" t="str">
        <f t="shared" si="379"/>
        <v>musical</v>
      </c>
      <c r="S2923" s="10">
        <f t="shared" si="375"/>
        <v>41877.886620370373</v>
      </c>
      <c r="T2923">
        <f t="shared" si="373"/>
        <v>2014</v>
      </c>
      <c r="U2923" s="10">
        <f t="shared" si="376"/>
        <v>41907.886620370373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74"/>
        <v>100</v>
      </c>
      <c r="P2924" s="6">
        <f t="shared" si="377"/>
        <v>83.333333333333329</v>
      </c>
      <c r="Q2924" t="str">
        <f t="shared" si="378"/>
        <v>theater</v>
      </c>
      <c r="R2924" t="str">
        <f t="shared" si="379"/>
        <v>musical</v>
      </c>
      <c r="S2924" s="10">
        <f t="shared" si="375"/>
        <v>42097.874155092592</v>
      </c>
      <c r="T2924">
        <f t="shared" si="373"/>
        <v>2015</v>
      </c>
      <c r="U2924" s="10">
        <f t="shared" si="376"/>
        <v>42142.874155092592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74"/>
        <v>100</v>
      </c>
      <c r="P2925" s="6">
        <f t="shared" si="377"/>
        <v>30</v>
      </c>
      <c r="Q2925" t="str">
        <f t="shared" si="378"/>
        <v>theater</v>
      </c>
      <c r="R2925" t="str">
        <f t="shared" si="379"/>
        <v>musical</v>
      </c>
      <c r="S2925" s="10">
        <f t="shared" si="375"/>
        <v>42013.15253472222</v>
      </c>
      <c r="T2925">
        <f t="shared" si="373"/>
        <v>2015</v>
      </c>
      <c r="U2925" s="10">
        <f t="shared" si="376"/>
        <v>42028.125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74"/>
        <v>103.2</v>
      </c>
      <c r="P2926" s="6">
        <f t="shared" si="377"/>
        <v>175.51020408163265</v>
      </c>
      <c r="Q2926" t="str">
        <f t="shared" si="378"/>
        <v>theater</v>
      </c>
      <c r="R2926" t="str">
        <f t="shared" si="379"/>
        <v>musical</v>
      </c>
      <c r="S2926" s="10">
        <f t="shared" si="375"/>
        <v>42103.556828703702</v>
      </c>
      <c r="T2926">
        <f t="shared" si="373"/>
        <v>2015</v>
      </c>
      <c r="U2926" s="10">
        <f t="shared" si="376"/>
        <v>42133.165972222225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74"/>
        <v>102.44597777777777</v>
      </c>
      <c r="P2927" s="6">
        <f t="shared" si="377"/>
        <v>231.66175879396985</v>
      </c>
      <c r="Q2927" t="str">
        <f t="shared" si="378"/>
        <v>theater</v>
      </c>
      <c r="R2927" t="str">
        <f t="shared" si="379"/>
        <v>musical</v>
      </c>
      <c r="S2927" s="10">
        <f t="shared" si="375"/>
        <v>41863.584120370368</v>
      </c>
      <c r="T2927">
        <f t="shared" si="373"/>
        <v>2014</v>
      </c>
      <c r="U2927" s="10">
        <f t="shared" si="376"/>
        <v>41893.584120370368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74"/>
        <v>125</v>
      </c>
      <c r="P2928" s="6">
        <f t="shared" si="377"/>
        <v>75</v>
      </c>
      <c r="Q2928" t="str">
        <f t="shared" si="378"/>
        <v>theater</v>
      </c>
      <c r="R2928" t="str">
        <f t="shared" si="379"/>
        <v>musical</v>
      </c>
      <c r="S2928" s="10">
        <f t="shared" si="375"/>
        <v>42044.765960648147</v>
      </c>
      <c r="T2928">
        <f t="shared" si="373"/>
        <v>2015</v>
      </c>
      <c r="U2928" s="10">
        <f t="shared" si="376"/>
        <v>42058.765960648147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74"/>
        <v>130.83333333333334</v>
      </c>
      <c r="P2929" s="6">
        <f t="shared" si="377"/>
        <v>112.14285714285714</v>
      </c>
      <c r="Q2929" t="str">
        <f t="shared" si="378"/>
        <v>theater</v>
      </c>
      <c r="R2929" t="str">
        <f t="shared" si="379"/>
        <v>musical</v>
      </c>
      <c r="S2929" s="10">
        <f t="shared" si="375"/>
        <v>41806.669317129628</v>
      </c>
      <c r="T2929">
        <f t="shared" si="373"/>
        <v>2014</v>
      </c>
      <c r="U2929" s="10">
        <f t="shared" si="376"/>
        <v>41835.208333333336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74"/>
        <v>100</v>
      </c>
      <c r="P2930" s="6">
        <f t="shared" si="377"/>
        <v>41.666666666666664</v>
      </c>
      <c r="Q2930" t="str">
        <f t="shared" si="378"/>
        <v>theater</v>
      </c>
      <c r="R2930" t="str">
        <f t="shared" si="379"/>
        <v>musical</v>
      </c>
      <c r="S2930" s="10">
        <f t="shared" si="375"/>
        <v>42403.998217592598</v>
      </c>
      <c r="T2930">
        <f t="shared" si="373"/>
        <v>2016</v>
      </c>
      <c r="U2930" s="10">
        <f t="shared" si="376"/>
        <v>42433.998217592598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74"/>
        <v>102.06937499999999</v>
      </c>
      <c r="P2931" s="6">
        <f t="shared" si="377"/>
        <v>255.17343750000001</v>
      </c>
      <c r="Q2931" t="str">
        <f t="shared" si="378"/>
        <v>theater</v>
      </c>
      <c r="R2931" t="str">
        <f t="shared" si="379"/>
        <v>musical</v>
      </c>
      <c r="S2931" s="10">
        <f t="shared" si="375"/>
        <v>41754.564328703702</v>
      </c>
      <c r="T2931">
        <f t="shared" si="373"/>
        <v>2014</v>
      </c>
      <c r="U2931" s="10">
        <f t="shared" si="376"/>
        <v>41784.564328703702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74"/>
        <v>100.92000000000002</v>
      </c>
      <c r="P2932" s="6">
        <f t="shared" si="377"/>
        <v>162.7741935483871</v>
      </c>
      <c r="Q2932" t="str">
        <f t="shared" si="378"/>
        <v>theater</v>
      </c>
      <c r="R2932" t="str">
        <f t="shared" si="379"/>
        <v>musical</v>
      </c>
      <c r="S2932" s="10">
        <f t="shared" si="375"/>
        <v>42101.584074074075</v>
      </c>
      <c r="T2932">
        <f t="shared" si="373"/>
        <v>2015</v>
      </c>
      <c r="U2932" s="10">
        <f t="shared" si="376"/>
        <v>42131.584074074075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74"/>
        <v>106</v>
      </c>
      <c r="P2933" s="6">
        <f t="shared" si="377"/>
        <v>88.333333333333329</v>
      </c>
      <c r="Q2933" t="str">
        <f t="shared" si="378"/>
        <v>theater</v>
      </c>
      <c r="R2933" t="str">
        <f t="shared" si="379"/>
        <v>musical</v>
      </c>
      <c r="S2933" s="10">
        <f t="shared" si="375"/>
        <v>41872.291238425925</v>
      </c>
      <c r="T2933">
        <f t="shared" si="373"/>
        <v>2014</v>
      </c>
      <c r="U2933" s="10">
        <f t="shared" si="376"/>
        <v>41897.255555555559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74"/>
        <v>105.0967741935484</v>
      </c>
      <c r="P2934" s="6">
        <f t="shared" si="377"/>
        <v>85.736842105263165</v>
      </c>
      <c r="Q2934" t="str">
        <f t="shared" si="378"/>
        <v>theater</v>
      </c>
      <c r="R2934" t="str">
        <f t="shared" si="379"/>
        <v>musical</v>
      </c>
      <c r="S2934" s="10">
        <f t="shared" si="375"/>
        <v>42025.164780092593</v>
      </c>
      <c r="T2934">
        <f t="shared" si="373"/>
        <v>2015</v>
      </c>
      <c r="U2934" s="10">
        <f t="shared" si="376"/>
        <v>42056.458333333328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74"/>
        <v>102.76</v>
      </c>
      <c r="P2935" s="6">
        <f t="shared" si="377"/>
        <v>47.574074074074076</v>
      </c>
      <c r="Q2935" t="str">
        <f t="shared" si="378"/>
        <v>theater</v>
      </c>
      <c r="R2935" t="str">
        <f t="shared" si="379"/>
        <v>musical</v>
      </c>
      <c r="S2935" s="10">
        <f t="shared" si="375"/>
        <v>42495.956631944442</v>
      </c>
      <c r="T2935">
        <f t="shared" si="373"/>
        <v>2016</v>
      </c>
      <c r="U2935" s="10">
        <f t="shared" si="376"/>
        <v>42525.956631944442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74"/>
        <v>108</v>
      </c>
      <c r="P2936" s="6">
        <f t="shared" si="377"/>
        <v>72.972972972972968</v>
      </c>
      <c r="Q2936" t="str">
        <f t="shared" si="378"/>
        <v>theater</v>
      </c>
      <c r="R2936" t="str">
        <f t="shared" si="379"/>
        <v>musical</v>
      </c>
      <c r="S2936" s="10">
        <f t="shared" si="375"/>
        <v>41775.636157407411</v>
      </c>
      <c r="T2936">
        <f t="shared" si="373"/>
        <v>2014</v>
      </c>
      <c r="U2936" s="10">
        <f t="shared" si="376"/>
        <v>41805.636157407411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74"/>
        <v>100.88571428571429</v>
      </c>
      <c r="P2937" s="6">
        <f t="shared" si="377"/>
        <v>90.538461538461533</v>
      </c>
      <c r="Q2937" t="str">
        <f t="shared" si="378"/>
        <v>theater</v>
      </c>
      <c r="R2937" t="str">
        <f t="shared" si="379"/>
        <v>musical</v>
      </c>
      <c r="S2937" s="10">
        <f t="shared" si="375"/>
        <v>42553.583425925928</v>
      </c>
      <c r="T2937">
        <f t="shared" si="373"/>
        <v>2016</v>
      </c>
      <c r="U2937" s="10">
        <f t="shared" si="376"/>
        <v>42611.708333333328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74"/>
        <v>128</v>
      </c>
      <c r="P2938" s="6">
        <f t="shared" si="377"/>
        <v>37.647058823529413</v>
      </c>
      <c r="Q2938" t="str">
        <f t="shared" si="378"/>
        <v>theater</v>
      </c>
      <c r="R2938" t="str">
        <f t="shared" si="379"/>
        <v>musical</v>
      </c>
      <c r="S2938" s="10">
        <f t="shared" si="375"/>
        <v>41912.650729166664</v>
      </c>
      <c r="T2938">
        <f t="shared" si="373"/>
        <v>2014</v>
      </c>
      <c r="U2938" s="10">
        <f t="shared" si="376"/>
        <v>41925.207638888889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74"/>
        <v>133.33333333333331</v>
      </c>
      <c r="P2939" s="6">
        <f t="shared" si="377"/>
        <v>36.363636363636367</v>
      </c>
      <c r="Q2939" t="str">
        <f t="shared" si="378"/>
        <v>theater</v>
      </c>
      <c r="R2939" t="str">
        <f t="shared" si="379"/>
        <v>musical</v>
      </c>
      <c r="S2939" s="10">
        <f t="shared" si="375"/>
        <v>41803.457326388889</v>
      </c>
      <c r="T2939">
        <f t="shared" si="373"/>
        <v>2014</v>
      </c>
      <c r="U2939" s="10">
        <f t="shared" si="376"/>
        <v>41833.457326388889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74"/>
        <v>101.375</v>
      </c>
      <c r="P2940" s="6">
        <f t="shared" si="377"/>
        <v>126.71875</v>
      </c>
      <c r="Q2940" t="str">
        <f t="shared" si="378"/>
        <v>theater</v>
      </c>
      <c r="R2940" t="str">
        <f t="shared" si="379"/>
        <v>musical</v>
      </c>
      <c r="S2940" s="10">
        <f t="shared" si="375"/>
        <v>42004.703865740739</v>
      </c>
      <c r="T2940">
        <f t="shared" si="373"/>
        <v>2014</v>
      </c>
      <c r="U2940" s="10">
        <f t="shared" si="376"/>
        <v>42034.703865740739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74"/>
        <v>102.875</v>
      </c>
      <c r="P2941" s="6">
        <f t="shared" si="377"/>
        <v>329.2</v>
      </c>
      <c r="Q2941" t="str">
        <f t="shared" si="378"/>
        <v>theater</v>
      </c>
      <c r="R2941" t="str">
        <f t="shared" si="379"/>
        <v>musical</v>
      </c>
      <c r="S2941" s="10">
        <f t="shared" si="375"/>
        <v>41845.809166666666</v>
      </c>
      <c r="T2941">
        <f t="shared" si="373"/>
        <v>2014</v>
      </c>
      <c r="U2941" s="10">
        <f t="shared" si="376"/>
        <v>41879.041666666664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74"/>
        <v>107.24000000000001</v>
      </c>
      <c r="P2942" s="6">
        <f t="shared" si="377"/>
        <v>81.242424242424249</v>
      </c>
      <c r="Q2942" t="str">
        <f t="shared" si="378"/>
        <v>theater</v>
      </c>
      <c r="R2942" t="str">
        <f t="shared" si="379"/>
        <v>musical</v>
      </c>
      <c r="S2942" s="10">
        <f t="shared" si="375"/>
        <v>41982.773356481484</v>
      </c>
      <c r="T2942">
        <f t="shared" si="373"/>
        <v>2014</v>
      </c>
      <c r="U2942" s="10">
        <f t="shared" si="376"/>
        <v>42022.773356481484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74"/>
        <v>4.0000000000000001E-3</v>
      </c>
      <c r="P2943" s="6">
        <f t="shared" si="377"/>
        <v>1</v>
      </c>
      <c r="Q2943" t="str">
        <f t="shared" si="378"/>
        <v>theater</v>
      </c>
      <c r="R2943" t="str">
        <f t="shared" si="379"/>
        <v>spaces</v>
      </c>
      <c r="S2943" s="10">
        <f t="shared" si="375"/>
        <v>42034.960127314815</v>
      </c>
      <c r="T2943">
        <f t="shared" si="373"/>
        <v>2015</v>
      </c>
      <c r="U2943" s="10">
        <f t="shared" si="376"/>
        <v>42064.960127314815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74"/>
        <v>20.424999999999997</v>
      </c>
      <c r="P2944" s="6">
        <f t="shared" si="377"/>
        <v>202.22772277227722</v>
      </c>
      <c r="Q2944" t="str">
        <f t="shared" si="378"/>
        <v>theater</v>
      </c>
      <c r="R2944" t="str">
        <f t="shared" si="379"/>
        <v>spaces</v>
      </c>
      <c r="S2944" s="10">
        <f t="shared" si="375"/>
        <v>42334.803923611107</v>
      </c>
      <c r="T2944">
        <f t="shared" si="373"/>
        <v>2015</v>
      </c>
      <c r="U2944" s="10">
        <f t="shared" si="376"/>
        <v>42354.845833333333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74"/>
        <v>0</v>
      </c>
      <c r="P2945" s="6">
        <f>IF(L2945 &gt; 0,E2945/L2945,0)</f>
        <v>0</v>
      </c>
      <c r="Q2945" t="str">
        <f t="shared" si="378"/>
        <v>theater</v>
      </c>
      <c r="R2945" t="str">
        <f t="shared" si="379"/>
        <v>spaces</v>
      </c>
      <c r="S2945" s="10">
        <f t="shared" si="375"/>
        <v>42077.129398148143</v>
      </c>
      <c r="T2945">
        <f t="shared" si="373"/>
        <v>2015</v>
      </c>
      <c r="U2945" s="10">
        <f t="shared" si="376"/>
        <v>42107.129398148143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74"/>
        <v>1</v>
      </c>
      <c r="P2946" s="6">
        <f t="shared" si="377"/>
        <v>100</v>
      </c>
      <c r="Q2946" t="str">
        <f t="shared" si="378"/>
        <v>theater</v>
      </c>
      <c r="R2946" t="str">
        <f t="shared" si="379"/>
        <v>spaces</v>
      </c>
      <c r="S2946" s="10">
        <f t="shared" si="375"/>
        <v>42132.9143287037</v>
      </c>
      <c r="T2946">
        <f t="shared" ref="T2946:T3009" si="380">YEAR(S2946)</f>
        <v>2015</v>
      </c>
      <c r="U2946" s="10">
        <f t="shared" si="376"/>
        <v>42162.9143287037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81">E2947/D2947 * 100</f>
        <v>0</v>
      </c>
      <c r="P2947" s="6">
        <f>IF(L2947 &gt; 0,E2947/L2947,0)</f>
        <v>0</v>
      </c>
      <c r="Q2947" t="str">
        <f t="shared" si="378"/>
        <v>theater</v>
      </c>
      <c r="R2947" t="str">
        <f t="shared" si="379"/>
        <v>spaces</v>
      </c>
      <c r="S2947" s="10">
        <f t="shared" ref="S2947:S3010" si="382">(((J2947/60)/60)/24)+DATE(1970,1,1)</f>
        <v>42118.139583333337</v>
      </c>
      <c r="T2947">
        <f t="shared" si="380"/>
        <v>2015</v>
      </c>
      <c r="U2947" s="10">
        <f t="shared" ref="U2947:U3010" si="383">(((I2947/60)/60)/24)+DATE(1970,1,1)</f>
        <v>42148.139583333337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81"/>
        <v>0.1</v>
      </c>
      <c r="P2948" s="6">
        <f t="shared" ref="P2947:P3010" si="384">E2948/L2948</f>
        <v>1</v>
      </c>
      <c r="Q2948" t="str">
        <f t="shared" si="378"/>
        <v>theater</v>
      </c>
      <c r="R2948" t="str">
        <f t="shared" si="379"/>
        <v>spaces</v>
      </c>
      <c r="S2948" s="10">
        <f t="shared" si="382"/>
        <v>42567.531157407408</v>
      </c>
      <c r="T2948">
        <f t="shared" si="380"/>
        <v>2016</v>
      </c>
      <c r="U2948" s="10">
        <f t="shared" si="383"/>
        <v>42597.531157407408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81"/>
        <v>4.2880000000000003</v>
      </c>
      <c r="P2949" s="6">
        <f t="shared" si="384"/>
        <v>82.461538461538467</v>
      </c>
      <c r="Q2949" t="str">
        <f t="shared" ref="Q2949:Q3012" si="385">LEFT(N2949,SEARCH("/",N2949,1)-1)</f>
        <v>theater</v>
      </c>
      <c r="R2949" t="str">
        <f t="shared" ref="R2949:R3012" si="386">RIGHT(N2949,LEN(N2949)-SEARCH("/",N2949,1))</f>
        <v>spaces</v>
      </c>
      <c r="S2949" s="10">
        <f t="shared" si="382"/>
        <v>42649.562118055561</v>
      </c>
      <c r="T2949">
        <f t="shared" si="380"/>
        <v>2016</v>
      </c>
      <c r="U2949" s="10">
        <f t="shared" si="383"/>
        <v>42698.715972222228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81"/>
        <v>4.8000000000000004E-3</v>
      </c>
      <c r="P2950" s="6">
        <f t="shared" si="384"/>
        <v>2.6666666666666665</v>
      </c>
      <c r="Q2950" t="str">
        <f t="shared" si="385"/>
        <v>theater</v>
      </c>
      <c r="R2950" t="str">
        <f t="shared" si="386"/>
        <v>spaces</v>
      </c>
      <c r="S2950" s="10">
        <f t="shared" si="382"/>
        <v>42097.649224537032</v>
      </c>
      <c r="T2950">
        <f t="shared" si="380"/>
        <v>2015</v>
      </c>
      <c r="U2950" s="10">
        <f t="shared" si="383"/>
        <v>42157.649224537032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81"/>
        <v>2.5</v>
      </c>
      <c r="P2951" s="6">
        <f t="shared" si="384"/>
        <v>12.5</v>
      </c>
      <c r="Q2951" t="str">
        <f t="shared" si="385"/>
        <v>theater</v>
      </c>
      <c r="R2951" t="str">
        <f t="shared" si="386"/>
        <v>spaces</v>
      </c>
      <c r="S2951" s="10">
        <f t="shared" si="382"/>
        <v>42297.823113425926</v>
      </c>
      <c r="T2951">
        <f t="shared" si="380"/>
        <v>2015</v>
      </c>
      <c r="U2951" s="10">
        <f t="shared" si="383"/>
        <v>42327.864780092597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81"/>
        <v>0</v>
      </c>
      <c r="P2952" s="6">
        <f>IF(L2952 &gt; 0,E2952/L2952,0)</f>
        <v>0</v>
      </c>
      <c r="Q2952" t="str">
        <f t="shared" si="385"/>
        <v>theater</v>
      </c>
      <c r="R2952" t="str">
        <f t="shared" si="386"/>
        <v>spaces</v>
      </c>
      <c r="S2952" s="10">
        <f t="shared" si="382"/>
        <v>42362.36518518519</v>
      </c>
      <c r="T2952">
        <f t="shared" si="380"/>
        <v>2015</v>
      </c>
      <c r="U2952" s="10">
        <f t="shared" si="383"/>
        <v>42392.36518518519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81"/>
        <v>2.1919999999999997</v>
      </c>
      <c r="P2953" s="6">
        <f t="shared" si="384"/>
        <v>18.896551724137932</v>
      </c>
      <c r="Q2953" t="str">
        <f t="shared" si="385"/>
        <v>theater</v>
      </c>
      <c r="R2953" t="str">
        <f t="shared" si="386"/>
        <v>spaces</v>
      </c>
      <c r="S2953" s="10">
        <f t="shared" si="382"/>
        <v>41872.802928240737</v>
      </c>
      <c r="T2953">
        <f t="shared" si="380"/>
        <v>2014</v>
      </c>
      <c r="U2953" s="10">
        <f t="shared" si="383"/>
        <v>41917.802928240737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81"/>
        <v>8.0250000000000004</v>
      </c>
      <c r="P2954" s="6">
        <f t="shared" si="384"/>
        <v>200.625</v>
      </c>
      <c r="Q2954" t="str">
        <f t="shared" si="385"/>
        <v>theater</v>
      </c>
      <c r="R2954" t="str">
        <f t="shared" si="386"/>
        <v>spaces</v>
      </c>
      <c r="S2954" s="10">
        <f t="shared" si="382"/>
        <v>42628.690266203703</v>
      </c>
      <c r="T2954">
        <f t="shared" si="380"/>
        <v>2016</v>
      </c>
      <c r="U2954" s="10">
        <f t="shared" si="383"/>
        <v>42660.166666666672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81"/>
        <v>0.15125</v>
      </c>
      <c r="P2955" s="6">
        <f t="shared" si="384"/>
        <v>201.66666666666666</v>
      </c>
      <c r="Q2955" t="str">
        <f t="shared" si="385"/>
        <v>theater</v>
      </c>
      <c r="R2955" t="str">
        <f t="shared" si="386"/>
        <v>spaces</v>
      </c>
      <c r="S2955" s="10">
        <f t="shared" si="382"/>
        <v>42255.791909722218</v>
      </c>
      <c r="T2955">
        <f t="shared" si="380"/>
        <v>2015</v>
      </c>
      <c r="U2955" s="10">
        <f t="shared" si="383"/>
        <v>42285.791909722218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81"/>
        <v>0</v>
      </c>
      <c r="P2956" s="6">
        <f>IF(L2956 &gt; 0,E2956/L2956,0)</f>
        <v>0</v>
      </c>
      <c r="Q2956" t="str">
        <f t="shared" si="385"/>
        <v>theater</v>
      </c>
      <c r="R2956" t="str">
        <f t="shared" si="386"/>
        <v>spaces</v>
      </c>
      <c r="S2956" s="10">
        <f t="shared" si="382"/>
        <v>42790.583368055552</v>
      </c>
      <c r="T2956">
        <f t="shared" si="380"/>
        <v>2017</v>
      </c>
      <c r="U2956" s="10">
        <f t="shared" si="383"/>
        <v>42810.541701388895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81"/>
        <v>59.583333333333336</v>
      </c>
      <c r="P2957" s="6">
        <f t="shared" si="384"/>
        <v>65</v>
      </c>
      <c r="Q2957" t="str">
        <f t="shared" si="385"/>
        <v>theater</v>
      </c>
      <c r="R2957" t="str">
        <f t="shared" si="386"/>
        <v>spaces</v>
      </c>
      <c r="S2957" s="10">
        <f t="shared" si="382"/>
        <v>42141.741307870368</v>
      </c>
      <c r="T2957">
        <f t="shared" si="380"/>
        <v>2015</v>
      </c>
      <c r="U2957" s="10">
        <f t="shared" si="383"/>
        <v>42171.741307870368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81"/>
        <v>16.734177215189874</v>
      </c>
      <c r="P2958" s="6">
        <f t="shared" si="384"/>
        <v>66.099999999999994</v>
      </c>
      <c r="Q2958" t="str">
        <f t="shared" si="385"/>
        <v>theater</v>
      </c>
      <c r="R2958" t="str">
        <f t="shared" si="386"/>
        <v>spaces</v>
      </c>
      <c r="S2958" s="10">
        <f t="shared" si="382"/>
        <v>42464.958912037036</v>
      </c>
      <c r="T2958">
        <f t="shared" si="380"/>
        <v>2016</v>
      </c>
      <c r="U2958" s="10">
        <f t="shared" si="383"/>
        <v>42494.958912037036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81"/>
        <v>1.8666666666666669</v>
      </c>
      <c r="P2959" s="6">
        <f t="shared" si="384"/>
        <v>93.333333333333329</v>
      </c>
      <c r="Q2959" t="str">
        <f t="shared" si="385"/>
        <v>theater</v>
      </c>
      <c r="R2959" t="str">
        <f t="shared" si="386"/>
        <v>spaces</v>
      </c>
      <c r="S2959" s="10">
        <f t="shared" si="382"/>
        <v>42031.011249999996</v>
      </c>
      <c r="T2959">
        <f t="shared" si="380"/>
        <v>2015</v>
      </c>
      <c r="U2959" s="10">
        <f t="shared" si="383"/>
        <v>42090.969583333332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81"/>
        <v>0</v>
      </c>
      <c r="P2960" s="6">
        <f t="shared" ref="P2960:P2962" si="387">IF(L2960 &gt; 0,E2960/L2960,0)</f>
        <v>0</v>
      </c>
      <c r="Q2960" t="str">
        <f t="shared" si="385"/>
        <v>theater</v>
      </c>
      <c r="R2960" t="str">
        <f t="shared" si="386"/>
        <v>spaces</v>
      </c>
      <c r="S2960" s="10">
        <f t="shared" si="382"/>
        <v>42438.779131944444</v>
      </c>
      <c r="T2960">
        <f t="shared" si="380"/>
        <v>2016</v>
      </c>
      <c r="U2960" s="10">
        <f t="shared" si="383"/>
        <v>42498.73746527778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81"/>
        <v>0</v>
      </c>
      <c r="P2961" s="6">
        <f t="shared" si="387"/>
        <v>0</v>
      </c>
      <c r="Q2961" t="str">
        <f t="shared" si="385"/>
        <v>theater</v>
      </c>
      <c r="R2961" t="str">
        <f t="shared" si="386"/>
        <v>spaces</v>
      </c>
      <c r="S2961" s="10">
        <f t="shared" si="382"/>
        <v>42498.008391203708</v>
      </c>
      <c r="T2961">
        <f t="shared" si="380"/>
        <v>2016</v>
      </c>
      <c r="U2961" s="10">
        <f t="shared" si="383"/>
        <v>42528.008391203708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81"/>
        <v>0</v>
      </c>
      <c r="P2962" s="6">
        <f t="shared" si="387"/>
        <v>0</v>
      </c>
      <c r="Q2962" t="str">
        <f t="shared" si="385"/>
        <v>theater</v>
      </c>
      <c r="R2962" t="str">
        <f t="shared" si="386"/>
        <v>spaces</v>
      </c>
      <c r="S2962" s="10">
        <f t="shared" si="382"/>
        <v>41863.757210648146</v>
      </c>
      <c r="T2962">
        <f t="shared" si="380"/>
        <v>2014</v>
      </c>
      <c r="U2962" s="10">
        <f t="shared" si="383"/>
        <v>41893.757210648146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81"/>
        <v>109.62</v>
      </c>
      <c r="P2963" s="6">
        <f t="shared" si="384"/>
        <v>50.75</v>
      </c>
      <c r="Q2963" t="str">
        <f t="shared" si="385"/>
        <v>theater</v>
      </c>
      <c r="R2963" t="str">
        <f t="shared" si="386"/>
        <v>plays</v>
      </c>
      <c r="S2963" s="10">
        <f t="shared" si="382"/>
        <v>42061.212488425925</v>
      </c>
      <c r="T2963">
        <f t="shared" si="380"/>
        <v>2015</v>
      </c>
      <c r="U2963" s="10">
        <f t="shared" si="383"/>
        <v>42089.166666666672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81"/>
        <v>121.8</v>
      </c>
      <c r="P2964" s="6">
        <f t="shared" si="384"/>
        <v>60.9</v>
      </c>
      <c r="Q2964" t="str">
        <f t="shared" si="385"/>
        <v>theater</v>
      </c>
      <c r="R2964" t="str">
        <f t="shared" si="386"/>
        <v>plays</v>
      </c>
      <c r="S2964" s="10">
        <f t="shared" si="382"/>
        <v>42036.24428240741</v>
      </c>
      <c r="T2964">
        <f t="shared" si="380"/>
        <v>2015</v>
      </c>
      <c r="U2964" s="10">
        <f t="shared" si="383"/>
        <v>42064.290972222225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81"/>
        <v>106.85</v>
      </c>
      <c r="P2965" s="6">
        <f t="shared" si="384"/>
        <v>109.03061224489795</v>
      </c>
      <c r="Q2965" t="str">
        <f t="shared" si="385"/>
        <v>theater</v>
      </c>
      <c r="R2965" t="str">
        <f t="shared" si="386"/>
        <v>plays</v>
      </c>
      <c r="S2965" s="10">
        <f t="shared" si="382"/>
        <v>42157.470185185186</v>
      </c>
      <c r="T2965">
        <f t="shared" si="380"/>
        <v>2015</v>
      </c>
      <c r="U2965" s="10">
        <f t="shared" si="383"/>
        <v>42187.470185185186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81"/>
        <v>100.71379999999999</v>
      </c>
      <c r="P2966" s="6">
        <f t="shared" si="384"/>
        <v>25.692295918367346</v>
      </c>
      <c r="Q2966" t="str">
        <f t="shared" si="385"/>
        <v>theater</v>
      </c>
      <c r="R2966" t="str">
        <f t="shared" si="386"/>
        <v>plays</v>
      </c>
      <c r="S2966" s="10">
        <f t="shared" si="382"/>
        <v>41827.909942129627</v>
      </c>
      <c r="T2966">
        <f t="shared" si="380"/>
        <v>2014</v>
      </c>
      <c r="U2966" s="10">
        <f t="shared" si="383"/>
        <v>41857.897222222222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81"/>
        <v>109.00000000000001</v>
      </c>
      <c r="P2967" s="6">
        <f t="shared" si="384"/>
        <v>41.92307692307692</v>
      </c>
      <c r="Q2967" t="str">
        <f t="shared" si="385"/>
        <v>theater</v>
      </c>
      <c r="R2967" t="str">
        <f t="shared" si="386"/>
        <v>plays</v>
      </c>
      <c r="S2967" s="10">
        <f t="shared" si="382"/>
        <v>42162.729548611111</v>
      </c>
      <c r="T2967">
        <f t="shared" si="380"/>
        <v>2015</v>
      </c>
      <c r="U2967" s="10">
        <f t="shared" si="383"/>
        <v>42192.729548611111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81"/>
        <v>113.63000000000001</v>
      </c>
      <c r="P2968" s="6">
        <f t="shared" si="384"/>
        <v>88.7734375</v>
      </c>
      <c r="Q2968" t="str">
        <f t="shared" si="385"/>
        <v>theater</v>
      </c>
      <c r="R2968" t="str">
        <f t="shared" si="386"/>
        <v>plays</v>
      </c>
      <c r="S2968" s="10">
        <f t="shared" si="382"/>
        <v>42233.738564814819</v>
      </c>
      <c r="T2968">
        <f t="shared" si="380"/>
        <v>2015</v>
      </c>
      <c r="U2968" s="10">
        <f t="shared" si="383"/>
        <v>42263.738564814819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81"/>
        <v>113.92</v>
      </c>
      <c r="P2969" s="6">
        <f t="shared" si="384"/>
        <v>80.225352112676063</v>
      </c>
      <c r="Q2969" t="str">
        <f t="shared" si="385"/>
        <v>theater</v>
      </c>
      <c r="R2969" t="str">
        <f t="shared" si="386"/>
        <v>plays</v>
      </c>
      <c r="S2969" s="10">
        <f t="shared" si="382"/>
        <v>42042.197824074072</v>
      </c>
      <c r="T2969">
        <f t="shared" si="380"/>
        <v>2015</v>
      </c>
      <c r="U2969" s="10">
        <f t="shared" si="383"/>
        <v>42072.156157407408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81"/>
        <v>106</v>
      </c>
      <c r="P2970" s="6">
        <f t="shared" si="384"/>
        <v>78.936170212765958</v>
      </c>
      <c r="Q2970" t="str">
        <f t="shared" si="385"/>
        <v>theater</v>
      </c>
      <c r="R2970" t="str">
        <f t="shared" si="386"/>
        <v>plays</v>
      </c>
      <c r="S2970" s="10">
        <f t="shared" si="382"/>
        <v>42585.523842592593</v>
      </c>
      <c r="T2970">
        <f t="shared" si="380"/>
        <v>2016</v>
      </c>
      <c r="U2970" s="10">
        <f t="shared" si="383"/>
        <v>42599.165972222225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81"/>
        <v>162.5</v>
      </c>
      <c r="P2971" s="6">
        <f t="shared" si="384"/>
        <v>95.588235294117652</v>
      </c>
      <c r="Q2971" t="str">
        <f t="shared" si="385"/>
        <v>theater</v>
      </c>
      <c r="R2971" t="str">
        <f t="shared" si="386"/>
        <v>plays</v>
      </c>
      <c r="S2971" s="10">
        <f t="shared" si="382"/>
        <v>42097.786493055552</v>
      </c>
      <c r="T2971">
        <f t="shared" si="380"/>
        <v>2015</v>
      </c>
      <c r="U2971" s="10">
        <f t="shared" si="383"/>
        <v>42127.952083333337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81"/>
        <v>106</v>
      </c>
      <c r="P2972" s="6">
        <f t="shared" si="384"/>
        <v>69.890109890109883</v>
      </c>
      <c r="Q2972" t="str">
        <f t="shared" si="385"/>
        <v>theater</v>
      </c>
      <c r="R2972" t="str">
        <f t="shared" si="386"/>
        <v>plays</v>
      </c>
      <c r="S2972" s="10">
        <f t="shared" si="382"/>
        <v>41808.669571759259</v>
      </c>
      <c r="T2972">
        <f t="shared" si="380"/>
        <v>2014</v>
      </c>
      <c r="U2972" s="10">
        <f t="shared" si="383"/>
        <v>41838.669571759259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81"/>
        <v>100.15624999999999</v>
      </c>
      <c r="P2973" s="6">
        <f t="shared" si="384"/>
        <v>74.534883720930239</v>
      </c>
      <c r="Q2973" t="str">
        <f t="shared" si="385"/>
        <v>theater</v>
      </c>
      <c r="R2973" t="str">
        <f t="shared" si="386"/>
        <v>plays</v>
      </c>
      <c r="S2973" s="10">
        <f t="shared" si="382"/>
        <v>41852.658310185187</v>
      </c>
      <c r="T2973">
        <f t="shared" si="380"/>
        <v>2014</v>
      </c>
      <c r="U2973" s="10">
        <f t="shared" si="383"/>
        <v>41882.658310185187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81"/>
        <v>105.35000000000001</v>
      </c>
      <c r="P2974" s="6">
        <f t="shared" si="384"/>
        <v>123.94117647058823</v>
      </c>
      <c r="Q2974" t="str">
        <f t="shared" si="385"/>
        <v>theater</v>
      </c>
      <c r="R2974" t="str">
        <f t="shared" si="386"/>
        <v>plays</v>
      </c>
      <c r="S2974" s="10">
        <f t="shared" si="382"/>
        <v>42694.110185185185</v>
      </c>
      <c r="T2974">
        <f t="shared" si="380"/>
        <v>2016</v>
      </c>
      <c r="U2974" s="10">
        <f t="shared" si="383"/>
        <v>42709.041666666672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81"/>
        <v>174.8</v>
      </c>
      <c r="P2975" s="6">
        <f t="shared" si="384"/>
        <v>264.84848484848487</v>
      </c>
      <c r="Q2975" t="str">
        <f t="shared" si="385"/>
        <v>theater</v>
      </c>
      <c r="R2975" t="str">
        <f t="shared" si="386"/>
        <v>plays</v>
      </c>
      <c r="S2975" s="10">
        <f t="shared" si="382"/>
        <v>42341.818379629629</v>
      </c>
      <c r="T2975">
        <f t="shared" si="380"/>
        <v>2015</v>
      </c>
      <c r="U2975" s="10">
        <f t="shared" si="383"/>
        <v>42370.166666666672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81"/>
        <v>102</v>
      </c>
      <c r="P2976" s="6">
        <f t="shared" si="384"/>
        <v>58.620689655172413</v>
      </c>
      <c r="Q2976" t="str">
        <f t="shared" si="385"/>
        <v>theater</v>
      </c>
      <c r="R2976" t="str">
        <f t="shared" si="386"/>
        <v>plays</v>
      </c>
      <c r="S2976" s="10">
        <f t="shared" si="382"/>
        <v>41880.061006944445</v>
      </c>
      <c r="T2976">
        <f t="shared" si="380"/>
        <v>2014</v>
      </c>
      <c r="U2976" s="10">
        <f t="shared" si="383"/>
        <v>41908.065972222219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81"/>
        <v>100.125</v>
      </c>
      <c r="P2977" s="6">
        <f t="shared" si="384"/>
        <v>70.884955752212392</v>
      </c>
      <c r="Q2977" t="str">
        <f t="shared" si="385"/>
        <v>theater</v>
      </c>
      <c r="R2977" t="str">
        <f t="shared" si="386"/>
        <v>plays</v>
      </c>
      <c r="S2977" s="10">
        <f t="shared" si="382"/>
        <v>41941.683865740742</v>
      </c>
      <c r="T2977">
        <f t="shared" si="380"/>
        <v>2014</v>
      </c>
      <c r="U2977" s="10">
        <f t="shared" si="383"/>
        <v>41970.125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81"/>
        <v>171.42857142857142</v>
      </c>
      <c r="P2978" s="6">
        <f t="shared" si="384"/>
        <v>8.5714285714285712</v>
      </c>
      <c r="Q2978" t="str">
        <f t="shared" si="385"/>
        <v>theater</v>
      </c>
      <c r="R2978" t="str">
        <f t="shared" si="386"/>
        <v>plays</v>
      </c>
      <c r="S2978" s="10">
        <f t="shared" si="382"/>
        <v>42425.730671296296</v>
      </c>
      <c r="T2978">
        <f t="shared" si="380"/>
        <v>2016</v>
      </c>
      <c r="U2978" s="10">
        <f t="shared" si="383"/>
        <v>42442.5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81"/>
        <v>113.56666666666666</v>
      </c>
      <c r="P2979" s="6">
        <f t="shared" si="384"/>
        <v>113.56666666666666</v>
      </c>
      <c r="Q2979" t="str">
        <f t="shared" si="385"/>
        <v>theater</v>
      </c>
      <c r="R2979" t="str">
        <f t="shared" si="386"/>
        <v>plays</v>
      </c>
      <c r="S2979" s="10">
        <f t="shared" si="382"/>
        <v>42026.88118055556</v>
      </c>
      <c r="T2979">
        <f t="shared" si="380"/>
        <v>2015</v>
      </c>
      <c r="U2979" s="10">
        <f t="shared" si="383"/>
        <v>42086.093055555553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81"/>
        <v>129.46666666666667</v>
      </c>
      <c r="P2980" s="6">
        <f t="shared" si="384"/>
        <v>60.6875</v>
      </c>
      <c r="Q2980" t="str">
        <f t="shared" si="385"/>
        <v>theater</v>
      </c>
      <c r="R2980" t="str">
        <f t="shared" si="386"/>
        <v>plays</v>
      </c>
      <c r="S2980" s="10">
        <f t="shared" si="382"/>
        <v>41922.640590277777</v>
      </c>
      <c r="T2980">
        <f t="shared" si="380"/>
        <v>2014</v>
      </c>
      <c r="U2980" s="10">
        <f t="shared" si="383"/>
        <v>41932.249305555553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81"/>
        <v>101.4</v>
      </c>
      <c r="P2981" s="6">
        <f t="shared" si="384"/>
        <v>110.21739130434783</v>
      </c>
      <c r="Q2981" t="str">
        <f t="shared" si="385"/>
        <v>theater</v>
      </c>
      <c r="R2981" t="str">
        <f t="shared" si="386"/>
        <v>plays</v>
      </c>
      <c r="S2981" s="10">
        <f t="shared" si="382"/>
        <v>41993.824340277773</v>
      </c>
      <c r="T2981">
        <f t="shared" si="380"/>
        <v>2014</v>
      </c>
      <c r="U2981" s="10">
        <f t="shared" si="383"/>
        <v>42010.25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81"/>
        <v>109.16666666666666</v>
      </c>
      <c r="P2982" s="6">
        <f t="shared" si="384"/>
        <v>136.45833333333334</v>
      </c>
      <c r="Q2982" t="str">
        <f t="shared" si="385"/>
        <v>theater</v>
      </c>
      <c r="R2982" t="str">
        <f t="shared" si="386"/>
        <v>plays</v>
      </c>
      <c r="S2982" s="10">
        <f t="shared" si="382"/>
        <v>42219.915856481486</v>
      </c>
      <c r="T2982">
        <f t="shared" si="380"/>
        <v>2015</v>
      </c>
      <c r="U2982" s="10">
        <f t="shared" si="383"/>
        <v>42240.083333333328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81"/>
        <v>128.92500000000001</v>
      </c>
      <c r="P2983" s="6">
        <f t="shared" si="384"/>
        <v>53.164948453608247</v>
      </c>
      <c r="Q2983" t="str">
        <f t="shared" si="385"/>
        <v>theater</v>
      </c>
      <c r="R2983" t="str">
        <f t="shared" si="386"/>
        <v>spaces</v>
      </c>
      <c r="S2983" s="10">
        <f t="shared" si="382"/>
        <v>42225.559675925921</v>
      </c>
      <c r="T2983">
        <f t="shared" si="380"/>
        <v>2015</v>
      </c>
      <c r="U2983" s="10">
        <f t="shared" si="383"/>
        <v>42270.559675925921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81"/>
        <v>102.06</v>
      </c>
      <c r="P2984" s="6">
        <f t="shared" si="384"/>
        <v>86.491525423728817</v>
      </c>
      <c r="Q2984" t="str">
        <f t="shared" si="385"/>
        <v>theater</v>
      </c>
      <c r="R2984" t="str">
        <f t="shared" si="386"/>
        <v>spaces</v>
      </c>
      <c r="S2984" s="10">
        <f t="shared" si="382"/>
        <v>42381.686840277776</v>
      </c>
      <c r="T2984">
        <f t="shared" si="380"/>
        <v>2016</v>
      </c>
      <c r="U2984" s="10">
        <f t="shared" si="383"/>
        <v>42411.686840277776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81"/>
        <v>146.53957758620692</v>
      </c>
      <c r="P2985" s="6">
        <f t="shared" si="384"/>
        <v>155.23827397260274</v>
      </c>
      <c r="Q2985" t="str">
        <f t="shared" si="385"/>
        <v>theater</v>
      </c>
      <c r="R2985" t="str">
        <f t="shared" si="386"/>
        <v>spaces</v>
      </c>
      <c r="S2985" s="10">
        <f t="shared" si="382"/>
        <v>41894.632361111115</v>
      </c>
      <c r="T2985">
        <f t="shared" si="380"/>
        <v>2014</v>
      </c>
      <c r="U2985" s="10">
        <f t="shared" si="383"/>
        <v>41954.674027777779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81"/>
        <v>100.352</v>
      </c>
      <c r="P2986" s="6">
        <f t="shared" si="384"/>
        <v>115.08256880733946</v>
      </c>
      <c r="Q2986" t="str">
        <f t="shared" si="385"/>
        <v>theater</v>
      </c>
      <c r="R2986" t="str">
        <f t="shared" si="386"/>
        <v>spaces</v>
      </c>
      <c r="S2986" s="10">
        <f t="shared" si="382"/>
        <v>42576.278715277775</v>
      </c>
      <c r="T2986">
        <f t="shared" si="380"/>
        <v>2016</v>
      </c>
      <c r="U2986" s="10">
        <f t="shared" si="383"/>
        <v>42606.278715277775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81"/>
        <v>121.64999999999999</v>
      </c>
      <c r="P2987" s="6">
        <f t="shared" si="384"/>
        <v>109.5945945945946</v>
      </c>
      <c r="Q2987" t="str">
        <f t="shared" si="385"/>
        <v>theater</v>
      </c>
      <c r="R2987" t="str">
        <f t="shared" si="386"/>
        <v>spaces</v>
      </c>
      <c r="S2987" s="10">
        <f t="shared" si="382"/>
        <v>42654.973703703698</v>
      </c>
      <c r="T2987">
        <f t="shared" si="380"/>
        <v>2016</v>
      </c>
      <c r="U2987" s="10">
        <f t="shared" si="383"/>
        <v>42674.166666666672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81"/>
        <v>105.5</v>
      </c>
      <c r="P2988" s="6">
        <f t="shared" si="384"/>
        <v>45.214285714285715</v>
      </c>
      <c r="Q2988" t="str">
        <f t="shared" si="385"/>
        <v>theater</v>
      </c>
      <c r="R2988" t="str">
        <f t="shared" si="386"/>
        <v>spaces</v>
      </c>
      <c r="S2988" s="10">
        <f t="shared" si="382"/>
        <v>42431.500069444446</v>
      </c>
      <c r="T2988">
        <f t="shared" si="380"/>
        <v>2016</v>
      </c>
      <c r="U2988" s="10">
        <f t="shared" si="383"/>
        <v>42491.458402777775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81"/>
        <v>110.4008</v>
      </c>
      <c r="P2989" s="6">
        <f t="shared" si="384"/>
        <v>104.15169811320754</v>
      </c>
      <c r="Q2989" t="str">
        <f t="shared" si="385"/>
        <v>theater</v>
      </c>
      <c r="R2989" t="str">
        <f t="shared" si="386"/>
        <v>spaces</v>
      </c>
      <c r="S2989" s="10">
        <f t="shared" si="382"/>
        <v>42627.307303240741</v>
      </c>
      <c r="T2989">
        <f t="shared" si="380"/>
        <v>2016</v>
      </c>
      <c r="U2989" s="10">
        <f t="shared" si="383"/>
        <v>42656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81"/>
        <v>100</v>
      </c>
      <c r="P2990" s="6">
        <f t="shared" si="384"/>
        <v>35.714285714285715</v>
      </c>
      <c r="Q2990" t="str">
        <f t="shared" si="385"/>
        <v>theater</v>
      </c>
      <c r="R2990" t="str">
        <f t="shared" si="386"/>
        <v>spaces</v>
      </c>
      <c r="S2990" s="10">
        <f t="shared" si="382"/>
        <v>42511.362048611118</v>
      </c>
      <c r="T2990">
        <f t="shared" si="380"/>
        <v>2016</v>
      </c>
      <c r="U2990" s="10">
        <f t="shared" si="383"/>
        <v>42541.362048611118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81"/>
        <v>176.535</v>
      </c>
      <c r="P2991" s="6">
        <f t="shared" si="384"/>
        <v>96.997252747252745</v>
      </c>
      <c r="Q2991" t="str">
        <f t="shared" si="385"/>
        <v>theater</v>
      </c>
      <c r="R2991" t="str">
        <f t="shared" si="386"/>
        <v>spaces</v>
      </c>
      <c r="S2991" s="10">
        <f t="shared" si="382"/>
        <v>42337.02039351852</v>
      </c>
      <c r="T2991">
        <f t="shared" si="380"/>
        <v>2015</v>
      </c>
      <c r="U2991" s="10">
        <f t="shared" si="383"/>
        <v>42359.207638888889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81"/>
        <v>100</v>
      </c>
      <c r="P2992" s="6">
        <f t="shared" si="384"/>
        <v>370.37037037037038</v>
      </c>
      <c r="Q2992" t="str">
        <f t="shared" si="385"/>
        <v>theater</v>
      </c>
      <c r="R2992" t="str">
        <f t="shared" si="386"/>
        <v>spaces</v>
      </c>
      <c r="S2992" s="10">
        <f t="shared" si="382"/>
        <v>42341.57430555555</v>
      </c>
      <c r="T2992">
        <f t="shared" si="380"/>
        <v>2015</v>
      </c>
      <c r="U2992" s="10">
        <f t="shared" si="383"/>
        <v>42376.57430555555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81"/>
        <v>103.29411764705883</v>
      </c>
      <c r="P2993" s="6">
        <f t="shared" si="384"/>
        <v>94.408602150537632</v>
      </c>
      <c r="Q2993" t="str">
        <f t="shared" si="385"/>
        <v>theater</v>
      </c>
      <c r="R2993" t="str">
        <f t="shared" si="386"/>
        <v>spaces</v>
      </c>
      <c r="S2993" s="10">
        <f t="shared" si="382"/>
        <v>42740.837152777778</v>
      </c>
      <c r="T2993">
        <f t="shared" si="380"/>
        <v>2017</v>
      </c>
      <c r="U2993" s="10">
        <f t="shared" si="383"/>
        <v>42762.837152777778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81"/>
        <v>104.5</v>
      </c>
      <c r="P2994" s="6">
        <f t="shared" si="384"/>
        <v>48.984375</v>
      </c>
      <c r="Q2994" t="str">
        <f t="shared" si="385"/>
        <v>theater</v>
      </c>
      <c r="R2994" t="str">
        <f t="shared" si="386"/>
        <v>spaces</v>
      </c>
      <c r="S2994" s="10">
        <f t="shared" si="382"/>
        <v>42622.767476851848</v>
      </c>
      <c r="T2994">
        <f t="shared" si="380"/>
        <v>2016</v>
      </c>
      <c r="U2994" s="10">
        <f t="shared" si="383"/>
        <v>42652.767476851848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81"/>
        <v>100.29999999999998</v>
      </c>
      <c r="P2995" s="6">
        <f t="shared" si="384"/>
        <v>45.590909090909093</v>
      </c>
      <c r="Q2995" t="str">
        <f t="shared" si="385"/>
        <v>theater</v>
      </c>
      <c r="R2995" t="str">
        <f t="shared" si="386"/>
        <v>spaces</v>
      </c>
      <c r="S2995" s="10">
        <f t="shared" si="382"/>
        <v>42390.838738425926</v>
      </c>
      <c r="T2995">
        <f t="shared" si="380"/>
        <v>2016</v>
      </c>
      <c r="U2995" s="10">
        <f t="shared" si="383"/>
        <v>42420.838738425926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81"/>
        <v>457.74666666666673</v>
      </c>
      <c r="P2996" s="6">
        <f t="shared" si="384"/>
        <v>23.275254237288134</v>
      </c>
      <c r="Q2996" t="str">
        <f t="shared" si="385"/>
        <v>theater</v>
      </c>
      <c r="R2996" t="str">
        <f t="shared" si="386"/>
        <v>spaces</v>
      </c>
      <c r="S2996" s="10">
        <f t="shared" si="382"/>
        <v>41885.478842592594</v>
      </c>
      <c r="T2996">
        <f t="shared" si="380"/>
        <v>2014</v>
      </c>
      <c r="U2996" s="10">
        <f t="shared" si="383"/>
        <v>41915.478842592594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81"/>
        <v>104.96000000000001</v>
      </c>
      <c r="P2997" s="6">
        <f t="shared" si="384"/>
        <v>63.2289156626506</v>
      </c>
      <c r="Q2997" t="str">
        <f t="shared" si="385"/>
        <v>theater</v>
      </c>
      <c r="R2997" t="str">
        <f t="shared" si="386"/>
        <v>spaces</v>
      </c>
      <c r="S2997" s="10">
        <f t="shared" si="382"/>
        <v>42724.665173611109</v>
      </c>
      <c r="T2997">
        <f t="shared" si="380"/>
        <v>2016</v>
      </c>
      <c r="U2997" s="10">
        <f t="shared" si="383"/>
        <v>42754.665173611109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81"/>
        <v>171.94285714285715</v>
      </c>
      <c r="P2998" s="6">
        <f t="shared" si="384"/>
        <v>153.5204081632653</v>
      </c>
      <c r="Q2998" t="str">
        <f t="shared" si="385"/>
        <v>theater</v>
      </c>
      <c r="R2998" t="str">
        <f t="shared" si="386"/>
        <v>spaces</v>
      </c>
      <c r="S2998" s="10">
        <f t="shared" si="382"/>
        <v>42090.912500000006</v>
      </c>
      <c r="T2998">
        <f t="shared" si="380"/>
        <v>2015</v>
      </c>
      <c r="U2998" s="10">
        <f t="shared" si="383"/>
        <v>42150.912500000006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81"/>
        <v>103.73000000000002</v>
      </c>
      <c r="P2999" s="6">
        <f t="shared" si="384"/>
        <v>90.2</v>
      </c>
      <c r="Q2999" t="str">
        <f t="shared" si="385"/>
        <v>theater</v>
      </c>
      <c r="R2999" t="str">
        <f t="shared" si="386"/>
        <v>spaces</v>
      </c>
      <c r="S2999" s="10">
        <f t="shared" si="382"/>
        <v>42775.733715277776</v>
      </c>
      <c r="T2999">
        <f t="shared" si="380"/>
        <v>2017</v>
      </c>
      <c r="U2999" s="10">
        <f t="shared" si="383"/>
        <v>42793.207638888889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81"/>
        <v>103.029</v>
      </c>
      <c r="P3000" s="6">
        <f t="shared" si="384"/>
        <v>118.97113163972287</v>
      </c>
      <c r="Q3000" t="str">
        <f t="shared" si="385"/>
        <v>theater</v>
      </c>
      <c r="R3000" t="str">
        <f t="shared" si="386"/>
        <v>spaces</v>
      </c>
      <c r="S3000" s="10">
        <f t="shared" si="382"/>
        <v>41778.193622685183</v>
      </c>
      <c r="T3000">
        <f t="shared" si="380"/>
        <v>2014</v>
      </c>
      <c r="U3000" s="10">
        <f t="shared" si="383"/>
        <v>41806.184027777781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81"/>
        <v>118.88888888888889</v>
      </c>
      <c r="P3001" s="6">
        <f t="shared" si="384"/>
        <v>80.25</v>
      </c>
      <c r="Q3001" t="str">
        <f t="shared" si="385"/>
        <v>theater</v>
      </c>
      <c r="R3001" t="str">
        <f t="shared" si="386"/>
        <v>spaces</v>
      </c>
      <c r="S3001" s="10">
        <f t="shared" si="382"/>
        <v>42780.740277777775</v>
      </c>
      <c r="T3001">
        <f t="shared" si="380"/>
        <v>2017</v>
      </c>
      <c r="U3001" s="10">
        <f t="shared" si="383"/>
        <v>42795.083333333328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81"/>
        <v>100</v>
      </c>
      <c r="P3002" s="6">
        <f t="shared" si="384"/>
        <v>62.5</v>
      </c>
      <c r="Q3002" t="str">
        <f t="shared" si="385"/>
        <v>theater</v>
      </c>
      <c r="R3002" t="str">
        <f t="shared" si="386"/>
        <v>spaces</v>
      </c>
      <c r="S3002" s="10">
        <f t="shared" si="382"/>
        <v>42752.827199074076</v>
      </c>
      <c r="T3002">
        <f t="shared" si="380"/>
        <v>2017</v>
      </c>
      <c r="U3002" s="10">
        <f t="shared" si="383"/>
        <v>42766.75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81"/>
        <v>318.69988910451895</v>
      </c>
      <c r="P3003" s="6">
        <f t="shared" si="384"/>
        <v>131.37719999999999</v>
      </c>
      <c r="Q3003" t="str">
        <f t="shared" si="385"/>
        <v>theater</v>
      </c>
      <c r="R3003" t="str">
        <f t="shared" si="386"/>
        <v>spaces</v>
      </c>
      <c r="S3003" s="10">
        <f t="shared" si="382"/>
        <v>42534.895625000005</v>
      </c>
      <c r="T3003">
        <f t="shared" si="380"/>
        <v>2016</v>
      </c>
      <c r="U3003" s="10">
        <f t="shared" si="383"/>
        <v>42564.895625000005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81"/>
        <v>108.50614285714286</v>
      </c>
      <c r="P3004" s="6">
        <f t="shared" si="384"/>
        <v>73.032980769230775</v>
      </c>
      <c r="Q3004" t="str">
        <f t="shared" si="385"/>
        <v>theater</v>
      </c>
      <c r="R3004" t="str">
        <f t="shared" si="386"/>
        <v>spaces</v>
      </c>
      <c r="S3004" s="10">
        <f t="shared" si="382"/>
        <v>41239.83625</v>
      </c>
      <c r="T3004">
        <f t="shared" si="380"/>
        <v>2012</v>
      </c>
      <c r="U3004" s="10">
        <f t="shared" si="383"/>
        <v>41269.83625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81"/>
        <v>101.16666666666667</v>
      </c>
      <c r="P3005" s="6">
        <f t="shared" si="384"/>
        <v>178.52941176470588</v>
      </c>
      <c r="Q3005" t="str">
        <f t="shared" si="385"/>
        <v>theater</v>
      </c>
      <c r="R3005" t="str">
        <f t="shared" si="386"/>
        <v>spaces</v>
      </c>
      <c r="S3005" s="10">
        <f t="shared" si="382"/>
        <v>42398.849259259259</v>
      </c>
      <c r="T3005">
        <f t="shared" si="380"/>
        <v>2016</v>
      </c>
      <c r="U3005" s="10">
        <f t="shared" si="383"/>
        <v>42430.249305555553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81"/>
        <v>112.815</v>
      </c>
      <c r="P3006" s="6">
        <f t="shared" si="384"/>
        <v>162.90974729241879</v>
      </c>
      <c r="Q3006" t="str">
        <f t="shared" si="385"/>
        <v>theater</v>
      </c>
      <c r="R3006" t="str">
        <f t="shared" si="386"/>
        <v>spaces</v>
      </c>
      <c r="S3006" s="10">
        <f t="shared" si="382"/>
        <v>41928.881064814814</v>
      </c>
      <c r="T3006">
        <f t="shared" si="380"/>
        <v>2014</v>
      </c>
      <c r="U3006" s="10">
        <f t="shared" si="383"/>
        <v>41958.922731481478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81"/>
        <v>120.49622641509434</v>
      </c>
      <c r="P3007" s="6">
        <f t="shared" si="384"/>
        <v>108.24237288135593</v>
      </c>
      <c r="Q3007" t="str">
        <f t="shared" si="385"/>
        <v>theater</v>
      </c>
      <c r="R3007" t="str">
        <f t="shared" si="386"/>
        <v>spaces</v>
      </c>
      <c r="S3007" s="10">
        <f t="shared" si="382"/>
        <v>41888.674826388888</v>
      </c>
      <c r="T3007">
        <f t="shared" si="380"/>
        <v>2014</v>
      </c>
      <c r="U3007" s="10">
        <f t="shared" si="383"/>
        <v>41918.674826388888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81"/>
        <v>107.74999999999999</v>
      </c>
      <c r="P3008" s="6">
        <f t="shared" si="384"/>
        <v>88.865979381443296</v>
      </c>
      <c r="Q3008" t="str">
        <f t="shared" si="385"/>
        <v>theater</v>
      </c>
      <c r="R3008" t="str">
        <f t="shared" si="386"/>
        <v>spaces</v>
      </c>
      <c r="S3008" s="10">
        <f t="shared" si="382"/>
        <v>41957.756840277783</v>
      </c>
      <c r="T3008">
        <f t="shared" si="380"/>
        <v>2014</v>
      </c>
      <c r="U3008" s="10">
        <f t="shared" si="383"/>
        <v>41987.756840277783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81"/>
        <v>180</v>
      </c>
      <c r="P3009" s="6">
        <f t="shared" si="384"/>
        <v>54</v>
      </c>
      <c r="Q3009" t="str">
        <f t="shared" si="385"/>
        <v>theater</v>
      </c>
      <c r="R3009" t="str">
        <f t="shared" si="386"/>
        <v>spaces</v>
      </c>
      <c r="S3009" s="10">
        <f t="shared" si="382"/>
        <v>42098.216238425928</v>
      </c>
      <c r="T3009">
        <f t="shared" si="380"/>
        <v>2015</v>
      </c>
      <c r="U3009" s="10">
        <f t="shared" si="383"/>
        <v>42119.216238425928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81"/>
        <v>101.16666666666667</v>
      </c>
      <c r="P3010" s="6">
        <f t="shared" si="384"/>
        <v>116.73076923076923</v>
      </c>
      <c r="Q3010" t="str">
        <f t="shared" si="385"/>
        <v>theater</v>
      </c>
      <c r="R3010" t="str">
        <f t="shared" si="386"/>
        <v>spaces</v>
      </c>
      <c r="S3010" s="10">
        <f t="shared" si="382"/>
        <v>42360.212025462963</v>
      </c>
      <c r="T3010">
        <f t="shared" ref="T3010:T3073" si="388">YEAR(S3010)</f>
        <v>2015</v>
      </c>
      <c r="U3010" s="10">
        <f t="shared" si="383"/>
        <v>42390.212025462963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89">E3011/D3011 * 100</f>
        <v>119.756</v>
      </c>
      <c r="P3011" s="6">
        <f t="shared" ref="P3011:P3074" si="390">E3011/L3011</f>
        <v>233.8984375</v>
      </c>
      <c r="Q3011" t="str">
        <f t="shared" si="385"/>
        <v>theater</v>
      </c>
      <c r="R3011" t="str">
        <f t="shared" si="386"/>
        <v>spaces</v>
      </c>
      <c r="S3011" s="10">
        <f t="shared" ref="S3011:S3074" si="391">(((J3011/60)/60)/24)+DATE(1970,1,1)</f>
        <v>41939.569907407407</v>
      </c>
      <c r="T3011">
        <f t="shared" si="388"/>
        <v>2014</v>
      </c>
      <c r="U3011" s="10">
        <f t="shared" ref="U3011:U3074" si="392">(((I3011/60)/60)/24)+DATE(1970,1,1)</f>
        <v>41969.611574074079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89"/>
        <v>158</v>
      </c>
      <c r="P3012" s="6">
        <f t="shared" si="390"/>
        <v>158</v>
      </c>
      <c r="Q3012" t="str">
        <f t="shared" si="385"/>
        <v>theater</v>
      </c>
      <c r="R3012" t="str">
        <f t="shared" si="386"/>
        <v>spaces</v>
      </c>
      <c r="S3012" s="10">
        <f t="shared" si="391"/>
        <v>41996.832395833335</v>
      </c>
      <c r="T3012">
        <f t="shared" si="388"/>
        <v>2014</v>
      </c>
      <c r="U3012" s="10">
        <f t="shared" si="392"/>
        <v>42056.832395833335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89"/>
        <v>123.66666666666666</v>
      </c>
      <c r="P3013" s="6">
        <f t="shared" si="390"/>
        <v>14.84</v>
      </c>
      <c r="Q3013" t="str">
        <f t="shared" ref="Q3013:Q3076" si="393">LEFT(N3013,SEARCH("/",N3013,1)-1)</f>
        <v>theater</v>
      </c>
      <c r="R3013" t="str">
        <f t="shared" ref="R3013:R3076" si="394">RIGHT(N3013,LEN(N3013)-SEARCH("/",N3013,1))</f>
        <v>spaces</v>
      </c>
      <c r="S3013" s="10">
        <f t="shared" si="391"/>
        <v>42334.468935185185</v>
      </c>
      <c r="T3013">
        <f t="shared" si="388"/>
        <v>2015</v>
      </c>
      <c r="U3013" s="10">
        <f t="shared" si="392"/>
        <v>42361.957638888889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89"/>
        <v>117.12499999999999</v>
      </c>
      <c r="P3014" s="6">
        <f t="shared" si="390"/>
        <v>85.181818181818187</v>
      </c>
      <c r="Q3014" t="str">
        <f t="shared" si="393"/>
        <v>theater</v>
      </c>
      <c r="R3014" t="str">
        <f t="shared" si="394"/>
        <v>spaces</v>
      </c>
      <c r="S3014" s="10">
        <f t="shared" si="391"/>
        <v>42024.702893518523</v>
      </c>
      <c r="T3014">
        <f t="shared" si="388"/>
        <v>2015</v>
      </c>
      <c r="U3014" s="10">
        <f t="shared" si="392"/>
        <v>42045.702893518523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89"/>
        <v>156.96</v>
      </c>
      <c r="P3015" s="6">
        <f t="shared" si="390"/>
        <v>146.69158878504672</v>
      </c>
      <c r="Q3015" t="str">
        <f t="shared" si="393"/>
        <v>theater</v>
      </c>
      <c r="R3015" t="str">
        <f t="shared" si="394"/>
        <v>spaces</v>
      </c>
      <c r="S3015" s="10">
        <f t="shared" si="391"/>
        <v>42146.836215277777</v>
      </c>
      <c r="T3015">
        <f t="shared" si="388"/>
        <v>2015</v>
      </c>
      <c r="U3015" s="10">
        <f t="shared" si="392"/>
        <v>42176.836215277777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89"/>
        <v>113.104</v>
      </c>
      <c r="P3016" s="6">
        <f t="shared" si="390"/>
        <v>50.764811490125673</v>
      </c>
      <c r="Q3016" t="str">
        <f t="shared" si="393"/>
        <v>theater</v>
      </c>
      <c r="R3016" t="str">
        <f t="shared" si="394"/>
        <v>spaces</v>
      </c>
      <c r="S3016" s="10">
        <f t="shared" si="391"/>
        <v>41920.123611111114</v>
      </c>
      <c r="T3016">
        <f t="shared" si="388"/>
        <v>2014</v>
      </c>
      <c r="U3016" s="10">
        <f t="shared" si="392"/>
        <v>41948.208333333336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89"/>
        <v>103.17647058823529</v>
      </c>
      <c r="P3017" s="6">
        <f t="shared" si="390"/>
        <v>87.7</v>
      </c>
      <c r="Q3017" t="str">
        <f t="shared" si="393"/>
        <v>theater</v>
      </c>
      <c r="R3017" t="str">
        <f t="shared" si="394"/>
        <v>spaces</v>
      </c>
      <c r="S3017" s="10">
        <f t="shared" si="391"/>
        <v>41785.72729166667</v>
      </c>
      <c r="T3017">
        <f t="shared" si="388"/>
        <v>2014</v>
      </c>
      <c r="U3017" s="10">
        <f t="shared" si="392"/>
        <v>41801.166666666664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89"/>
        <v>102.61176470588236</v>
      </c>
      <c r="P3018" s="6">
        <f t="shared" si="390"/>
        <v>242.27777777777777</v>
      </c>
      <c r="Q3018" t="str">
        <f t="shared" si="393"/>
        <v>theater</v>
      </c>
      <c r="R3018" t="str">
        <f t="shared" si="394"/>
        <v>spaces</v>
      </c>
      <c r="S3018" s="10">
        <f t="shared" si="391"/>
        <v>41778.548055555555</v>
      </c>
      <c r="T3018">
        <f t="shared" si="388"/>
        <v>2014</v>
      </c>
      <c r="U3018" s="10">
        <f t="shared" si="392"/>
        <v>41838.548055555555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89"/>
        <v>105.84090909090908</v>
      </c>
      <c r="P3019" s="6">
        <f t="shared" si="390"/>
        <v>146.44654088050314</v>
      </c>
      <c r="Q3019" t="str">
        <f t="shared" si="393"/>
        <v>theater</v>
      </c>
      <c r="R3019" t="str">
        <f t="shared" si="394"/>
        <v>spaces</v>
      </c>
      <c r="S3019" s="10">
        <f t="shared" si="391"/>
        <v>41841.850034722222</v>
      </c>
      <c r="T3019">
        <f t="shared" si="388"/>
        <v>2014</v>
      </c>
      <c r="U3019" s="10">
        <f t="shared" si="392"/>
        <v>41871.850034722222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89"/>
        <v>100.71428571428571</v>
      </c>
      <c r="P3020" s="6">
        <f t="shared" si="390"/>
        <v>103.17073170731707</v>
      </c>
      <c r="Q3020" t="str">
        <f t="shared" si="393"/>
        <v>theater</v>
      </c>
      <c r="R3020" t="str">
        <f t="shared" si="394"/>
        <v>spaces</v>
      </c>
      <c r="S3020" s="10">
        <f t="shared" si="391"/>
        <v>42163.29833333334</v>
      </c>
      <c r="T3020">
        <f t="shared" si="388"/>
        <v>2015</v>
      </c>
      <c r="U3020" s="10">
        <f t="shared" si="392"/>
        <v>42205.916666666672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89"/>
        <v>121.23333333333332</v>
      </c>
      <c r="P3021" s="6">
        <f t="shared" si="390"/>
        <v>80.464601769911511</v>
      </c>
      <c r="Q3021" t="str">
        <f t="shared" si="393"/>
        <v>theater</v>
      </c>
      <c r="R3021" t="str">
        <f t="shared" si="394"/>
        <v>spaces</v>
      </c>
      <c r="S3021" s="10">
        <f t="shared" si="391"/>
        <v>41758.833564814813</v>
      </c>
      <c r="T3021">
        <f t="shared" si="388"/>
        <v>2014</v>
      </c>
      <c r="U3021" s="10">
        <f t="shared" si="392"/>
        <v>41786.125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89"/>
        <v>100.57142857142858</v>
      </c>
      <c r="P3022" s="6">
        <f t="shared" si="390"/>
        <v>234.66666666666666</v>
      </c>
      <c r="Q3022" t="str">
        <f t="shared" si="393"/>
        <v>theater</v>
      </c>
      <c r="R3022" t="str">
        <f t="shared" si="394"/>
        <v>spaces</v>
      </c>
      <c r="S3022" s="10">
        <f t="shared" si="391"/>
        <v>42170.846446759257</v>
      </c>
      <c r="T3022">
        <f t="shared" si="388"/>
        <v>2015</v>
      </c>
      <c r="U3022" s="10">
        <f t="shared" si="392"/>
        <v>42230.846446759257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89"/>
        <v>116.02222222222223</v>
      </c>
      <c r="P3023" s="6">
        <f t="shared" si="390"/>
        <v>50.689320388349515</v>
      </c>
      <c r="Q3023" t="str">
        <f t="shared" si="393"/>
        <v>theater</v>
      </c>
      <c r="R3023" t="str">
        <f t="shared" si="394"/>
        <v>spaces</v>
      </c>
      <c r="S3023" s="10">
        <f t="shared" si="391"/>
        <v>42660.618854166663</v>
      </c>
      <c r="T3023">
        <f t="shared" si="388"/>
        <v>2016</v>
      </c>
      <c r="U3023" s="10">
        <f t="shared" si="392"/>
        <v>42696.249305555553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89"/>
        <v>100.88</v>
      </c>
      <c r="P3024" s="6">
        <f t="shared" si="390"/>
        <v>162.70967741935485</v>
      </c>
      <c r="Q3024" t="str">
        <f t="shared" si="393"/>
        <v>theater</v>
      </c>
      <c r="R3024" t="str">
        <f t="shared" si="394"/>
        <v>spaces</v>
      </c>
      <c r="S3024" s="10">
        <f t="shared" si="391"/>
        <v>42564.95380787037</v>
      </c>
      <c r="T3024">
        <f t="shared" si="388"/>
        <v>2016</v>
      </c>
      <c r="U3024" s="10">
        <f t="shared" si="392"/>
        <v>42609.95380787037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89"/>
        <v>103</v>
      </c>
      <c r="P3025" s="6">
        <f t="shared" si="390"/>
        <v>120.16666666666667</v>
      </c>
      <c r="Q3025" t="str">
        <f t="shared" si="393"/>
        <v>theater</v>
      </c>
      <c r="R3025" t="str">
        <f t="shared" si="394"/>
        <v>spaces</v>
      </c>
      <c r="S3025" s="10">
        <f t="shared" si="391"/>
        <v>42121.675763888896</v>
      </c>
      <c r="T3025">
        <f t="shared" si="388"/>
        <v>2015</v>
      </c>
      <c r="U3025" s="10">
        <f t="shared" si="392"/>
        <v>42166.675763888896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89"/>
        <v>246.42</v>
      </c>
      <c r="P3026" s="6">
        <f t="shared" si="390"/>
        <v>67.697802197802204</v>
      </c>
      <c r="Q3026" t="str">
        <f t="shared" si="393"/>
        <v>theater</v>
      </c>
      <c r="R3026" t="str">
        <f t="shared" si="394"/>
        <v>spaces</v>
      </c>
      <c r="S3026" s="10">
        <f t="shared" si="391"/>
        <v>41158.993923611109</v>
      </c>
      <c r="T3026">
        <f t="shared" si="388"/>
        <v>2012</v>
      </c>
      <c r="U3026" s="10">
        <f t="shared" si="392"/>
        <v>41188.993923611109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89"/>
        <v>302.2</v>
      </c>
      <c r="P3027" s="6">
        <f t="shared" si="390"/>
        <v>52.103448275862071</v>
      </c>
      <c r="Q3027" t="str">
        <f t="shared" si="393"/>
        <v>theater</v>
      </c>
      <c r="R3027" t="str">
        <f t="shared" si="394"/>
        <v>spaces</v>
      </c>
      <c r="S3027" s="10">
        <f t="shared" si="391"/>
        <v>41761.509409722225</v>
      </c>
      <c r="T3027">
        <f t="shared" si="388"/>
        <v>2014</v>
      </c>
      <c r="U3027" s="10">
        <f t="shared" si="392"/>
        <v>41789.666666666664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89"/>
        <v>143.33333333333334</v>
      </c>
      <c r="P3028" s="6">
        <f t="shared" si="390"/>
        <v>51.6</v>
      </c>
      <c r="Q3028" t="str">
        <f t="shared" si="393"/>
        <v>theater</v>
      </c>
      <c r="R3028" t="str">
        <f t="shared" si="394"/>
        <v>spaces</v>
      </c>
      <c r="S3028" s="10">
        <f t="shared" si="391"/>
        <v>42783.459398148145</v>
      </c>
      <c r="T3028">
        <f t="shared" si="388"/>
        <v>2017</v>
      </c>
      <c r="U3028" s="10">
        <f t="shared" si="392"/>
        <v>42797.459398148145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89"/>
        <v>131.44</v>
      </c>
      <c r="P3029" s="6">
        <f t="shared" si="390"/>
        <v>164.3</v>
      </c>
      <c r="Q3029" t="str">
        <f t="shared" si="393"/>
        <v>theater</v>
      </c>
      <c r="R3029" t="str">
        <f t="shared" si="394"/>
        <v>spaces</v>
      </c>
      <c r="S3029" s="10">
        <f t="shared" si="391"/>
        <v>42053.704293981486</v>
      </c>
      <c r="T3029">
        <f t="shared" si="388"/>
        <v>2015</v>
      </c>
      <c r="U3029" s="10">
        <f t="shared" si="392"/>
        <v>42083.662627314814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89"/>
        <v>168.01999999999998</v>
      </c>
      <c r="P3030" s="6">
        <f t="shared" si="390"/>
        <v>84.858585858585855</v>
      </c>
      <c r="Q3030" t="str">
        <f t="shared" si="393"/>
        <v>theater</v>
      </c>
      <c r="R3030" t="str">
        <f t="shared" si="394"/>
        <v>spaces</v>
      </c>
      <c r="S3030" s="10">
        <f t="shared" si="391"/>
        <v>42567.264178240745</v>
      </c>
      <c r="T3030">
        <f t="shared" si="388"/>
        <v>2016</v>
      </c>
      <c r="U3030" s="10">
        <f t="shared" si="392"/>
        <v>42597.264178240745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89"/>
        <v>109.67666666666666</v>
      </c>
      <c r="P3031" s="6">
        <f t="shared" si="390"/>
        <v>94.548850574712645</v>
      </c>
      <c r="Q3031" t="str">
        <f t="shared" si="393"/>
        <v>theater</v>
      </c>
      <c r="R3031" t="str">
        <f t="shared" si="394"/>
        <v>spaces</v>
      </c>
      <c r="S3031" s="10">
        <f t="shared" si="391"/>
        <v>41932.708877314813</v>
      </c>
      <c r="T3031">
        <f t="shared" si="388"/>
        <v>2014</v>
      </c>
      <c r="U3031" s="10">
        <f t="shared" si="392"/>
        <v>41961.190972222219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89"/>
        <v>106.6857142857143</v>
      </c>
      <c r="P3032" s="6">
        <f t="shared" si="390"/>
        <v>45.536585365853661</v>
      </c>
      <c r="Q3032" t="str">
        <f t="shared" si="393"/>
        <v>theater</v>
      </c>
      <c r="R3032" t="str">
        <f t="shared" si="394"/>
        <v>spaces</v>
      </c>
      <c r="S3032" s="10">
        <f t="shared" si="391"/>
        <v>42233.747349537036</v>
      </c>
      <c r="T3032">
        <f t="shared" si="388"/>
        <v>2015</v>
      </c>
      <c r="U3032" s="10">
        <f t="shared" si="392"/>
        <v>42263.747349537036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89"/>
        <v>100</v>
      </c>
      <c r="P3033" s="6">
        <f t="shared" si="390"/>
        <v>51.724137931034484</v>
      </c>
      <c r="Q3033" t="str">
        <f t="shared" si="393"/>
        <v>theater</v>
      </c>
      <c r="R3033" t="str">
        <f t="shared" si="394"/>
        <v>spaces</v>
      </c>
      <c r="S3033" s="10">
        <f t="shared" si="391"/>
        <v>42597.882488425923</v>
      </c>
      <c r="T3033">
        <f t="shared" si="388"/>
        <v>2016</v>
      </c>
      <c r="U3033" s="10">
        <f t="shared" si="392"/>
        <v>42657.882488425923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89"/>
        <v>127.2</v>
      </c>
      <c r="P3034" s="6">
        <f t="shared" si="390"/>
        <v>50.88</v>
      </c>
      <c r="Q3034" t="str">
        <f t="shared" si="393"/>
        <v>theater</v>
      </c>
      <c r="R3034" t="str">
        <f t="shared" si="394"/>
        <v>spaces</v>
      </c>
      <c r="S3034" s="10">
        <f t="shared" si="391"/>
        <v>42228.044664351852</v>
      </c>
      <c r="T3034">
        <f t="shared" si="388"/>
        <v>2015</v>
      </c>
      <c r="U3034" s="10">
        <f t="shared" si="392"/>
        <v>42258.044664351852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89"/>
        <v>146.53333333333333</v>
      </c>
      <c r="P3035" s="6">
        <f t="shared" si="390"/>
        <v>191.13043478260869</v>
      </c>
      <c r="Q3035" t="str">
        <f t="shared" si="393"/>
        <v>theater</v>
      </c>
      <c r="R3035" t="str">
        <f t="shared" si="394"/>
        <v>spaces</v>
      </c>
      <c r="S3035" s="10">
        <f t="shared" si="391"/>
        <v>42570.110243055555</v>
      </c>
      <c r="T3035">
        <f t="shared" si="388"/>
        <v>2016</v>
      </c>
      <c r="U3035" s="10">
        <f t="shared" si="392"/>
        <v>42600.110243055555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89"/>
        <v>112.53599999999999</v>
      </c>
      <c r="P3036" s="6">
        <f t="shared" si="390"/>
        <v>89.314285714285717</v>
      </c>
      <c r="Q3036" t="str">
        <f t="shared" si="393"/>
        <v>theater</v>
      </c>
      <c r="R3036" t="str">
        <f t="shared" si="394"/>
        <v>spaces</v>
      </c>
      <c r="S3036" s="10">
        <f t="shared" si="391"/>
        <v>42644.535358796296</v>
      </c>
      <c r="T3036">
        <f t="shared" si="388"/>
        <v>2016</v>
      </c>
      <c r="U3036" s="10">
        <f t="shared" si="392"/>
        <v>42675.165972222225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89"/>
        <v>108.78684000000001</v>
      </c>
      <c r="P3037" s="6">
        <f t="shared" si="390"/>
        <v>88.588631921824103</v>
      </c>
      <c r="Q3037" t="str">
        <f t="shared" si="393"/>
        <v>theater</v>
      </c>
      <c r="R3037" t="str">
        <f t="shared" si="394"/>
        <v>spaces</v>
      </c>
      <c r="S3037" s="10">
        <f t="shared" si="391"/>
        <v>41368.560289351852</v>
      </c>
      <c r="T3037">
        <f t="shared" si="388"/>
        <v>2013</v>
      </c>
      <c r="U3037" s="10">
        <f t="shared" si="392"/>
        <v>41398.560289351852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89"/>
        <v>126.732</v>
      </c>
      <c r="P3038" s="6">
        <f t="shared" si="390"/>
        <v>96.300911854103347</v>
      </c>
      <c r="Q3038" t="str">
        <f t="shared" si="393"/>
        <v>theater</v>
      </c>
      <c r="R3038" t="str">
        <f t="shared" si="394"/>
        <v>spaces</v>
      </c>
      <c r="S3038" s="10">
        <f t="shared" si="391"/>
        <v>41466.785231481481</v>
      </c>
      <c r="T3038">
        <f t="shared" si="388"/>
        <v>2013</v>
      </c>
      <c r="U3038" s="10">
        <f t="shared" si="392"/>
        <v>41502.499305555553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89"/>
        <v>213.20000000000002</v>
      </c>
      <c r="P3039" s="6">
        <f t="shared" si="390"/>
        <v>33.3125</v>
      </c>
      <c r="Q3039" t="str">
        <f t="shared" si="393"/>
        <v>theater</v>
      </c>
      <c r="R3039" t="str">
        <f t="shared" si="394"/>
        <v>spaces</v>
      </c>
      <c r="S3039" s="10">
        <f t="shared" si="391"/>
        <v>40378.893206018518</v>
      </c>
      <c r="T3039">
        <f t="shared" si="388"/>
        <v>2010</v>
      </c>
      <c r="U3039" s="10">
        <f t="shared" si="392"/>
        <v>40453.207638888889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89"/>
        <v>100.49999999999999</v>
      </c>
      <c r="P3040" s="6">
        <f t="shared" si="390"/>
        <v>37.222222222222221</v>
      </c>
      <c r="Q3040" t="str">
        <f t="shared" si="393"/>
        <v>theater</v>
      </c>
      <c r="R3040" t="str">
        <f t="shared" si="394"/>
        <v>spaces</v>
      </c>
      <c r="S3040" s="10">
        <f t="shared" si="391"/>
        <v>42373.252280092594</v>
      </c>
      <c r="T3040">
        <f t="shared" si="388"/>
        <v>2016</v>
      </c>
      <c r="U3040" s="10">
        <f t="shared" si="392"/>
        <v>42433.252280092594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89"/>
        <v>108.71389999999998</v>
      </c>
      <c r="P3041" s="6">
        <f t="shared" si="390"/>
        <v>92.130423728813554</v>
      </c>
      <c r="Q3041" t="str">
        <f t="shared" si="393"/>
        <v>theater</v>
      </c>
      <c r="R3041" t="str">
        <f t="shared" si="394"/>
        <v>spaces</v>
      </c>
      <c r="S3041" s="10">
        <f t="shared" si="391"/>
        <v>41610.794421296298</v>
      </c>
      <c r="T3041">
        <f t="shared" si="388"/>
        <v>2013</v>
      </c>
      <c r="U3041" s="10">
        <f t="shared" si="392"/>
        <v>41637.332638888889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89"/>
        <v>107.5</v>
      </c>
      <c r="P3042" s="6">
        <f t="shared" si="390"/>
        <v>76.785714285714292</v>
      </c>
      <c r="Q3042" t="str">
        <f t="shared" si="393"/>
        <v>theater</v>
      </c>
      <c r="R3042" t="str">
        <f t="shared" si="394"/>
        <v>spaces</v>
      </c>
      <c r="S3042" s="10">
        <f t="shared" si="391"/>
        <v>42177.791909722218</v>
      </c>
      <c r="T3042">
        <f t="shared" si="388"/>
        <v>2015</v>
      </c>
      <c r="U3042" s="10">
        <f t="shared" si="392"/>
        <v>42181.958333333328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89"/>
        <v>110.48192771084338</v>
      </c>
      <c r="P3043" s="6">
        <f t="shared" si="390"/>
        <v>96.526315789473685</v>
      </c>
      <c r="Q3043" t="str">
        <f t="shared" si="393"/>
        <v>theater</v>
      </c>
      <c r="R3043" t="str">
        <f t="shared" si="394"/>
        <v>spaces</v>
      </c>
      <c r="S3043" s="10">
        <f t="shared" si="391"/>
        <v>42359.868611111116</v>
      </c>
      <c r="T3043">
        <f t="shared" si="388"/>
        <v>2015</v>
      </c>
      <c r="U3043" s="10">
        <f t="shared" si="392"/>
        <v>42389.868611111116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89"/>
        <v>128</v>
      </c>
      <c r="P3044" s="6">
        <f t="shared" si="390"/>
        <v>51.891891891891895</v>
      </c>
      <c r="Q3044" t="str">
        <f t="shared" si="393"/>
        <v>theater</v>
      </c>
      <c r="R3044" t="str">
        <f t="shared" si="394"/>
        <v>spaces</v>
      </c>
      <c r="S3044" s="10">
        <f t="shared" si="391"/>
        <v>42253.688043981485</v>
      </c>
      <c r="T3044">
        <f t="shared" si="388"/>
        <v>2015</v>
      </c>
      <c r="U3044" s="10">
        <f t="shared" si="392"/>
        <v>42283.688043981485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89"/>
        <v>110.00666666666667</v>
      </c>
      <c r="P3045" s="6">
        <f t="shared" si="390"/>
        <v>128.9140625</v>
      </c>
      <c r="Q3045" t="str">
        <f t="shared" si="393"/>
        <v>theater</v>
      </c>
      <c r="R3045" t="str">
        <f t="shared" si="394"/>
        <v>spaces</v>
      </c>
      <c r="S3045" s="10">
        <f t="shared" si="391"/>
        <v>42083.070590277777</v>
      </c>
      <c r="T3045">
        <f t="shared" si="388"/>
        <v>2015</v>
      </c>
      <c r="U3045" s="10">
        <f t="shared" si="392"/>
        <v>42110.118055555555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89"/>
        <v>109.34166666666667</v>
      </c>
      <c r="P3046" s="6">
        <f t="shared" si="390"/>
        <v>84.108974358974365</v>
      </c>
      <c r="Q3046" t="str">
        <f t="shared" si="393"/>
        <v>theater</v>
      </c>
      <c r="R3046" t="str">
        <f t="shared" si="394"/>
        <v>spaces</v>
      </c>
      <c r="S3046" s="10">
        <f t="shared" si="391"/>
        <v>42387.7268287037</v>
      </c>
      <c r="T3046">
        <f t="shared" si="388"/>
        <v>2016</v>
      </c>
      <c r="U3046" s="10">
        <f t="shared" si="392"/>
        <v>42402.7268287037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89"/>
        <v>132.70650000000001</v>
      </c>
      <c r="P3047" s="6">
        <f t="shared" si="390"/>
        <v>82.941562500000003</v>
      </c>
      <c r="Q3047" t="str">
        <f t="shared" si="393"/>
        <v>theater</v>
      </c>
      <c r="R3047" t="str">
        <f t="shared" si="394"/>
        <v>spaces</v>
      </c>
      <c r="S3047" s="10">
        <f t="shared" si="391"/>
        <v>41843.155729166669</v>
      </c>
      <c r="T3047">
        <f t="shared" si="388"/>
        <v>2014</v>
      </c>
      <c r="U3047" s="10">
        <f t="shared" si="392"/>
        <v>41873.155729166669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89"/>
        <v>190.84810126582278</v>
      </c>
      <c r="P3048" s="6">
        <f t="shared" si="390"/>
        <v>259.94827586206895</v>
      </c>
      <c r="Q3048" t="str">
        <f t="shared" si="393"/>
        <v>theater</v>
      </c>
      <c r="R3048" t="str">
        <f t="shared" si="394"/>
        <v>spaces</v>
      </c>
      <c r="S3048" s="10">
        <f t="shared" si="391"/>
        <v>41862.803078703706</v>
      </c>
      <c r="T3048">
        <f t="shared" si="388"/>
        <v>2014</v>
      </c>
      <c r="U3048" s="10">
        <f t="shared" si="392"/>
        <v>41892.202777777777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89"/>
        <v>149</v>
      </c>
      <c r="P3049" s="6">
        <f t="shared" si="390"/>
        <v>37.25</v>
      </c>
      <c r="Q3049" t="str">
        <f t="shared" si="393"/>
        <v>theater</v>
      </c>
      <c r="R3049" t="str">
        <f t="shared" si="394"/>
        <v>spaces</v>
      </c>
      <c r="S3049" s="10">
        <f t="shared" si="391"/>
        <v>42443.989050925928</v>
      </c>
      <c r="T3049">
        <f t="shared" si="388"/>
        <v>2016</v>
      </c>
      <c r="U3049" s="10">
        <f t="shared" si="392"/>
        <v>42487.552777777775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89"/>
        <v>166.4</v>
      </c>
      <c r="P3050" s="6">
        <f t="shared" si="390"/>
        <v>177.02127659574469</v>
      </c>
      <c r="Q3050" t="str">
        <f t="shared" si="393"/>
        <v>theater</v>
      </c>
      <c r="R3050" t="str">
        <f t="shared" si="394"/>
        <v>spaces</v>
      </c>
      <c r="S3050" s="10">
        <f t="shared" si="391"/>
        <v>41975.901180555549</v>
      </c>
      <c r="T3050">
        <f t="shared" si="388"/>
        <v>2014</v>
      </c>
      <c r="U3050" s="10">
        <f t="shared" si="392"/>
        <v>42004.890277777777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89"/>
        <v>106.66666666666667</v>
      </c>
      <c r="P3051" s="6">
        <f t="shared" si="390"/>
        <v>74.074074074074076</v>
      </c>
      <c r="Q3051" t="str">
        <f t="shared" si="393"/>
        <v>theater</v>
      </c>
      <c r="R3051" t="str">
        <f t="shared" si="394"/>
        <v>spaces</v>
      </c>
      <c r="S3051" s="10">
        <f t="shared" si="391"/>
        <v>42139.014525462961</v>
      </c>
      <c r="T3051">
        <f t="shared" si="388"/>
        <v>2015</v>
      </c>
      <c r="U3051" s="10">
        <f t="shared" si="392"/>
        <v>42169.014525462961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89"/>
        <v>106</v>
      </c>
      <c r="P3052" s="6">
        <f t="shared" si="390"/>
        <v>70.666666666666671</v>
      </c>
      <c r="Q3052" t="str">
        <f t="shared" si="393"/>
        <v>theater</v>
      </c>
      <c r="R3052" t="str">
        <f t="shared" si="394"/>
        <v>spaces</v>
      </c>
      <c r="S3052" s="10">
        <f t="shared" si="391"/>
        <v>42465.16851851852</v>
      </c>
      <c r="T3052">
        <f t="shared" si="388"/>
        <v>2016</v>
      </c>
      <c r="U3052" s="10">
        <f t="shared" si="392"/>
        <v>42495.16851851852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89"/>
        <v>23.62857142857143</v>
      </c>
      <c r="P3053" s="6">
        <f t="shared" si="390"/>
        <v>23.62857142857143</v>
      </c>
      <c r="Q3053" t="str">
        <f t="shared" si="393"/>
        <v>theater</v>
      </c>
      <c r="R3053" t="str">
        <f t="shared" si="394"/>
        <v>spaces</v>
      </c>
      <c r="S3053" s="10">
        <f t="shared" si="391"/>
        <v>42744.416030092587</v>
      </c>
      <c r="T3053">
        <f t="shared" si="388"/>
        <v>2017</v>
      </c>
      <c r="U3053" s="10">
        <f t="shared" si="392"/>
        <v>42774.416030092587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89"/>
        <v>0.15</v>
      </c>
      <c r="P3054" s="6">
        <f t="shared" si="390"/>
        <v>37.5</v>
      </c>
      <c r="Q3054" t="str">
        <f t="shared" si="393"/>
        <v>theater</v>
      </c>
      <c r="R3054" t="str">
        <f t="shared" si="394"/>
        <v>spaces</v>
      </c>
      <c r="S3054" s="10">
        <f t="shared" si="391"/>
        <v>42122.670069444444</v>
      </c>
      <c r="T3054">
        <f t="shared" si="388"/>
        <v>2015</v>
      </c>
      <c r="U3054" s="10">
        <f t="shared" si="392"/>
        <v>42152.665972222225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89"/>
        <v>0.4</v>
      </c>
      <c r="P3055" s="6">
        <f t="shared" si="390"/>
        <v>13.333333333333334</v>
      </c>
      <c r="Q3055" t="str">
        <f t="shared" si="393"/>
        <v>theater</v>
      </c>
      <c r="R3055" t="str">
        <f t="shared" si="394"/>
        <v>spaces</v>
      </c>
      <c r="S3055" s="10">
        <f t="shared" si="391"/>
        <v>41862.761724537035</v>
      </c>
      <c r="T3055">
        <f t="shared" si="388"/>
        <v>2014</v>
      </c>
      <c r="U3055" s="10">
        <f t="shared" si="392"/>
        <v>41914.165972222225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89"/>
        <v>0</v>
      </c>
      <c r="P3056" s="6">
        <f>IF(L3056 &gt; 0,E3056/L3056,0)</f>
        <v>0</v>
      </c>
      <c r="Q3056" t="str">
        <f t="shared" si="393"/>
        <v>theater</v>
      </c>
      <c r="R3056" t="str">
        <f t="shared" si="394"/>
        <v>spaces</v>
      </c>
      <c r="S3056" s="10">
        <f t="shared" si="391"/>
        <v>42027.832800925928</v>
      </c>
      <c r="T3056">
        <f t="shared" si="388"/>
        <v>2015</v>
      </c>
      <c r="U3056" s="10">
        <f t="shared" si="392"/>
        <v>42065.044444444444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89"/>
        <v>5.0000000000000001E-3</v>
      </c>
      <c r="P3057" s="6">
        <f t="shared" si="390"/>
        <v>1</v>
      </c>
      <c r="Q3057" t="str">
        <f t="shared" si="393"/>
        <v>theater</v>
      </c>
      <c r="R3057" t="str">
        <f t="shared" si="394"/>
        <v>spaces</v>
      </c>
      <c r="S3057" s="10">
        <f t="shared" si="391"/>
        <v>41953.95821759259</v>
      </c>
      <c r="T3057">
        <f t="shared" si="388"/>
        <v>2014</v>
      </c>
      <c r="U3057" s="10">
        <f t="shared" si="392"/>
        <v>42013.95821759259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89"/>
        <v>0</v>
      </c>
      <c r="P3058" s="6">
        <f t="shared" ref="P3058:P3059" si="395">IF(L3058 &gt; 0,E3058/L3058,0)</f>
        <v>0</v>
      </c>
      <c r="Q3058" t="str">
        <f t="shared" si="393"/>
        <v>theater</v>
      </c>
      <c r="R3058" t="str">
        <f t="shared" si="394"/>
        <v>spaces</v>
      </c>
      <c r="S3058" s="10">
        <f t="shared" si="391"/>
        <v>41851.636388888888</v>
      </c>
      <c r="T3058">
        <f t="shared" si="388"/>
        <v>2014</v>
      </c>
      <c r="U3058" s="10">
        <f t="shared" si="392"/>
        <v>41911.636388888888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89"/>
        <v>0</v>
      </c>
      <c r="P3059" s="6">
        <f t="shared" si="395"/>
        <v>0</v>
      </c>
      <c r="Q3059" t="str">
        <f t="shared" si="393"/>
        <v>theater</v>
      </c>
      <c r="R3059" t="str">
        <f t="shared" si="394"/>
        <v>spaces</v>
      </c>
      <c r="S3059" s="10">
        <f t="shared" si="391"/>
        <v>42433.650590277779</v>
      </c>
      <c r="T3059">
        <f t="shared" si="388"/>
        <v>2016</v>
      </c>
      <c r="U3059" s="10">
        <f t="shared" si="392"/>
        <v>42463.608923611115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89"/>
        <v>1.6666666666666666E-2</v>
      </c>
      <c r="P3060" s="6">
        <f t="shared" si="390"/>
        <v>1</v>
      </c>
      <c r="Q3060" t="str">
        <f t="shared" si="393"/>
        <v>theater</v>
      </c>
      <c r="R3060" t="str">
        <f t="shared" si="394"/>
        <v>spaces</v>
      </c>
      <c r="S3060" s="10">
        <f t="shared" si="391"/>
        <v>42460.374305555553</v>
      </c>
      <c r="T3060">
        <f t="shared" si="388"/>
        <v>2016</v>
      </c>
      <c r="U3060" s="10">
        <f t="shared" si="392"/>
        <v>42510.374305555553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89"/>
        <v>3.0066666666666664</v>
      </c>
      <c r="P3061" s="6">
        <f t="shared" si="390"/>
        <v>41</v>
      </c>
      <c r="Q3061" t="str">
        <f t="shared" si="393"/>
        <v>theater</v>
      </c>
      <c r="R3061" t="str">
        <f t="shared" si="394"/>
        <v>spaces</v>
      </c>
      <c r="S3061" s="10">
        <f t="shared" si="391"/>
        <v>41829.935717592591</v>
      </c>
      <c r="T3061">
        <f t="shared" si="388"/>
        <v>2014</v>
      </c>
      <c r="U3061" s="10">
        <f t="shared" si="392"/>
        <v>41859.935717592591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89"/>
        <v>0.15227272727272728</v>
      </c>
      <c r="P3062" s="6">
        <f t="shared" si="390"/>
        <v>55.833333333333336</v>
      </c>
      <c r="Q3062" t="str">
        <f t="shared" si="393"/>
        <v>theater</v>
      </c>
      <c r="R3062" t="str">
        <f t="shared" si="394"/>
        <v>spaces</v>
      </c>
      <c r="S3062" s="10">
        <f t="shared" si="391"/>
        <v>42245.274699074071</v>
      </c>
      <c r="T3062">
        <f t="shared" si="388"/>
        <v>2015</v>
      </c>
      <c r="U3062" s="10">
        <f t="shared" si="392"/>
        <v>42275.274699074071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89"/>
        <v>0</v>
      </c>
      <c r="P3063" s="6">
        <f>IF(L3063 &gt; 0,E3063/L3063,0)</f>
        <v>0</v>
      </c>
      <c r="Q3063" t="str">
        <f t="shared" si="393"/>
        <v>theater</v>
      </c>
      <c r="R3063" t="str">
        <f t="shared" si="394"/>
        <v>spaces</v>
      </c>
      <c r="S3063" s="10">
        <f t="shared" si="391"/>
        <v>41834.784120370372</v>
      </c>
      <c r="T3063">
        <f t="shared" si="388"/>
        <v>2014</v>
      </c>
      <c r="U3063" s="10">
        <f t="shared" si="392"/>
        <v>41864.784120370372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89"/>
        <v>66.84</v>
      </c>
      <c r="P3064" s="6">
        <f t="shared" si="390"/>
        <v>99.761194029850742</v>
      </c>
      <c r="Q3064" t="str">
        <f t="shared" si="393"/>
        <v>theater</v>
      </c>
      <c r="R3064" t="str">
        <f t="shared" si="394"/>
        <v>spaces</v>
      </c>
      <c r="S3064" s="10">
        <f t="shared" si="391"/>
        <v>42248.535787037035</v>
      </c>
      <c r="T3064">
        <f t="shared" si="388"/>
        <v>2015</v>
      </c>
      <c r="U3064" s="10">
        <f t="shared" si="392"/>
        <v>42277.75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89"/>
        <v>19.566666666666666</v>
      </c>
      <c r="P3065" s="6">
        <f t="shared" si="390"/>
        <v>25.521739130434781</v>
      </c>
      <c r="Q3065" t="str">
        <f t="shared" si="393"/>
        <v>theater</v>
      </c>
      <c r="R3065" t="str">
        <f t="shared" si="394"/>
        <v>spaces</v>
      </c>
      <c r="S3065" s="10">
        <f t="shared" si="391"/>
        <v>42630.922893518517</v>
      </c>
      <c r="T3065">
        <f t="shared" si="388"/>
        <v>2016</v>
      </c>
      <c r="U3065" s="10">
        <f t="shared" si="392"/>
        <v>42665.922893518517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89"/>
        <v>11.294666666666666</v>
      </c>
      <c r="P3066" s="6">
        <f t="shared" si="390"/>
        <v>117.65277777777777</v>
      </c>
      <c r="Q3066" t="str">
        <f t="shared" si="393"/>
        <v>theater</v>
      </c>
      <c r="R3066" t="str">
        <f t="shared" si="394"/>
        <v>spaces</v>
      </c>
      <c r="S3066" s="10">
        <f t="shared" si="391"/>
        <v>42299.130162037036</v>
      </c>
      <c r="T3066">
        <f t="shared" si="388"/>
        <v>2015</v>
      </c>
      <c r="U3066" s="10">
        <f t="shared" si="392"/>
        <v>42330.290972222225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89"/>
        <v>0.04</v>
      </c>
      <c r="P3067" s="6">
        <f t="shared" si="390"/>
        <v>5</v>
      </c>
      <c r="Q3067" t="str">
        <f t="shared" si="393"/>
        <v>theater</v>
      </c>
      <c r="R3067" t="str">
        <f t="shared" si="394"/>
        <v>spaces</v>
      </c>
      <c r="S3067" s="10">
        <f t="shared" si="391"/>
        <v>41825.055231481485</v>
      </c>
      <c r="T3067">
        <f t="shared" si="388"/>
        <v>2014</v>
      </c>
      <c r="U3067" s="10">
        <f t="shared" si="392"/>
        <v>41850.055231481485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89"/>
        <v>11.985714285714286</v>
      </c>
      <c r="P3068" s="6">
        <f t="shared" si="390"/>
        <v>2796.6666666666665</v>
      </c>
      <c r="Q3068" t="str">
        <f t="shared" si="393"/>
        <v>theater</v>
      </c>
      <c r="R3068" t="str">
        <f t="shared" si="394"/>
        <v>spaces</v>
      </c>
      <c r="S3068" s="10">
        <f t="shared" si="391"/>
        <v>42531.228437500002</v>
      </c>
      <c r="T3068">
        <f t="shared" si="388"/>
        <v>2016</v>
      </c>
      <c r="U3068" s="10">
        <f t="shared" si="392"/>
        <v>42561.228437500002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89"/>
        <v>2.5</v>
      </c>
      <c r="P3069" s="6">
        <f t="shared" si="390"/>
        <v>200</v>
      </c>
      <c r="Q3069" t="str">
        <f t="shared" si="393"/>
        <v>theater</v>
      </c>
      <c r="R3069" t="str">
        <f t="shared" si="394"/>
        <v>spaces</v>
      </c>
      <c r="S3069" s="10">
        <f t="shared" si="391"/>
        <v>42226.938414351855</v>
      </c>
      <c r="T3069">
        <f t="shared" si="388"/>
        <v>2015</v>
      </c>
      <c r="U3069" s="10">
        <f t="shared" si="392"/>
        <v>42256.938414351855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89"/>
        <v>6.9999999999999993E-2</v>
      </c>
      <c r="P3070" s="6">
        <f t="shared" si="390"/>
        <v>87.5</v>
      </c>
      <c r="Q3070" t="str">
        <f t="shared" si="393"/>
        <v>theater</v>
      </c>
      <c r="R3070" t="str">
        <f t="shared" si="394"/>
        <v>spaces</v>
      </c>
      <c r="S3070" s="10">
        <f t="shared" si="391"/>
        <v>42263.691574074073</v>
      </c>
      <c r="T3070">
        <f t="shared" si="388"/>
        <v>2015</v>
      </c>
      <c r="U3070" s="10">
        <f t="shared" si="392"/>
        <v>42293.691574074073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89"/>
        <v>14.099999999999998</v>
      </c>
      <c r="P3071" s="6">
        <f t="shared" si="390"/>
        <v>20.142857142857142</v>
      </c>
      <c r="Q3071" t="str">
        <f t="shared" si="393"/>
        <v>theater</v>
      </c>
      <c r="R3071" t="str">
        <f t="shared" si="394"/>
        <v>spaces</v>
      </c>
      <c r="S3071" s="10">
        <f t="shared" si="391"/>
        <v>41957.833726851852</v>
      </c>
      <c r="T3071">
        <f t="shared" si="388"/>
        <v>2014</v>
      </c>
      <c r="U3071" s="10">
        <f t="shared" si="392"/>
        <v>41987.833726851852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89"/>
        <v>3.34</v>
      </c>
      <c r="P3072" s="6">
        <f t="shared" si="390"/>
        <v>20.875</v>
      </c>
      <c r="Q3072" t="str">
        <f t="shared" si="393"/>
        <v>theater</v>
      </c>
      <c r="R3072" t="str">
        <f t="shared" si="394"/>
        <v>spaces</v>
      </c>
      <c r="S3072" s="10">
        <f t="shared" si="391"/>
        <v>42690.733437499999</v>
      </c>
      <c r="T3072">
        <f t="shared" si="388"/>
        <v>2016</v>
      </c>
      <c r="U3072" s="10">
        <f t="shared" si="392"/>
        <v>42711.733437499999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89"/>
        <v>59.774999999999999</v>
      </c>
      <c r="P3073" s="6">
        <f t="shared" si="390"/>
        <v>61.307692307692307</v>
      </c>
      <c r="Q3073" t="str">
        <f t="shared" si="393"/>
        <v>theater</v>
      </c>
      <c r="R3073" t="str">
        <f t="shared" si="394"/>
        <v>spaces</v>
      </c>
      <c r="S3073" s="10">
        <f t="shared" si="391"/>
        <v>42097.732418981483</v>
      </c>
      <c r="T3073">
        <f t="shared" si="388"/>
        <v>2015</v>
      </c>
      <c r="U3073" s="10">
        <f t="shared" si="392"/>
        <v>42115.249305555553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89"/>
        <v>1.6666666666666666E-2</v>
      </c>
      <c r="P3074" s="6">
        <f t="shared" si="390"/>
        <v>1</v>
      </c>
      <c r="Q3074" t="str">
        <f t="shared" si="393"/>
        <v>theater</v>
      </c>
      <c r="R3074" t="str">
        <f t="shared" si="394"/>
        <v>spaces</v>
      </c>
      <c r="S3074" s="10">
        <f t="shared" si="391"/>
        <v>42658.690532407403</v>
      </c>
      <c r="T3074">
        <f t="shared" ref="T3074:T3137" si="396">YEAR(S3074)</f>
        <v>2016</v>
      </c>
      <c r="U3074" s="10">
        <f t="shared" si="392"/>
        <v>42673.073611111111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97">E3075/D3075 * 100</f>
        <v>2.3035714285714284E-2</v>
      </c>
      <c r="P3075" s="6">
        <f t="shared" ref="P3075:P3138" si="398">E3075/L3075</f>
        <v>92.142857142857139</v>
      </c>
      <c r="Q3075" t="str">
        <f t="shared" si="393"/>
        <v>theater</v>
      </c>
      <c r="R3075" t="str">
        <f t="shared" si="394"/>
        <v>spaces</v>
      </c>
      <c r="S3075" s="10">
        <f t="shared" ref="S3075:S3138" si="399">(((J3075/60)/60)/24)+DATE(1970,1,1)</f>
        <v>42111.684027777781</v>
      </c>
      <c r="T3075">
        <f t="shared" si="396"/>
        <v>2015</v>
      </c>
      <c r="U3075" s="10">
        <f t="shared" ref="U3075:U3138" si="400">(((I3075/60)/60)/24)+DATE(1970,1,1)</f>
        <v>42169.804861111115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97"/>
        <v>8.8000000000000009E-2</v>
      </c>
      <c r="P3076" s="6">
        <f t="shared" si="398"/>
        <v>7.333333333333333</v>
      </c>
      <c r="Q3076" t="str">
        <f t="shared" si="393"/>
        <v>theater</v>
      </c>
      <c r="R3076" t="str">
        <f t="shared" si="394"/>
        <v>spaces</v>
      </c>
      <c r="S3076" s="10">
        <f t="shared" si="399"/>
        <v>42409.571284722217</v>
      </c>
      <c r="T3076">
        <f t="shared" si="396"/>
        <v>2016</v>
      </c>
      <c r="U3076" s="10">
        <f t="shared" si="400"/>
        <v>42439.571284722217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97"/>
        <v>8.64</v>
      </c>
      <c r="P3077" s="6">
        <f t="shared" si="398"/>
        <v>64.8</v>
      </c>
      <c r="Q3077" t="str">
        <f t="shared" ref="Q3077:Q3140" si="401">LEFT(N3077,SEARCH("/",N3077,1)-1)</f>
        <v>theater</v>
      </c>
      <c r="R3077" t="str">
        <f t="shared" ref="R3077:R3140" si="402">RIGHT(N3077,LEN(N3077)-SEARCH("/",N3077,1))</f>
        <v>spaces</v>
      </c>
      <c r="S3077" s="10">
        <f t="shared" si="399"/>
        <v>42551.102314814809</v>
      </c>
      <c r="T3077">
        <f t="shared" si="396"/>
        <v>2016</v>
      </c>
      <c r="U3077" s="10">
        <f t="shared" si="400"/>
        <v>42601.102314814809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97"/>
        <v>15.06</v>
      </c>
      <c r="P3078" s="6">
        <f t="shared" si="398"/>
        <v>30.12</v>
      </c>
      <c r="Q3078" t="str">
        <f t="shared" si="401"/>
        <v>theater</v>
      </c>
      <c r="R3078" t="str">
        <f t="shared" si="402"/>
        <v>spaces</v>
      </c>
      <c r="S3078" s="10">
        <f t="shared" si="399"/>
        <v>42226.651886574073</v>
      </c>
      <c r="T3078">
        <f t="shared" si="396"/>
        <v>2015</v>
      </c>
      <c r="U3078" s="10">
        <f t="shared" si="400"/>
        <v>42286.651886574073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97"/>
        <v>0.47727272727272729</v>
      </c>
      <c r="P3079" s="6">
        <f t="shared" si="398"/>
        <v>52.5</v>
      </c>
      <c r="Q3079" t="str">
        <f t="shared" si="401"/>
        <v>theater</v>
      </c>
      <c r="R3079" t="str">
        <f t="shared" si="402"/>
        <v>spaces</v>
      </c>
      <c r="S3079" s="10">
        <f t="shared" si="399"/>
        <v>42766.956921296296</v>
      </c>
      <c r="T3079">
        <f t="shared" si="396"/>
        <v>2017</v>
      </c>
      <c r="U3079" s="10">
        <f t="shared" si="400"/>
        <v>42796.956921296296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97"/>
        <v>0.11833333333333333</v>
      </c>
      <c r="P3080" s="6">
        <f t="shared" si="398"/>
        <v>23.666666666666668</v>
      </c>
      <c r="Q3080" t="str">
        <f t="shared" si="401"/>
        <v>theater</v>
      </c>
      <c r="R3080" t="str">
        <f t="shared" si="402"/>
        <v>spaces</v>
      </c>
      <c r="S3080" s="10">
        <f t="shared" si="399"/>
        <v>42031.138831018514</v>
      </c>
      <c r="T3080">
        <f t="shared" si="396"/>
        <v>2015</v>
      </c>
      <c r="U3080" s="10">
        <f t="shared" si="400"/>
        <v>42061.138831018514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97"/>
        <v>0.8417399858735245</v>
      </c>
      <c r="P3081" s="6">
        <f t="shared" si="398"/>
        <v>415.77777777777777</v>
      </c>
      <c r="Q3081" t="str">
        <f t="shared" si="401"/>
        <v>theater</v>
      </c>
      <c r="R3081" t="str">
        <f t="shared" si="402"/>
        <v>spaces</v>
      </c>
      <c r="S3081" s="10">
        <f t="shared" si="399"/>
        <v>42055.713368055556</v>
      </c>
      <c r="T3081">
        <f t="shared" si="396"/>
        <v>2015</v>
      </c>
      <c r="U3081" s="10">
        <f t="shared" si="400"/>
        <v>42085.671701388885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97"/>
        <v>1.8799999999999997E-2</v>
      </c>
      <c r="P3082" s="6">
        <f t="shared" si="398"/>
        <v>53.714285714285715</v>
      </c>
      <c r="Q3082" t="str">
        <f t="shared" si="401"/>
        <v>theater</v>
      </c>
      <c r="R3082" t="str">
        <f t="shared" si="402"/>
        <v>spaces</v>
      </c>
      <c r="S3082" s="10">
        <f t="shared" si="399"/>
        <v>41940.028287037036</v>
      </c>
      <c r="T3082">
        <f t="shared" si="396"/>
        <v>2014</v>
      </c>
      <c r="U3082" s="10">
        <f t="shared" si="400"/>
        <v>42000.0699537037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97"/>
        <v>0.21029999999999999</v>
      </c>
      <c r="P3083" s="6">
        <f t="shared" si="398"/>
        <v>420.6</v>
      </c>
      <c r="Q3083" t="str">
        <f t="shared" si="401"/>
        <v>theater</v>
      </c>
      <c r="R3083" t="str">
        <f t="shared" si="402"/>
        <v>spaces</v>
      </c>
      <c r="S3083" s="10">
        <f t="shared" si="399"/>
        <v>42237.181608796294</v>
      </c>
      <c r="T3083">
        <f t="shared" si="396"/>
        <v>2015</v>
      </c>
      <c r="U3083" s="10">
        <f t="shared" si="400"/>
        <v>42267.181608796294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97"/>
        <v>0</v>
      </c>
      <c r="P3084" s="6">
        <f>IF(L3084 &gt; 0,E3084/L3084,0)</f>
        <v>0</v>
      </c>
      <c r="Q3084" t="str">
        <f t="shared" si="401"/>
        <v>theater</v>
      </c>
      <c r="R3084" t="str">
        <f t="shared" si="402"/>
        <v>spaces</v>
      </c>
      <c r="S3084" s="10">
        <f t="shared" si="399"/>
        <v>42293.922986111109</v>
      </c>
      <c r="T3084">
        <f t="shared" si="396"/>
        <v>2015</v>
      </c>
      <c r="U3084" s="10">
        <f t="shared" si="400"/>
        <v>42323.96465277778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97"/>
        <v>0.27999999999999997</v>
      </c>
      <c r="P3085" s="6">
        <f t="shared" si="398"/>
        <v>18.666666666666668</v>
      </c>
      <c r="Q3085" t="str">
        <f t="shared" si="401"/>
        <v>theater</v>
      </c>
      <c r="R3085" t="str">
        <f t="shared" si="402"/>
        <v>spaces</v>
      </c>
      <c r="S3085" s="10">
        <f t="shared" si="399"/>
        <v>41853.563402777778</v>
      </c>
      <c r="T3085">
        <f t="shared" si="396"/>
        <v>2014</v>
      </c>
      <c r="U3085" s="10">
        <f t="shared" si="400"/>
        <v>41883.208333333336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97"/>
        <v>11.57920670115792</v>
      </c>
      <c r="P3086" s="6">
        <f t="shared" si="398"/>
        <v>78.333333333333329</v>
      </c>
      <c r="Q3086" t="str">
        <f t="shared" si="401"/>
        <v>theater</v>
      </c>
      <c r="R3086" t="str">
        <f t="shared" si="402"/>
        <v>spaces</v>
      </c>
      <c r="S3086" s="10">
        <f t="shared" si="399"/>
        <v>42100.723738425921</v>
      </c>
      <c r="T3086">
        <f t="shared" si="396"/>
        <v>2015</v>
      </c>
      <c r="U3086" s="10">
        <f t="shared" si="400"/>
        <v>42129.783333333333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97"/>
        <v>2.44</v>
      </c>
      <c r="P3087" s="6">
        <f t="shared" si="398"/>
        <v>67.777777777777771</v>
      </c>
      <c r="Q3087" t="str">
        <f t="shared" si="401"/>
        <v>theater</v>
      </c>
      <c r="R3087" t="str">
        <f t="shared" si="402"/>
        <v>spaces</v>
      </c>
      <c r="S3087" s="10">
        <f t="shared" si="399"/>
        <v>42246.883784722217</v>
      </c>
      <c r="T3087">
        <f t="shared" si="396"/>
        <v>2015</v>
      </c>
      <c r="U3087" s="10">
        <f t="shared" si="400"/>
        <v>42276.883784722217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97"/>
        <v>0.25</v>
      </c>
      <c r="P3088" s="6">
        <f t="shared" si="398"/>
        <v>16.666666666666668</v>
      </c>
      <c r="Q3088" t="str">
        <f t="shared" si="401"/>
        <v>theater</v>
      </c>
      <c r="R3088" t="str">
        <f t="shared" si="402"/>
        <v>spaces</v>
      </c>
      <c r="S3088" s="10">
        <f t="shared" si="399"/>
        <v>42173.67082175926</v>
      </c>
      <c r="T3088">
        <f t="shared" si="396"/>
        <v>2015</v>
      </c>
      <c r="U3088" s="10">
        <f t="shared" si="400"/>
        <v>42233.67082175926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97"/>
        <v>0.625</v>
      </c>
      <c r="P3089" s="6">
        <f t="shared" si="398"/>
        <v>62.5</v>
      </c>
      <c r="Q3089" t="str">
        <f t="shared" si="401"/>
        <v>theater</v>
      </c>
      <c r="R3089" t="str">
        <f t="shared" si="402"/>
        <v>spaces</v>
      </c>
      <c r="S3089" s="10">
        <f t="shared" si="399"/>
        <v>42665.150347222225</v>
      </c>
      <c r="T3089">
        <f t="shared" si="396"/>
        <v>2016</v>
      </c>
      <c r="U3089" s="10">
        <f t="shared" si="400"/>
        <v>42725.192013888889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97"/>
        <v>0.19384615384615383</v>
      </c>
      <c r="P3090" s="6">
        <f t="shared" si="398"/>
        <v>42</v>
      </c>
      <c r="Q3090" t="str">
        <f t="shared" si="401"/>
        <v>theater</v>
      </c>
      <c r="R3090" t="str">
        <f t="shared" si="402"/>
        <v>spaces</v>
      </c>
      <c r="S3090" s="10">
        <f t="shared" si="399"/>
        <v>41981.57230324074</v>
      </c>
      <c r="T3090">
        <f t="shared" si="396"/>
        <v>2014</v>
      </c>
      <c r="U3090" s="10">
        <f t="shared" si="400"/>
        <v>42012.570138888885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97"/>
        <v>23.416</v>
      </c>
      <c r="P3091" s="6">
        <f t="shared" si="398"/>
        <v>130.0888888888889</v>
      </c>
      <c r="Q3091" t="str">
        <f t="shared" si="401"/>
        <v>theater</v>
      </c>
      <c r="R3091" t="str">
        <f t="shared" si="402"/>
        <v>spaces</v>
      </c>
      <c r="S3091" s="10">
        <f t="shared" si="399"/>
        <v>42528.542627314819</v>
      </c>
      <c r="T3091">
        <f t="shared" si="396"/>
        <v>2016</v>
      </c>
      <c r="U3091" s="10">
        <f t="shared" si="400"/>
        <v>42560.082638888889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97"/>
        <v>5.0808888888888886</v>
      </c>
      <c r="P3092" s="6">
        <f t="shared" si="398"/>
        <v>1270.2222222222222</v>
      </c>
      <c r="Q3092" t="str">
        <f t="shared" si="401"/>
        <v>theater</v>
      </c>
      <c r="R3092" t="str">
        <f t="shared" si="402"/>
        <v>spaces</v>
      </c>
      <c r="S3092" s="10">
        <f t="shared" si="399"/>
        <v>42065.818807870368</v>
      </c>
      <c r="T3092">
        <f t="shared" si="396"/>
        <v>2015</v>
      </c>
      <c r="U3092" s="10">
        <f t="shared" si="400"/>
        <v>42125.777141203704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97"/>
        <v>15.920000000000002</v>
      </c>
      <c r="P3093" s="6">
        <f t="shared" si="398"/>
        <v>88.444444444444443</v>
      </c>
      <c r="Q3093" t="str">
        <f t="shared" si="401"/>
        <v>theater</v>
      </c>
      <c r="R3093" t="str">
        <f t="shared" si="402"/>
        <v>spaces</v>
      </c>
      <c r="S3093" s="10">
        <f t="shared" si="399"/>
        <v>42566.948414351849</v>
      </c>
      <c r="T3093">
        <f t="shared" si="396"/>
        <v>2016</v>
      </c>
      <c r="U3093" s="10">
        <f t="shared" si="400"/>
        <v>42596.948414351849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97"/>
        <v>1.1831900000000002</v>
      </c>
      <c r="P3094" s="6">
        <f t="shared" si="398"/>
        <v>56.342380952380957</v>
      </c>
      <c r="Q3094" t="str">
        <f t="shared" si="401"/>
        <v>theater</v>
      </c>
      <c r="R3094" t="str">
        <f t="shared" si="402"/>
        <v>spaces</v>
      </c>
      <c r="S3094" s="10">
        <f t="shared" si="399"/>
        <v>42255.619351851856</v>
      </c>
      <c r="T3094">
        <f t="shared" si="396"/>
        <v>2015</v>
      </c>
      <c r="U3094" s="10">
        <f t="shared" si="400"/>
        <v>42292.916666666672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97"/>
        <v>22.75</v>
      </c>
      <c r="P3095" s="6">
        <f t="shared" si="398"/>
        <v>53.529411764705884</v>
      </c>
      <c r="Q3095" t="str">
        <f t="shared" si="401"/>
        <v>theater</v>
      </c>
      <c r="R3095" t="str">
        <f t="shared" si="402"/>
        <v>spaces</v>
      </c>
      <c r="S3095" s="10">
        <f t="shared" si="399"/>
        <v>41760.909039351849</v>
      </c>
      <c r="T3095">
        <f t="shared" si="396"/>
        <v>2014</v>
      </c>
      <c r="U3095" s="10">
        <f t="shared" si="400"/>
        <v>41791.165972222225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97"/>
        <v>2.5000000000000001E-2</v>
      </c>
      <c r="P3096" s="6">
        <f t="shared" si="398"/>
        <v>25</v>
      </c>
      <c r="Q3096" t="str">
        <f t="shared" si="401"/>
        <v>theater</v>
      </c>
      <c r="R3096" t="str">
        <f t="shared" si="402"/>
        <v>spaces</v>
      </c>
      <c r="S3096" s="10">
        <f t="shared" si="399"/>
        <v>42207.795787037037</v>
      </c>
      <c r="T3096">
        <f t="shared" si="396"/>
        <v>2015</v>
      </c>
      <c r="U3096" s="10">
        <f t="shared" si="400"/>
        <v>42267.795787037037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97"/>
        <v>0.33512064343163539</v>
      </c>
      <c r="P3097" s="6">
        <f t="shared" si="398"/>
        <v>50</v>
      </c>
      <c r="Q3097" t="str">
        <f t="shared" si="401"/>
        <v>theater</v>
      </c>
      <c r="R3097" t="str">
        <f t="shared" si="402"/>
        <v>spaces</v>
      </c>
      <c r="S3097" s="10">
        <f t="shared" si="399"/>
        <v>42523.025231481486</v>
      </c>
      <c r="T3097">
        <f t="shared" si="396"/>
        <v>2016</v>
      </c>
      <c r="U3097" s="10">
        <f t="shared" si="400"/>
        <v>42583.025231481486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97"/>
        <v>3.9750000000000001</v>
      </c>
      <c r="P3098" s="6">
        <f t="shared" si="398"/>
        <v>56.785714285714285</v>
      </c>
      <c r="Q3098" t="str">
        <f t="shared" si="401"/>
        <v>theater</v>
      </c>
      <c r="R3098" t="str">
        <f t="shared" si="402"/>
        <v>spaces</v>
      </c>
      <c r="S3098" s="10">
        <f t="shared" si="399"/>
        <v>42114.825532407413</v>
      </c>
      <c r="T3098">
        <f t="shared" si="396"/>
        <v>2015</v>
      </c>
      <c r="U3098" s="10">
        <f t="shared" si="400"/>
        <v>42144.825532407413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97"/>
        <v>17.150000000000002</v>
      </c>
      <c r="P3099" s="6">
        <f t="shared" si="398"/>
        <v>40.833333333333336</v>
      </c>
      <c r="Q3099" t="str">
        <f t="shared" si="401"/>
        <v>theater</v>
      </c>
      <c r="R3099" t="str">
        <f t="shared" si="402"/>
        <v>spaces</v>
      </c>
      <c r="S3099" s="10">
        <f t="shared" si="399"/>
        <v>42629.503483796296</v>
      </c>
      <c r="T3099">
        <f t="shared" si="396"/>
        <v>2016</v>
      </c>
      <c r="U3099" s="10">
        <f t="shared" si="400"/>
        <v>42650.583333333328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97"/>
        <v>3.6080041046690612</v>
      </c>
      <c r="P3100" s="6">
        <f t="shared" si="398"/>
        <v>65.111111111111114</v>
      </c>
      <c r="Q3100" t="str">
        <f t="shared" si="401"/>
        <v>theater</v>
      </c>
      <c r="R3100" t="str">
        <f t="shared" si="402"/>
        <v>spaces</v>
      </c>
      <c r="S3100" s="10">
        <f t="shared" si="399"/>
        <v>42359.792233796295</v>
      </c>
      <c r="T3100">
        <f t="shared" si="396"/>
        <v>2015</v>
      </c>
      <c r="U3100" s="10">
        <f t="shared" si="400"/>
        <v>42408.01180555555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97"/>
        <v>13.900000000000002</v>
      </c>
      <c r="P3101" s="6">
        <f t="shared" si="398"/>
        <v>55.6</v>
      </c>
      <c r="Q3101" t="str">
        <f t="shared" si="401"/>
        <v>theater</v>
      </c>
      <c r="R3101" t="str">
        <f t="shared" si="402"/>
        <v>spaces</v>
      </c>
      <c r="S3101" s="10">
        <f t="shared" si="399"/>
        <v>42382.189710648148</v>
      </c>
      <c r="T3101">
        <f t="shared" si="396"/>
        <v>2016</v>
      </c>
      <c r="U3101" s="10">
        <f t="shared" si="400"/>
        <v>42412.189710648148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97"/>
        <v>15.225</v>
      </c>
      <c r="P3102" s="6">
        <f t="shared" si="398"/>
        <v>140.53846153846155</v>
      </c>
      <c r="Q3102" t="str">
        <f t="shared" si="401"/>
        <v>theater</v>
      </c>
      <c r="R3102" t="str">
        <f t="shared" si="402"/>
        <v>spaces</v>
      </c>
      <c r="S3102" s="10">
        <f t="shared" si="399"/>
        <v>41902.622395833336</v>
      </c>
      <c r="T3102">
        <f t="shared" si="396"/>
        <v>2014</v>
      </c>
      <c r="U3102" s="10">
        <f t="shared" si="400"/>
        <v>41932.622395833336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97"/>
        <v>12</v>
      </c>
      <c r="P3103" s="6">
        <f t="shared" si="398"/>
        <v>25</v>
      </c>
      <c r="Q3103" t="str">
        <f t="shared" si="401"/>
        <v>theater</v>
      </c>
      <c r="R3103" t="str">
        <f t="shared" si="402"/>
        <v>spaces</v>
      </c>
      <c r="S3103" s="10">
        <f t="shared" si="399"/>
        <v>42171.383530092593</v>
      </c>
      <c r="T3103">
        <f t="shared" si="396"/>
        <v>2015</v>
      </c>
      <c r="U3103" s="10">
        <f t="shared" si="400"/>
        <v>42201.330555555556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97"/>
        <v>39.112499999999997</v>
      </c>
      <c r="P3104" s="6">
        <f t="shared" si="398"/>
        <v>69.533333333333331</v>
      </c>
      <c r="Q3104" t="str">
        <f t="shared" si="401"/>
        <v>theater</v>
      </c>
      <c r="R3104" t="str">
        <f t="shared" si="402"/>
        <v>spaces</v>
      </c>
      <c r="S3104" s="10">
        <f t="shared" si="399"/>
        <v>42555.340486111112</v>
      </c>
      <c r="T3104">
        <f t="shared" si="396"/>
        <v>2016</v>
      </c>
      <c r="U3104" s="10">
        <f t="shared" si="400"/>
        <v>42605.340486111112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97"/>
        <v>0.26829268292682928</v>
      </c>
      <c r="P3105" s="6">
        <f t="shared" si="398"/>
        <v>5.5</v>
      </c>
      <c r="Q3105" t="str">
        <f t="shared" si="401"/>
        <v>theater</v>
      </c>
      <c r="R3105" t="str">
        <f t="shared" si="402"/>
        <v>spaces</v>
      </c>
      <c r="S3105" s="10">
        <f t="shared" si="399"/>
        <v>42107.156319444446</v>
      </c>
      <c r="T3105">
        <f t="shared" si="396"/>
        <v>2015</v>
      </c>
      <c r="U3105" s="10">
        <f t="shared" si="400"/>
        <v>42167.156319444446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97"/>
        <v>29.625</v>
      </c>
      <c r="P3106" s="6">
        <f t="shared" si="398"/>
        <v>237</v>
      </c>
      <c r="Q3106" t="str">
        <f t="shared" si="401"/>
        <v>theater</v>
      </c>
      <c r="R3106" t="str">
        <f t="shared" si="402"/>
        <v>spaces</v>
      </c>
      <c r="S3106" s="10">
        <f t="shared" si="399"/>
        <v>42006.908692129626</v>
      </c>
      <c r="T3106">
        <f t="shared" si="396"/>
        <v>2015</v>
      </c>
      <c r="U3106" s="10">
        <f t="shared" si="400"/>
        <v>42038.083333333328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97"/>
        <v>42.360992301112063</v>
      </c>
      <c r="P3107" s="6">
        <f t="shared" si="398"/>
        <v>79.870967741935488</v>
      </c>
      <c r="Q3107" t="str">
        <f t="shared" si="401"/>
        <v>theater</v>
      </c>
      <c r="R3107" t="str">
        <f t="shared" si="402"/>
        <v>spaces</v>
      </c>
      <c r="S3107" s="10">
        <f t="shared" si="399"/>
        <v>41876.718935185185</v>
      </c>
      <c r="T3107">
        <f t="shared" si="396"/>
        <v>2014</v>
      </c>
      <c r="U3107" s="10">
        <f t="shared" si="400"/>
        <v>41931.208333333336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97"/>
        <v>4.1000000000000005</v>
      </c>
      <c r="P3108" s="6">
        <f t="shared" si="398"/>
        <v>10.25</v>
      </c>
      <c r="Q3108" t="str">
        <f t="shared" si="401"/>
        <v>theater</v>
      </c>
      <c r="R3108" t="str">
        <f t="shared" si="402"/>
        <v>spaces</v>
      </c>
      <c r="S3108" s="10">
        <f t="shared" si="399"/>
        <v>42241.429120370376</v>
      </c>
      <c r="T3108">
        <f t="shared" si="396"/>
        <v>2015</v>
      </c>
      <c r="U3108" s="10">
        <f t="shared" si="400"/>
        <v>42263.916666666672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97"/>
        <v>19.762499999999999</v>
      </c>
      <c r="P3109" s="6">
        <f t="shared" si="398"/>
        <v>272.58620689655174</v>
      </c>
      <c r="Q3109" t="str">
        <f t="shared" si="401"/>
        <v>theater</v>
      </c>
      <c r="R3109" t="str">
        <f t="shared" si="402"/>
        <v>spaces</v>
      </c>
      <c r="S3109" s="10">
        <f t="shared" si="399"/>
        <v>42128.814247685179</v>
      </c>
      <c r="T3109">
        <f t="shared" si="396"/>
        <v>2015</v>
      </c>
      <c r="U3109" s="10">
        <f t="shared" si="400"/>
        <v>42135.814247685179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97"/>
        <v>5.1999999999999998E-2</v>
      </c>
      <c r="P3110" s="6">
        <f t="shared" si="398"/>
        <v>13</v>
      </c>
      <c r="Q3110" t="str">
        <f t="shared" si="401"/>
        <v>theater</v>
      </c>
      <c r="R3110" t="str">
        <f t="shared" si="402"/>
        <v>spaces</v>
      </c>
      <c r="S3110" s="10">
        <f t="shared" si="399"/>
        <v>42062.680486111116</v>
      </c>
      <c r="T3110">
        <f t="shared" si="396"/>
        <v>2015</v>
      </c>
      <c r="U3110" s="10">
        <f t="shared" si="400"/>
        <v>42122.638819444444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97"/>
        <v>25.030188679245285</v>
      </c>
      <c r="P3111" s="6">
        <f t="shared" si="398"/>
        <v>58.184210526315788</v>
      </c>
      <c r="Q3111" t="str">
        <f t="shared" si="401"/>
        <v>theater</v>
      </c>
      <c r="R3111" t="str">
        <f t="shared" si="402"/>
        <v>spaces</v>
      </c>
      <c r="S3111" s="10">
        <f t="shared" si="399"/>
        <v>41844.125115740739</v>
      </c>
      <c r="T3111">
        <f t="shared" si="396"/>
        <v>2014</v>
      </c>
      <c r="U3111" s="10">
        <f t="shared" si="400"/>
        <v>41879.125115740739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97"/>
        <v>0.04</v>
      </c>
      <c r="P3112" s="6">
        <f t="shared" si="398"/>
        <v>10</v>
      </c>
      <c r="Q3112" t="str">
        <f t="shared" si="401"/>
        <v>theater</v>
      </c>
      <c r="R3112" t="str">
        <f t="shared" si="402"/>
        <v>spaces</v>
      </c>
      <c r="S3112" s="10">
        <f t="shared" si="399"/>
        <v>42745.031469907408</v>
      </c>
      <c r="T3112">
        <f t="shared" si="396"/>
        <v>2017</v>
      </c>
      <c r="U3112" s="10">
        <f t="shared" si="400"/>
        <v>42785.031469907408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97"/>
        <v>26.640000000000004</v>
      </c>
      <c r="P3113" s="6">
        <f t="shared" si="398"/>
        <v>70.10526315789474</v>
      </c>
      <c r="Q3113" t="str">
        <f t="shared" si="401"/>
        <v>theater</v>
      </c>
      <c r="R3113" t="str">
        <f t="shared" si="402"/>
        <v>spaces</v>
      </c>
      <c r="S3113" s="10">
        <f t="shared" si="399"/>
        <v>41885.595138888886</v>
      </c>
      <c r="T3113">
        <f t="shared" si="396"/>
        <v>2014</v>
      </c>
      <c r="U3113" s="10">
        <f t="shared" si="400"/>
        <v>41916.595138888886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97"/>
        <v>4.7363636363636363</v>
      </c>
      <c r="P3114" s="6">
        <f t="shared" si="398"/>
        <v>57.888888888888886</v>
      </c>
      <c r="Q3114" t="str">
        <f t="shared" si="401"/>
        <v>theater</v>
      </c>
      <c r="R3114" t="str">
        <f t="shared" si="402"/>
        <v>spaces</v>
      </c>
      <c r="S3114" s="10">
        <f t="shared" si="399"/>
        <v>42615.121921296297</v>
      </c>
      <c r="T3114">
        <f t="shared" si="396"/>
        <v>2016</v>
      </c>
      <c r="U3114" s="10">
        <f t="shared" si="400"/>
        <v>42675.121921296297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97"/>
        <v>4.2435339894712749</v>
      </c>
      <c r="P3115" s="6">
        <f t="shared" si="398"/>
        <v>125.27027027027027</v>
      </c>
      <c r="Q3115" t="str">
        <f t="shared" si="401"/>
        <v>theater</v>
      </c>
      <c r="R3115" t="str">
        <f t="shared" si="402"/>
        <v>spaces</v>
      </c>
      <c r="S3115" s="10">
        <f t="shared" si="399"/>
        <v>42081.731273148151</v>
      </c>
      <c r="T3115">
        <f t="shared" si="396"/>
        <v>2015</v>
      </c>
      <c r="U3115" s="10">
        <f t="shared" si="400"/>
        <v>42111.731273148151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97"/>
        <v>0</v>
      </c>
      <c r="P3116" s="6">
        <f>IF(L3116 &gt; 0,E3116/L3116,0)</f>
        <v>0</v>
      </c>
      <c r="Q3116" t="str">
        <f t="shared" si="401"/>
        <v>theater</v>
      </c>
      <c r="R3116" t="str">
        <f t="shared" si="402"/>
        <v>spaces</v>
      </c>
      <c r="S3116" s="10">
        <f t="shared" si="399"/>
        <v>41843.632523148146</v>
      </c>
      <c r="T3116">
        <f t="shared" si="396"/>
        <v>2014</v>
      </c>
      <c r="U3116" s="10">
        <f t="shared" si="400"/>
        <v>41903.632523148146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97"/>
        <v>3</v>
      </c>
      <c r="P3117" s="6">
        <f t="shared" si="398"/>
        <v>300</v>
      </c>
      <c r="Q3117" t="str">
        <f t="shared" si="401"/>
        <v>theater</v>
      </c>
      <c r="R3117" t="str">
        <f t="shared" si="402"/>
        <v>spaces</v>
      </c>
      <c r="S3117" s="10">
        <f t="shared" si="399"/>
        <v>42496.447071759263</v>
      </c>
      <c r="T3117">
        <f t="shared" si="396"/>
        <v>2016</v>
      </c>
      <c r="U3117" s="10">
        <f t="shared" si="400"/>
        <v>42526.447071759263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97"/>
        <v>57.333333333333336</v>
      </c>
      <c r="P3118" s="6">
        <f t="shared" si="398"/>
        <v>43</v>
      </c>
      <c r="Q3118" t="str">
        <f t="shared" si="401"/>
        <v>theater</v>
      </c>
      <c r="R3118" t="str">
        <f t="shared" si="402"/>
        <v>spaces</v>
      </c>
      <c r="S3118" s="10">
        <f t="shared" si="399"/>
        <v>42081.515335648146</v>
      </c>
      <c r="T3118">
        <f t="shared" si="396"/>
        <v>2015</v>
      </c>
      <c r="U3118" s="10">
        <f t="shared" si="400"/>
        <v>42095.515335648146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97"/>
        <v>0.1</v>
      </c>
      <c r="P3119" s="6">
        <f t="shared" si="398"/>
        <v>1</v>
      </c>
      <c r="Q3119" t="str">
        <f t="shared" si="401"/>
        <v>theater</v>
      </c>
      <c r="R3119" t="str">
        <f t="shared" si="402"/>
        <v>spaces</v>
      </c>
      <c r="S3119" s="10">
        <f t="shared" si="399"/>
        <v>42509.374537037031</v>
      </c>
      <c r="T3119">
        <f t="shared" si="396"/>
        <v>2016</v>
      </c>
      <c r="U3119" s="10">
        <f t="shared" si="400"/>
        <v>42517.55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97"/>
        <v>0.31</v>
      </c>
      <c r="P3120" s="6">
        <f t="shared" si="398"/>
        <v>775</v>
      </c>
      <c r="Q3120" t="str">
        <f t="shared" si="401"/>
        <v>theater</v>
      </c>
      <c r="R3120" t="str">
        <f t="shared" si="402"/>
        <v>spaces</v>
      </c>
      <c r="S3120" s="10">
        <f t="shared" si="399"/>
        <v>42534.649571759262</v>
      </c>
      <c r="T3120">
        <f t="shared" si="396"/>
        <v>2016</v>
      </c>
      <c r="U3120" s="10">
        <f t="shared" si="400"/>
        <v>42553.649571759262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97"/>
        <v>0.05</v>
      </c>
      <c r="P3121" s="6">
        <f t="shared" si="398"/>
        <v>5</v>
      </c>
      <c r="Q3121" t="str">
        <f t="shared" si="401"/>
        <v>theater</v>
      </c>
      <c r="R3121" t="str">
        <f t="shared" si="402"/>
        <v>spaces</v>
      </c>
      <c r="S3121" s="10">
        <f t="shared" si="399"/>
        <v>42060.04550925926</v>
      </c>
      <c r="T3121">
        <f t="shared" si="396"/>
        <v>2015</v>
      </c>
      <c r="U3121" s="10">
        <f t="shared" si="400"/>
        <v>42090.003842592589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97"/>
        <v>9.8461538461538465E-3</v>
      </c>
      <c r="P3122" s="6">
        <f t="shared" si="398"/>
        <v>12.8</v>
      </c>
      <c r="Q3122" t="str">
        <f t="shared" si="401"/>
        <v>theater</v>
      </c>
      <c r="R3122" t="str">
        <f t="shared" si="402"/>
        <v>spaces</v>
      </c>
      <c r="S3122" s="10">
        <f t="shared" si="399"/>
        <v>42435.942083333335</v>
      </c>
      <c r="T3122">
        <f t="shared" si="396"/>
        <v>2016</v>
      </c>
      <c r="U3122" s="10">
        <f t="shared" si="400"/>
        <v>42495.900416666671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97"/>
        <v>0.66666666666666674</v>
      </c>
      <c r="P3123" s="6">
        <f t="shared" si="398"/>
        <v>10</v>
      </c>
      <c r="Q3123" t="str">
        <f t="shared" si="401"/>
        <v>theater</v>
      </c>
      <c r="R3123" t="str">
        <f t="shared" si="402"/>
        <v>spaces</v>
      </c>
      <c r="S3123" s="10">
        <f t="shared" si="399"/>
        <v>41848.679803240739</v>
      </c>
      <c r="T3123">
        <f t="shared" si="396"/>
        <v>2014</v>
      </c>
      <c r="U3123" s="10">
        <f t="shared" si="400"/>
        <v>41908.679803240739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97"/>
        <v>58.291457286432156</v>
      </c>
      <c r="P3124" s="6">
        <f t="shared" si="398"/>
        <v>58</v>
      </c>
      <c r="Q3124" t="str">
        <f t="shared" si="401"/>
        <v>theater</v>
      </c>
      <c r="R3124" t="str">
        <f t="shared" si="402"/>
        <v>spaces</v>
      </c>
      <c r="S3124" s="10">
        <f t="shared" si="399"/>
        <v>42678.932083333333</v>
      </c>
      <c r="T3124">
        <f t="shared" si="396"/>
        <v>2016</v>
      </c>
      <c r="U3124" s="10">
        <f t="shared" si="400"/>
        <v>42683.973750000005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97"/>
        <v>68.153599999999997</v>
      </c>
      <c r="P3125" s="6">
        <f t="shared" si="398"/>
        <v>244.80459770114942</v>
      </c>
      <c r="Q3125" t="str">
        <f t="shared" si="401"/>
        <v>theater</v>
      </c>
      <c r="R3125" t="str">
        <f t="shared" si="402"/>
        <v>spaces</v>
      </c>
      <c r="S3125" s="10">
        <f t="shared" si="399"/>
        <v>42530.993032407408</v>
      </c>
      <c r="T3125">
        <f t="shared" si="396"/>
        <v>2016</v>
      </c>
      <c r="U3125" s="10">
        <f t="shared" si="400"/>
        <v>42560.993032407408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97"/>
        <v>3.2499999999999999E-3</v>
      </c>
      <c r="P3126" s="6">
        <f t="shared" si="398"/>
        <v>6.5</v>
      </c>
      <c r="Q3126" t="str">
        <f t="shared" si="401"/>
        <v>theater</v>
      </c>
      <c r="R3126" t="str">
        <f t="shared" si="402"/>
        <v>spaces</v>
      </c>
      <c r="S3126" s="10">
        <f t="shared" si="399"/>
        <v>41977.780104166668</v>
      </c>
      <c r="T3126">
        <f t="shared" si="396"/>
        <v>2014</v>
      </c>
      <c r="U3126" s="10">
        <f t="shared" si="400"/>
        <v>42037.780104166668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97"/>
        <v>0</v>
      </c>
      <c r="P3127" s="6">
        <f>IF(L3127 &gt; 0,E3127/L3127,0)</f>
        <v>0</v>
      </c>
      <c r="Q3127" t="str">
        <f t="shared" si="401"/>
        <v>theater</v>
      </c>
      <c r="R3127" t="str">
        <f t="shared" si="402"/>
        <v>spaces</v>
      </c>
      <c r="S3127" s="10">
        <f t="shared" si="399"/>
        <v>42346.20685185185</v>
      </c>
      <c r="T3127">
        <f t="shared" si="396"/>
        <v>2015</v>
      </c>
      <c r="U3127" s="10">
        <f t="shared" si="400"/>
        <v>42376.20685185185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97"/>
        <v>4.16</v>
      </c>
      <c r="P3128" s="6">
        <f t="shared" si="398"/>
        <v>61.176470588235297</v>
      </c>
      <c r="Q3128" t="str">
        <f t="shared" si="401"/>
        <v>theater</v>
      </c>
      <c r="R3128" t="str">
        <f t="shared" si="402"/>
        <v>spaces</v>
      </c>
      <c r="S3128" s="10">
        <f t="shared" si="399"/>
        <v>42427.01807870371</v>
      </c>
      <c r="T3128">
        <f t="shared" si="396"/>
        <v>2016</v>
      </c>
      <c r="U3128" s="10">
        <f t="shared" si="400"/>
        <v>42456.976412037038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97"/>
        <v>0</v>
      </c>
      <c r="P3129" s="6">
        <f>IF(L3129 &gt; 0,E3129/L3129,0)</f>
        <v>0</v>
      </c>
      <c r="Q3129" t="str">
        <f t="shared" si="401"/>
        <v>theater</v>
      </c>
      <c r="R3129" t="str">
        <f t="shared" si="402"/>
        <v>spaces</v>
      </c>
      <c r="S3129" s="10">
        <f t="shared" si="399"/>
        <v>42034.856817129628</v>
      </c>
      <c r="T3129">
        <f t="shared" si="396"/>
        <v>2015</v>
      </c>
      <c r="U3129" s="10">
        <f t="shared" si="400"/>
        <v>42064.856817129628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97"/>
        <v>108.60666666666667</v>
      </c>
      <c r="P3130" s="6">
        <f t="shared" si="398"/>
        <v>139.23931623931625</v>
      </c>
      <c r="Q3130" t="str">
        <f t="shared" si="401"/>
        <v>theater</v>
      </c>
      <c r="R3130" t="str">
        <f t="shared" si="402"/>
        <v>plays</v>
      </c>
      <c r="S3130" s="10">
        <f t="shared" si="399"/>
        <v>42780.825706018513</v>
      </c>
      <c r="T3130">
        <f t="shared" si="396"/>
        <v>2017</v>
      </c>
      <c r="U3130" s="10">
        <f t="shared" si="400"/>
        <v>42810.784039351856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97"/>
        <v>0.8</v>
      </c>
      <c r="P3131" s="6">
        <f t="shared" si="398"/>
        <v>10</v>
      </c>
      <c r="Q3131" t="str">
        <f t="shared" si="401"/>
        <v>theater</v>
      </c>
      <c r="R3131" t="str">
        <f t="shared" si="402"/>
        <v>plays</v>
      </c>
      <c r="S3131" s="10">
        <f t="shared" si="399"/>
        <v>42803.842812499999</v>
      </c>
      <c r="T3131">
        <f t="shared" si="396"/>
        <v>2017</v>
      </c>
      <c r="U3131" s="10">
        <f t="shared" si="400"/>
        <v>42843.801145833335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97"/>
        <v>3.75</v>
      </c>
      <c r="P3132" s="6">
        <f t="shared" si="398"/>
        <v>93.75</v>
      </c>
      <c r="Q3132" t="str">
        <f t="shared" si="401"/>
        <v>theater</v>
      </c>
      <c r="R3132" t="str">
        <f t="shared" si="402"/>
        <v>plays</v>
      </c>
      <c r="S3132" s="10">
        <f t="shared" si="399"/>
        <v>42808.640231481477</v>
      </c>
      <c r="T3132">
        <f t="shared" si="396"/>
        <v>2017</v>
      </c>
      <c r="U3132" s="10">
        <f t="shared" si="400"/>
        <v>42839.207638888889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97"/>
        <v>15.731707317073171</v>
      </c>
      <c r="P3133" s="6">
        <f t="shared" si="398"/>
        <v>53.75</v>
      </c>
      <c r="Q3133" t="str">
        <f t="shared" si="401"/>
        <v>theater</v>
      </c>
      <c r="R3133" t="str">
        <f t="shared" si="402"/>
        <v>plays</v>
      </c>
      <c r="S3133" s="10">
        <f t="shared" si="399"/>
        <v>42803.579224537039</v>
      </c>
      <c r="T3133">
        <f t="shared" si="396"/>
        <v>2017</v>
      </c>
      <c r="U3133" s="10">
        <f t="shared" si="400"/>
        <v>42833.537557870368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97"/>
        <v>3.3333333333333333E-2</v>
      </c>
      <c r="P3134" s="6">
        <f t="shared" si="398"/>
        <v>10</v>
      </c>
      <c r="Q3134" t="str">
        <f t="shared" si="401"/>
        <v>theater</v>
      </c>
      <c r="R3134" t="str">
        <f t="shared" si="402"/>
        <v>plays</v>
      </c>
      <c r="S3134" s="10">
        <f t="shared" si="399"/>
        <v>42786.350231481483</v>
      </c>
      <c r="T3134">
        <f t="shared" si="396"/>
        <v>2017</v>
      </c>
      <c r="U3134" s="10">
        <f t="shared" si="400"/>
        <v>42846.308564814812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97"/>
        <v>108</v>
      </c>
      <c r="P3135" s="6">
        <f t="shared" si="398"/>
        <v>33.75</v>
      </c>
      <c r="Q3135" t="str">
        <f t="shared" si="401"/>
        <v>theater</v>
      </c>
      <c r="R3135" t="str">
        <f t="shared" si="402"/>
        <v>plays</v>
      </c>
      <c r="S3135" s="10">
        <f t="shared" si="399"/>
        <v>42788.565208333333</v>
      </c>
      <c r="T3135">
        <f t="shared" si="396"/>
        <v>2017</v>
      </c>
      <c r="U3135" s="10">
        <f t="shared" si="400"/>
        <v>42818.523541666669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97"/>
        <v>22.5</v>
      </c>
      <c r="P3136" s="6">
        <f t="shared" si="398"/>
        <v>18.75</v>
      </c>
      <c r="Q3136" t="str">
        <f t="shared" si="401"/>
        <v>theater</v>
      </c>
      <c r="R3136" t="str">
        <f t="shared" si="402"/>
        <v>plays</v>
      </c>
      <c r="S3136" s="10">
        <f t="shared" si="399"/>
        <v>42800.720127314817</v>
      </c>
      <c r="T3136">
        <f t="shared" si="396"/>
        <v>2017</v>
      </c>
      <c r="U3136" s="10">
        <f t="shared" si="400"/>
        <v>42821.678460648152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97"/>
        <v>20.849420849420849</v>
      </c>
      <c r="P3137" s="6">
        <f t="shared" si="398"/>
        <v>23.142857142857142</v>
      </c>
      <c r="Q3137" t="str">
        <f t="shared" si="401"/>
        <v>theater</v>
      </c>
      <c r="R3137" t="str">
        <f t="shared" si="402"/>
        <v>plays</v>
      </c>
      <c r="S3137" s="10">
        <f t="shared" si="399"/>
        <v>42807.151863425926</v>
      </c>
      <c r="T3137">
        <f t="shared" si="396"/>
        <v>2017</v>
      </c>
      <c r="U3137" s="10">
        <f t="shared" si="400"/>
        <v>42829.151863425926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97"/>
        <v>127.8</v>
      </c>
      <c r="P3138" s="6">
        <f t="shared" si="398"/>
        <v>29.045454545454547</v>
      </c>
      <c r="Q3138" t="str">
        <f t="shared" si="401"/>
        <v>theater</v>
      </c>
      <c r="R3138" t="str">
        <f t="shared" si="402"/>
        <v>plays</v>
      </c>
      <c r="S3138" s="10">
        <f t="shared" si="399"/>
        <v>42789.462430555555</v>
      </c>
      <c r="T3138">
        <f t="shared" ref="T3138:T3201" si="403">YEAR(S3138)</f>
        <v>2017</v>
      </c>
      <c r="U3138" s="10">
        <f t="shared" si="400"/>
        <v>42825.957638888889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404">E3139/D3139 * 100</f>
        <v>3.3333333333333335</v>
      </c>
      <c r="P3139" s="6">
        <f t="shared" ref="P3139:P3202" si="405">E3139/L3139</f>
        <v>50</v>
      </c>
      <c r="Q3139" t="str">
        <f t="shared" si="401"/>
        <v>theater</v>
      </c>
      <c r="R3139" t="str">
        <f t="shared" si="402"/>
        <v>plays</v>
      </c>
      <c r="S3139" s="10">
        <f t="shared" ref="S3139:S3202" si="406">(((J3139/60)/60)/24)+DATE(1970,1,1)</f>
        <v>42807.885057870371</v>
      </c>
      <c r="T3139">
        <f t="shared" si="403"/>
        <v>2017</v>
      </c>
      <c r="U3139" s="10">
        <f t="shared" ref="U3139:U3202" si="407">(((I3139/60)/60)/24)+DATE(1970,1,1)</f>
        <v>42858.8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404"/>
        <v>0</v>
      </c>
      <c r="P3140" s="6">
        <f>IF(L3140 &gt; 0,E3140/L3140,0)</f>
        <v>0</v>
      </c>
      <c r="Q3140" t="str">
        <f t="shared" si="401"/>
        <v>theater</v>
      </c>
      <c r="R3140" t="str">
        <f t="shared" si="402"/>
        <v>plays</v>
      </c>
      <c r="S3140" s="10">
        <f t="shared" si="406"/>
        <v>42809.645914351851</v>
      </c>
      <c r="T3140">
        <f t="shared" si="403"/>
        <v>2017</v>
      </c>
      <c r="U3140" s="10">
        <f t="shared" si="407"/>
        <v>42828.645914351851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404"/>
        <v>5.4</v>
      </c>
      <c r="P3141" s="6">
        <f t="shared" si="405"/>
        <v>450</v>
      </c>
      <c r="Q3141" t="str">
        <f t="shared" ref="Q3141:Q3204" si="408">LEFT(N3141,SEARCH("/",N3141,1)-1)</f>
        <v>theater</v>
      </c>
      <c r="R3141" t="str">
        <f t="shared" ref="R3141:R3204" si="409">RIGHT(N3141,LEN(N3141)-SEARCH("/",N3141,1))</f>
        <v>plays</v>
      </c>
      <c r="S3141" s="10">
        <f t="shared" si="406"/>
        <v>42785.270370370374</v>
      </c>
      <c r="T3141">
        <f t="shared" si="403"/>
        <v>2017</v>
      </c>
      <c r="U3141" s="10">
        <f t="shared" si="407"/>
        <v>42819.189583333333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404"/>
        <v>0.96</v>
      </c>
      <c r="P3142" s="6">
        <f t="shared" si="405"/>
        <v>24</v>
      </c>
      <c r="Q3142" t="str">
        <f t="shared" si="408"/>
        <v>theater</v>
      </c>
      <c r="R3142" t="str">
        <f t="shared" si="409"/>
        <v>plays</v>
      </c>
      <c r="S3142" s="10">
        <f t="shared" si="406"/>
        <v>42802.718784722223</v>
      </c>
      <c r="T3142">
        <f t="shared" si="403"/>
        <v>2017</v>
      </c>
      <c r="U3142" s="10">
        <f t="shared" si="407"/>
        <v>42832.677118055552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404"/>
        <v>51.6</v>
      </c>
      <c r="P3143" s="6">
        <f t="shared" si="405"/>
        <v>32.25</v>
      </c>
      <c r="Q3143" t="str">
        <f t="shared" si="408"/>
        <v>theater</v>
      </c>
      <c r="R3143" t="str">
        <f t="shared" si="409"/>
        <v>plays</v>
      </c>
      <c r="S3143" s="10">
        <f t="shared" si="406"/>
        <v>42800.753333333334</v>
      </c>
      <c r="T3143">
        <f t="shared" si="403"/>
        <v>2017</v>
      </c>
      <c r="U3143" s="10">
        <f t="shared" si="407"/>
        <v>42841.833333333328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404"/>
        <v>1.6363636363636365</v>
      </c>
      <c r="P3144" s="6">
        <f t="shared" si="405"/>
        <v>15</v>
      </c>
      <c r="Q3144" t="str">
        <f t="shared" si="408"/>
        <v>theater</v>
      </c>
      <c r="R3144" t="str">
        <f t="shared" si="409"/>
        <v>plays</v>
      </c>
      <c r="S3144" s="10">
        <f t="shared" si="406"/>
        <v>42783.513182870374</v>
      </c>
      <c r="T3144">
        <f t="shared" si="403"/>
        <v>2017</v>
      </c>
      <c r="U3144" s="10">
        <f t="shared" si="407"/>
        <v>42813.471516203703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404"/>
        <v>0</v>
      </c>
      <c r="P3145" s="6">
        <f>IF(L3145 &gt; 0,E3145/L3145,0)</f>
        <v>0</v>
      </c>
      <c r="Q3145" t="str">
        <f t="shared" si="408"/>
        <v>theater</v>
      </c>
      <c r="R3145" t="str">
        <f t="shared" si="409"/>
        <v>plays</v>
      </c>
      <c r="S3145" s="10">
        <f t="shared" si="406"/>
        <v>42808.358287037037</v>
      </c>
      <c r="T3145">
        <f t="shared" si="403"/>
        <v>2017</v>
      </c>
      <c r="U3145" s="10">
        <f t="shared" si="407"/>
        <v>42834.358287037037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404"/>
        <v>75.400000000000006</v>
      </c>
      <c r="P3146" s="6">
        <f t="shared" si="405"/>
        <v>251.33333333333334</v>
      </c>
      <c r="Q3146" t="str">
        <f t="shared" si="408"/>
        <v>theater</v>
      </c>
      <c r="R3146" t="str">
        <f t="shared" si="409"/>
        <v>plays</v>
      </c>
      <c r="S3146" s="10">
        <f t="shared" si="406"/>
        <v>42796.538275462968</v>
      </c>
      <c r="T3146">
        <f t="shared" si="403"/>
        <v>2017</v>
      </c>
      <c r="U3146" s="10">
        <f t="shared" si="407"/>
        <v>42813.25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404"/>
        <v>0</v>
      </c>
      <c r="P3147" s="6">
        <f>IF(L3147 &gt; 0,E3147/L3147,0)</f>
        <v>0</v>
      </c>
      <c r="Q3147" t="str">
        <f t="shared" si="408"/>
        <v>theater</v>
      </c>
      <c r="R3147" t="str">
        <f t="shared" si="409"/>
        <v>plays</v>
      </c>
      <c r="S3147" s="10">
        <f t="shared" si="406"/>
        <v>42762.040902777779</v>
      </c>
      <c r="T3147">
        <f t="shared" si="403"/>
        <v>2017</v>
      </c>
      <c r="U3147" s="10">
        <f t="shared" si="407"/>
        <v>42821.999236111107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404"/>
        <v>10.5</v>
      </c>
      <c r="P3148" s="6">
        <f t="shared" si="405"/>
        <v>437.5</v>
      </c>
      <c r="Q3148" t="str">
        <f t="shared" si="408"/>
        <v>theater</v>
      </c>
      <c r="R3148" t="str">
        <f t="shared" si="409"/>
        <v>plays</v>
      </c>
      <c r="S3148" s="10">
        <f t="shared" si="406"/>
        <v>42796.682476851856</v>
      </c>
      <c r="T3148">
        <f t="shared" si="403"/>
        <v>2017</v>
      </c>
      <c r="U3148" s="10">
        <f t="shared" si="407"/>
        <v>42841.640810185185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404"/>
        <v>117.52499999999999</v>
      </c>
      <c r="P3149" s="6">
        <f t="shared" si="405"/>
        <v>110.35211267605634</v>
      </c>
      <c r="Q3149" t="str">
        <f t="shared" si="408"/>
        <v>theater</v>
      </c>
      <c r="R3149" t="str">
        <f t="shared" si="409"/>
        <v>plays</v>
      </c>
      <c r="S3149" s="10">
        <f t="shared" si="406"/>
        <v>41909.969386574077</v>
      </c>
      <c r="T3149">
        <f t="shared" si="403"/>
        <v>2014</v>
      </c>
      <c r="U3149" s="10">
        <f t="shared" si="407"/>
        <v>41950.011053240742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404"/>
        <v>131.16666666666669</v>
      </c>
      <c r="P3150" s="6">
        <f t="shared" si="405"/>
        <v>41.421052631578945</v>
      </c>
      <c r="Q3150" t="str">
        <f t="shared" si="408"/>
        <v>theater</v>
      </c>
      <c r="R3150" t="str">
        <f t="shared" si="409"/>
        <v>plays</v>
      </c>
      <c r="S3150" s="10">
        <f t="shared" si="406"/>
        <v>41891.665324074071</v>
      </c>
      <c r="T3150">
        <f t="shared" si="403"/>
        <v>2014</v>
      </c>
      <c r="U3150" s="10">
        <f t="shared" si="407"/>
        <v>41913.166666666664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404"/>
        <v>104</v>
      </c>
      <c r="P3151" s="6">
        <f t="shared" si="405"/>
        <v>52</v>
      </c>
      <c r="Q3151" t="str">
        <f t="shared" si="408"/>
        <v>theater</v>
      </c>
      <c r="R3151" t="str">
        <f t="shared" si="409"/>
        <v>plays</v>
      </c>
      <c r="S3151" s="10">
        <f t="shared" si="406"/>
        <v>41226.017361111109</v>
      </c>
      <c r="T3151">
        <f t="shared" si="403"/>
        <v>2012</v>
      </c>
      <c r="U3151" s="10">
        <f t="shared" si="407"/>
        <v>41250.083333333336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404"/>
        <v>101</v>
      </c>
      <c r="P3152" s="6">
        <f t="shared" si="405"/>
        <v>33.990384615384613</v>
      </c>
      <c r="Q3152" t="str">
        <f t="shared" si="408"/>
        <v>theater</v>
      </c>
      <c r="R3152" t="str">
        <f t="shared" si="409"/>
        <v>plays</v>
      </c>
      <c r="S3152" s="10">
        <f t="shared" si="406"/>
        <v>40478.263923611114</v>
      </c>
      <c r="T3152">
        <f t="shared" si="403"/>
        <v>2010</v>
      </c>
      <c r="U3152" s="10">
        <f t="shared" si="407"/>
        <v>40568.166666666664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404"/>
        <v>100.4</v>
      </c>
      <c r="P3153" s="6">
        <f t="shared" si="405"/>
        <v>103.35294117647059</v>
      </c>
      <c r="Q3153" t="str">
        <f t="shared" si="408"/>
        <v>theater</v>
      </c>
      <c r="R3153" t="str">
        <f t="shared" si="409"/>
        <v>plays</v>
      </c>
      <c r="S3153" s="10">
        <f t="shared" si="406"/>
        <v>41862.83997685185</v>
      </c>
      <c r="T3153">
        <f t="shared" si="403"/>
        <v>2014</v>
      </c>
      <c r="U3153" s="10">
        <f t="shared" si="407"/>
        <v>41892.83997685185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404"/>
        <v>105.95454545454545</v>
      </c>
      <c r="P3154" s="6">
        <f t="shared" si="405"/>
        <v>34.791044776119406</v>
      </c>
      <c r="Q3154" t="str">
        <f t="shared" si="408"/>
        <v>theater</v>
      </c>
      <c r="R3154" t="str">
        <f t="shared" si="409"/>
        <v>plays</v>
      </c>
      <c r="S3154" s="10">
        <f t="shared" si="406"/>
        <v>41550.867673611108</v>
      </c>
      <c r="T3154">
        <f t="shared" si="403"/>
        <v>2013</v>
      </c>
      <c r="U3154" s="10">
        <f t="shared" si="407"/>
        <v>41580.867673611108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404"/>
        <v>335.58333333333337</v>
      </c>
      <c r="P3155" s="6">
        <f t="shared" si="405"/>
        <v>41.773858921161825</v>
      </c>
      <c r="Q3155" t="str">
        <f t="shared" si="408"/>
        <v>theater</v>
      </c>
      <c r="R3155" t="str">
        <f t="shared" si="409"/>
        <v>plays</v>
      </c>
      <c r="S3155" s="10">
        <f t="shared" si="406"/>
        <v>40633.154363425929</v>
      </c>
      <c r="T3155">
        <f t="shared" si="403"/>
        <v>2011</v>
      </c>
      <c r="U3155" s="10">
        <f t="shared" si="407"/>
        <v>40664.207638888889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404"/>
        <v>112.92857142857142</v>
      </c>
      <c r="P3156" s="6">
        <f t="shared" si="405"/>
        <v>64.268292682926827</v>
      </c>
      <c r="Q3156" t="str">
        <f t="shared" si="408"/>
        <v>theater</v>
      </c>
      <c r="R3156" t="str">
        <f t="shared" si="409"/>
        <v>plays</v>
      </c>
      <c r="S3156" s="10">
        <f t="shared" si="406"/>
        <v>40970.875671296293</v>
      </c>
      <c r="T3156">
        <f t="shared" si="403"/>
        <v>2012</v>
      </c>
      <c r="U3156" s="10">
        <f t="shared" si="407"/>
        <v>41000.834004629629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404"/>
        <v>188.50460000000001</v>
      </c>
      <c r="P3157" s="6">
        <f t="shared" si="405"/>
        <v>31.209370860927152</v>
      </c>
      <c r="Q3157" t="str">
        <f t="shared" si="408"/>
        <v>theater</v>
      </c>
      <c r="R3157" t="str">
        <f t="shared" si="409"/>
        <v>plays</v>
      </c>
      <c r="S3157" s="10">
        <f t="shared" si="406"/>
        <v>41233.499131944445</v>
      </c>
      <c r="T3157">
        <f t="shared" si="403"/>
        <v>2012</v>
      </c>
      <c r="U3157" s="10">
        <f t="shared" si="407"/>
        <v>41263.499131944445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404"/>
        <v>101.81818181818181</v>
      </c>
      <c r="P3158" s="6">
        <f t="shared" si="405"/>
        <v>62.921348314606739</v>
      </c>
      <c r="Q3158" t="str">
        <f t="shared" si="408"/>
        <v>theater</v>
      </c>
      <c r="R3158" t="str">
        <f t="shared" si="409"/>
        <v>plays</v>
      </c>
      <c r="S3158" s="10">
        <f t="shared" si="406"/>
        <v>41026.953055555554</v>
      </c>
      <c r="T3158">
        <f t="shared" si="403"/>
        <v>2012</v>
      </c>
      <c r="U3158" s="10">
        <f t="shared" si="407"/>
        <v>41061.953055555554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404"/>
        <v>101</v>
      </c>
      <c r="P3159" s="6">
        <f t="shared" si="405"/>
        <v>98.536585365853654</v>
      </c>
      <c r="Q3159" t="str">
        <f t="shared" si="408"/>
        <v>theater</v>
      </c>
      <c r="R3159" t="str">
        <f t="shared" si="409"/>
        <v>plays</v>
      </c>
      <c r="S3159" s="10">
        <f t="shared" si="406"/>
        <v>41829.788252314815</v>
      </c>
      <c r="T3159">
        <f t="shared" si="403"/>
        <v>2014</v>
      </c>
      <c r="U3159" s="10">
        <f t="shared" si="407"/>
        <v>41839.208333333336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404"/>
        <v>113.99999999999999</v>
      </c>
      <c r="P3160" s="6">
        <f t="shared" si="405"/>
        <v>82.608695652173907</v>
      </c>
      <c r="Q3160" t="str">
        <f t="shared" si="408"/>
        <v>theater</v>
      </c>
      <c r="R3160" t="str">
        <f t="shared" si="409"/>
        <v>plays</v>
      </c>
      <c r="S3160" s="10">
        <f t="shared" si="406"/>
        <v>41447.839722222219</v>
      </c>
      <c r="T3160">
        <f t="shared" si="403"/>
        <v>2013</v>
      </c>
      <c r="U3160" s="10">
        <f t="shared" si="407"/>
        <v>41477.839722222219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404"/>
        <v>133.48133333333334</v>
      </c>
      <c r="P3161" s="6">
        <f t="shared" si="405"/>
        <v>38.504230769230773</v>
      </c>
      <c r="Q3161" t="str">
        <f t="shared" si="408"/>
        <v>theater</v>
      </c>
      <c r="R3161" t="str">
        <f t="shared" si="409"/>
        <v>plays</v>
      </c>
      <c r="S3161" s="10">
        <f t="shared" si="406"/>
        <v>40884.066678240742</v>
      </c>
      <c r="T3161">
        <f t="shared" si="403"/>
        <v>2011</v>
      </c>
      <c r="U3161" s="10">
        <f t="shared" si="407"/>
        <v>40926.958333333336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404"/>
        <v>101.53333333333335</v>
      </c>
      <c r="P3162" s="6">
        <f t="shared" si="405"/>
        <v>80.15789473684211</v>
      </c>
      <c r="Q3162" t="str">
        <f t="shared" si="408"/>
        <v>theater</v>
      </c>
      <c r="R3162" t="str">
        <f t="shared" si="409"/>
        <v>plays</v>
      </c>
      <c r="S3162" s="10">
        <f t="shared" si="406"/>
        <v>41841.26489583333</v>
      </c>
      <c r="T3162">
        <f t="shared" si="403"/>
        <v>2014</v>
      </c>
      <c r="U3162" s="10">
        <f t="shared" si="407"/>
        <v>41864.207638888889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404"/>
        <v>105.1</v>
      </c>
      <c r="P3163" s="6">
        <f t="shared" si="405"/>
        <v>28.405405405405407</v>
      </c>
      <c r="Q3163" t="str">
        <f t="shared" si="408"/>
        <v>theater</v>
      </c>
      <c r="R3163" t="str">
        <f t="shared" si="409"/>
        <v>plays</v>
      </c>
      <c r="S3163" s="10">
        <f t="shared" si="406"/>
        <v>41897.536134259259</v>
      </c>
      <c r="T3163">
        <f t="shared" si="403"/>
        <v>2014</v>
      </c>
      <c r="U3163" s="10">
        <f t="shared" si="407"/>
        <v>41927.536134259259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404"/>
        <v>127.15</v>
      </c>
      <c r="P3164" s="6">
        <f t="shared" si="405"/>
        <v>80.730158730158735</v>
      </c>
      <c r="Q3164" t="str">
        <f t="shared" si="408"/>
        <v>theater</v>
      </c>
      <c r="R3164" t="str">
        <f t="shared" si="409"/>
        <v>plays</v>
      </c>
      <c r="S3164" s="10">
        <f t="shared" si="406"/>
        <v>41799.685902777775</v>
      </c>
      <c r="T3164">
        <f t="shared" si="403"/>
        <v>2014</v>
      </c>
      <c r="U3164" s="10">
        <f t="shared" si="407"/>
        <v>41827.083333333336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404"/>
        <v>111.15384615384616</v>
      </c>
      <c r="P3165" s="6">
        <f t="shared" si="405"/>
        <v>200.69444444444446</v>
      </c>
      <c r="Q3165" t="str">
        <f t="shared" si="408"/>
        <v>theater</v>
      </c>
      <c r="R3165" t="str">
        <f t="shared" si="409"/>
        <v>plays</v>
      </c>
      <c r="S3165" s="10">
        <f t="shared" si="406"/>
        <v>41775.753761574073</v>
      </c>
      <c r="T3165">
        <f t="shared" si="403"/>
        <v>2014</v>
      </c>
      <c r="U3165" s="10">
        <f t="shared" si="407"/>
        <v>41805.753761574073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404"/>
        <v>106.76</v>
      </c>
      <c r="P3166" s="6">
        <f t="shared" si="405"/>
        <v>37.591549295774648</v>
      </c>
      <c r="Q3166" t="str">
        <f t="shared" si="408"/>
        <v>theater</v>
      </c>
      <c r="R3166" t="str">
        <f t="shared" si="409"/>
        <v>plays</v>
      </c>
      <c r="S3166" s="10">
        <f t="shared" si="406"/>
        <v>41766.80572916667</v>
      </c>
      <c r="T3166">
        <f t="shared" si="403"/>
        <v>2014</v>
      </c>
      <c r="U3166" s="10">
        <f t="shared" si="407"/>
        <v>41799.80572916667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404"/>
        <v>162.66666666666666</v>
      </c>
      <c r="P3167" s="6">
        <f t="shared" si="405"/>
        <v>58.095238095238095</v>
      </c>
      <c r="Q3167" t="str">
        <f t="shared" si="408"/>
        <v>theater</v>
      </c>
      <c r="R3167" t="str">
        <f t="shared" si="409"/>
        <v>plays</v>
      </c>
      <c r="S3167" s="10">
        <f t="shared" si="406"/>
        <v>40644.159259259257</v>
      </c>
      <c r="T3167">
        <f t="shared" si="403"/>
        <v>2011</v>
      </c>
      <c r="U3167" s="10">
        <f t="shared" si="407"/>
        <v>40666.165972222225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404"/>
        <v>160.22808571428573</v>
      </c>
      <c r="P3168" s="6">
        <f t="shared" si="405"/>
        <v>60.300892473118282</v>
      </c>
      <c r="Q3168" t="str">
        <f t="shared" si="408"/>
        <v>theater</v>
      </c>
      <c r="R3168" t="str">
        <f t="shared" si="409"/>
        <v>plays</v>
      </c>
      <c r="S3168" s="10">
        <f t="shared" si="406"/>
        <v>41940.69158564815</v>
      </c>
      <c r="T3168">
        <f t="shared" si="403"/>
        <v>2014</v>
      </c>
      <c r="U3168" s="10">
        <f t="shared" si="407"/>
        <v>41969.332638888889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404"/>
        <v>116.16666666666666</v>
      </c>
      <c r="P3169" s="6">
        <f t="shared" si="405"/>
        <v>63.363636363636367</v>
      </c>
      <c r="Q3169" t="str">
        <f t="shared" si="408"/>
        <v>theater</v>
      </c>
      <c r="R3169" t="str">
        <f t="shared" si="409"/>
        <v>plays</v>
      </c>
      <c r="S3169" s="10">
        <f t="shared" si="406"/>
        <v>41839.175706018519</v>
      </c>
      <c r="T3169">
        <f t="shared" si="403"/>
        <v>2014</v>
      </c>
      <c r="U3169" s="10">
        <f t="shared" si="407"/>
        <v>41853.175706018519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404"/>
        <v>124.2</v>
      </c>
      <c r="P3170" s="6">
        <f t="shared" si="405"/>
        <v>50.901639344262293</v>
      </c>
      <c r="Q3170" t="str">
        <f t="shared" si="408"/>
        <v>theater</v>
      </c>
      <c r="R3170" t="str">
        <f t="shared" si="409"/>
        <v>plays</v>
      </c>
      <c r="S3170" s="10">
        <f t="shared" si="406"/>
        <v>41772.105937500004</v>
      </c>
      <c r="T3170">
        <f t="shared" si="403"/>
        <v>2014</v>
      </c>
      <c r="U3170" s="10">
        <f t="shared" si="407"/>
        <v>41803.916666666664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404"/>
        <v>103.01249999999999</v>
      </c>
      <c r="P3171" s="6">
        <f t="shared" si="405"/>
        <v>100.5</v>
      </c>
      <c r="Q3171" t="str">
        <f t="shared" si="408"/>
        <v>theater</v>
      </c>
      <c r="R3171" t="str">
        <f t="shared" si="409"/>
        <v>plays</v>
      </c>
      <c r="S3171" s="10">
        <f t="shared" si="406"/>
        <v>41591.737974537034</v>
      </c>
      <c r="T3171">
        <f t="shared" si="403"/>
        <v>2013</v>
      </c>
      <c r="U3171" s="10">
        <f t="shared" si="407"/>
        <v>41621.207638888889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404"/>
        <v>112.25</v>
      </c>
      <c r="P3172" s="6">
        <f t="shared" si="405"/>
        <v>31.619718309859156</v>
      </c>
      <c r="Q3172" t="str">
        <f t="shared" si="408"/>
        <v>theater</v>
      </c>
      <c r="R3172" t="str">
        <f t="shared" si="409"/>
        <v>plays</v>
      </c>
      <c r="S3172" s="10">
        <f t="shared" si="406"/>
        <v>41789.080370370371</v>
      </c>
      <c r="T3172">
        <f t="shared" si="403"/>
        <v>2014</v>
      </c>
      <c r="U3172" s="10">
        <f t="shared" si="407"/>
        <v>41822.166666666664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404"/>
        <v>108.8142857142857</v>
      </c>
      <c r="P3173" s="6">
        <f t="shared" si="405"/>
        <v>65.102564102564102</v>
      </c>
      <c r="Q3173" t="str">
        <f t="shared" si="408"/>
        <v>theater</v>
      </c>
      <c r="R3173" t="str">
        <f t="shared" si="409"/>
        <v>plays</v>
      </c>
      <c r="S3173" s="10">
        <f t="shared" si="406"/>
        <v>42466.608310185184</v>
      </c>
      <c r="T3173">
        <f t="shared" si="403"/>
        <v>2016</v>
      </c>
      <c r="U3173" s="10">
        <f t="shared" si="407"/>
        <v>42496.608310185184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404"/>
        <v>114.99999999999999</v>
      </c>
      <c r="P3174" s="6">
        <f t="shared" si="405"/>
        <v>79.310344827586206</v>
      </c>
      <c r="Q3174" t="str">
        <f t="shared" si="408"/>
        <v>theater</v>
      </c>
      <c r="R3174" t="str">
        <f t="shared" si="409"/>
        <v>plays</v>
      </c>
      <c r="S3174" s="10">
        <f t="shared" si="406"/>
        <v>40923.729953703703</v>
      </c>
      <c r="T3174">
        <f t="shared" si="403"/>
        <v>2012</v>
      </c>
      <c r="U3174" s="10">
        <f t="shared" si="407"/>
        <v>40953.729953703703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404"/>
        <v>103</v>
      </c>
      <c r="P3175" s="6">
        <f t="shared" si="405"/>
        <v>139.18918918918919</v>
      </c>
      <c r="Q3175" t="str">
        <f t="shared" si="408"/>
        <v>theater</v>
      </c>
      <c r="R3175" t="str">
        <f t="shared" si="409"/>
        <v>plays</v>
      </c>
      <c r="S3175" s="10">
        <f t="shared" si="406"/>
        <v>41878.878379629627</v>
      </c>
      <c r="T3175">
        <f t="shared" si="403"/>
        <v>2014</v>
      </c>
      <c r="U3175" s="10">
        <f t="shared" si="407"/>
        <v>41908.878379629627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404"/>
        <v>101.13333333333334</v>
      </c>
      <c r="P3176" s="6">
        <f t="shared" si="405"/>
        <v>131.91304347826087</v>
      </c>
      <c r="Q3176" t="str">
        <f t="shared" si="408"/>
        <v>theater</v>
      </c>
      <c r="R3176" t="str">
        <f t="shared" si="409"/>
        <v>plays</v>
      </c>
      <c r="S3176" s="10">
        <f t="shared" si="406"/>
        <v>41862.864675925928</v>
      </c>
      <c r="T3176">
        <f t="shared" si="403"/>
        <v>2014</v>
      </c>
      <c r="U3176" s="10">
        <f t="shared" si="407"/>
        <v>41876.864675925928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404"/>
        <v>109.55999999999999</v>
      </c>
      <c r="P3177" s="6">
        <f t="shared" si="405"/>
        <v>91.3</v>
      </c>
      <c r="Q3177" t="str">
        <f t="shared" si="408"/>
        <v>theater</v>
      </c>
      <c r="R3177" t="str">
        <f t="shared" si="409"/>
        <v>plays</v>
      </c>
      <c r="S3177" s="10">
        <f t="shared" si="406"/>
        <v>40531.886886574073</v>
      </c>
      <c r="T3177">
        <f t="shared" si="403"/>
        <v>2010</v>
      </c>
      <c r="U3177" s="10">
        <f t="shared" si="407"/>
        <v>40591.886886574073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404"/>
        <v>114.8421052631579</v>
      </c>
      <c r="P3178" s="6">
        <f t="shared" si="405"/>
        <v>39.672727272727272</v>
      </c>
      <c r="Q3178" t="str">
        <f t="shared" si="408"/>
        <v>theater</v>
      </c>
      <c r="R3178" t="str">
        <f t="shared" si="409"/>
        <v>plays</v>
      </c>
      <c r="S3178" s="10">
        <f t="shared" si="406"/>
        <v>41477.930914351848</v>
      </c>
      <c r="T3178">
        <f t="shared" si="403"/>
        <v>2013</v>
      </c>
      <c r="U3178" s="10">
        <f t="shared" si="407"/>
        <v>41504.625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404"/>
        <v>117.39999999999999</v>
      </c>
      <c r="P3179" s="6">
        <f t="shared" si="405"/>
        <v>57.549019607843135</v>
      </c>
      <c r="Q3179" t="str">
        <f t="shared" si="408"/>
        <v>theater</v>
      </c>
      <c r="R3179" t="str">
        <f t="shared" si="409"/>
        <v>plays</v>
      </c>
      <c r="S3179" s="10">
        <f t="shared" si="406"/>
        <v>41781.666770833333</v>
      </c>
      <c r="T3179">
        <f t="shared" si="403"/>
        <v>2014</v>
      </c>
      <c r="U3179" s="10">
        <f t="shared" si="407"/>
        <v>41811.666770833333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404"/>
        <v>171.73333333333335</v>
      </c>
      <c r="P3180" s="6">
        <f t="shared" si="405"/>
        <v>33.025641025641029</v>
      </c>
      <c r="Q3180" t="str">
        <f t="shared" si="408"/>
        <v>theater</v>
      </c>
      <c r="R3180" t="str">
        <f t="shared" si="409"/>
        <v>plays</v>
      </c>
      <c r="S3180" s="10">
        <f t="shared" si="406"/>
        <v>41806.605034722219</v>
      </c>
      <c r="T3180">
        <f t="shared" si="403"/>
        <v>2014</v>
      </c>
      <c r="U3180" s="10">
        <f t="shared" si="407"/>
        <v>41836.605034722219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404"/>
        <v>114.16238095238094</v>
      </c>
      <c r="P3181" s="6">
        <f t="shared" si="405"/>
        <v>77.335806451612896</v>
      </c>
      <c r="Q3181" t="str">
        <f t="shared" si="408"/>
        <v>theater</v>
      </c>
      <c r="R3181" t="str">
        <f t="shared" si="409"/>
        <v>plays</v>
      </c>
      <c r="S3181" s="10">
        <f t="shared" si="406"/>
        <v>41375.702210648145</v>
      </c>
      <c r="T3181">
        <f t="shared" si="403"/>
        <v>2013</v>
      </c>
      <c r="U3181" s="10">
        <f t="shared" si="407"/>
        <v>41400.702210648145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404"/>
        <v>119.75</v>
      </c>
      <c r="P3182" s="6">
        <f t="shared" si="405"/>
        <v>31.933333333333334</v>
      </c>
      <c r="Q3182" t="str">
        <f t="shared" si="408"/>
        <v>theater</v>
      </c>
      <c r="R3182" t="str">
        <f t="shared" si="409"/>
        <v>plays</v>
      </c>
      <c r="S3182" s="10">
        <f t="shared" si="406"/>
        <v>41780.412604166668</v>
      </c>
      <c r="T3182">
        <f t="shared" si="403"/>
        <v>2014</v>
      </c>
      <c r="U3182" s="10">
        <f t="shared" si="407"/>
        <v>41810.412604166668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404"/>
        <v>109.00000000000001</v>
      </c>
      <c r="P3183" s="6">
        <f t="shared" si="405"/>
        <v>36.333333333333336</v>
      </c>
      <c r="Q3183" t="str">
        <f t="shared" si="408"/>
        <v>theater</v>
      </c>
      <c r="R3183" t="str">
        <f t="shared" si="409"/>
        <v>plays</v>
      </c>
      <c r="S3183" s="10">
        <f t="shared" si="406"/>
        <v>41779.310034722221</v>
      </c>
      <c r="T3183">
        <f t="shared" si="403"/>
        <v>2014</v>
      </c>
      <c r="U3183" s="10">
        <f t="shared" si="407"/>
        <v>41805.666666666664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404"/>
        <v>100.88571428571429</v>
      </c>
      <c r="P3184" s="6">
        <f t="shared" si="405"/>
        <v>46.768211920529801</v>
      </c>
      <c r="Q3184" t="str">
        <f t="shared" si="408"/>
        <v>theater</v>
      </c>
      <c r="R3184" t="str">
        <f t="shared" si="409"/>
        <v>plays</v>
      </c>
      <c r="S3184" s="10">
        <f t="shared" si="406"/>
        <v>40883.949317129627</v>
      </c>
      <c r="T3184">
        <f t="shared" si="403"/>
        <v>2011</v>
      </c>
      <c r="U3184" s="10">
        <f t="shared" si="407"/>
        <v>40939.708333333336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404"/>
        <v>109.00000000000001</v>
      </c>
      <c r="P3185" s="6">
        <f t="shared" si="405"/>
        <v>40.073529411764703</v>
      </c>
      <c r="Q3185" t="str">
        <f t="shared" si="408"/>
        <v>theater</v>
      </c>
      <c r="R3185" t="str">
        <f t="shared" si="409"/>
        <v>plays</v>
      </c>
      <c r="S3185" s="10">
        <f t="shared" si="406"/>
        <v>41491.79478009259</v>
      </c>
      <c r="T3185">
        <f t="shared" si="403"/>
        <v>2013</v>
      </c>
      <c r="U3185" s="10">
        <f t="shared" si="407"/>
        <v>41509.79478009259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404"/>
        <v>107.20930232558139</v>
      </c>
      <c r="P3186" s="6">
        <f t="shared" si="405"/>
        <v>100.21739130434783</v>
      </c>
      <c r="Q3186" t="str">
        <f t="shared" si="408"/>
        <v>theater</v>
      </c>
      <c r="R3186" t="str">
        <f t="shared" si="409"/>
        <v>plays</v>
      </c>
      <c r="S3186" s="10">
        <f t="shared" si="406"/>
        <v>41791.993414351848</v>
      </c>
      <c r="T3186">
        <f t="shared" si="403"/>
        <v>2014</v>
      </c>
      <c r="U3186" s="10">
        <f t="shared" si="407"/>
        <v>41821.993414351848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404"/>
        <v>100</v>
      </c>
      <c r="P3187" s="6">
        <f t="shared" si="405"/>
        <v>41.666666666666664</v>
      </c>
      <c r="Q3187" t="str">
        <f t="shared" si="408"/>
        <v>theater</v>
      </c>
      <c r="R3187" t="str">
        <f t="shared" si="409"/>
        <v>plays</v>
      </c>
      <c r="S3187" s="10">
        <f t="shared" si="406"/>
        <v>41829.977326388893</v>
      </c>
      <c r="T3187">
        <f t="shared" si="403"/>
        <v>2014</v>
      </c>
      <c r="U3187" s="10">
        <f t="shared" si="407"/>
        <v>41836.977326388893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404"/>
        <v>102.18750000000001</v>
      </c>
      <c r="P3188" s="6">
        <f t="shared" si="405"/>
        <v>46.714285714285715</v>
      </c>
      <c r="Q3188" t="str">
        <f t="shared" si="408"/>
        <v>theater</v>
      </c>
      <c r="R3188" t="str">
        <f t="shared" si="409"/>
        <v>plays</v>
      </c>
      <c r="S3188" s="10">
        <f t="shared" si="406"/>
        <v>41868.924050925925</v>
      </c>
      <c r="T3188">
        <f t="shared" si="403"/>
        <v>2014</v>
      </c>
      <c r="U3188" s="10">
        <f t="shared" si="407"/>
        <v>41898.875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404"/>
        <v>116.29333333333334</v>
      </c>
      <c r="P3189" s="6">
        <f t="shared" si="405"/>
        <v>71.491803278688522</v>
      </c>
      <c r="Q3189" t="str">
        <f t="shared" si="408"/>
        <v>theater</v>
      </c>
      <c r="R3189" t="str">
        <f t="shared" si="409"/>
        <v>plays</v>
      </c>
      <c r="S3189" s="10">
        <f t="shared" si="406"/>
        <v>41835.666354166664</v>
      </c>
      <c r="T3189">
        <f t="shared" si="403"/>
        <v>2014</v>
      </c>
      <c r="U3189" s="10">
        <f t="shared" si="407"/>
        <v>41855.666354166664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404"/>
        <v>65</v>
      </c>
      <c r="P3190" s="6">
        <f t="shared" si="405"/>
        <v>14.444444444444445</v>
      </c>
      <c r="Q3190" t="str">
        <f t="shared" si="408"/>
        <v>theater</v>
      </c>
      <c r="R3190" t="str">
        <f t="shared" si="409"/>
        <v>musical</v>
      </c>
      <c r="S3190" s="10">
        <f t="shared" si="406"/>
        <v>42144.415532407409</v>
      </c>
      <c r="T3190">
        <f t="shared" si="403"/>
        <v>2015</v>
      </c>
      <c r="U3190" s="10">
        <f t="shared" si="407"/>
        <v>42165.415532407409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404"/>
        <v>12.327272727272726</v>
      </c>
      <c r="P3191" s="6">
        <f t="shared" si="405"/>
        <v>356.84210526315792</v>
      </c>
      <c r="Q3191" t="str">
        <f t="shared" si="408"/>
        <v>theater</v>
      </c>
      <c r="R3191" t="str">
        <f t="shared" si="409"/>
        <v>musical</v>
      </c>
      <c r="S3191" s="10">
        <f t="shared" si="406"/>
        <v>42118.346435185187</v>
      </c>
      <c r="T3191">
        <f t="shared" si="403"/>
        <v>2015</v>
      </c>
      <c r="U3191" s="10">
        <f t="shared" si="407"/>
        <v>42148.346435185187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404"/>
        <v>0</v>
      </c>
      <c r="P3192" s="6">
        <f>IF(L3192 &gt; 0,E3192/L3192,0)</f>
        <v>0</v>
      </c>
      <c r="Q3192" t="str">
        <f t="shared" si="408"/>
        <v>theater</v>
      </c>
      <c r="R3192" t="str">
        <f t="shared" si="409"/>
        <v>musical</v>
      </c>
      <c r="S3192" s="10">
        <f t="shared" si="406"/>
        <v>42683.151331018518</v>
      </c>
      <c r="T3192">
        <f t="shared" si="403"/>
        <v>2016</v>
      </c>
      <c r="U3192" s="10">
        <f t="shared" si="407"/>
        <v>42713.192997685182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404"/>
        <v>4.0266666666666664</v>
      </c>
      <c r="P3193" s="6">
        <f t="shared" si="405"/>
        <v>37.75</v>
      </c>
      <c r="Q3193" t="str">
        <f t="shared" si="408"/>
        <v>theater</v>
      </c>
      <c r="R3193" t="str">
        <f t="shared" si="409"/>
        <v>musical</v>
      </c>
      <c r="S3193" s="10">
        <f t="shared" si="406"/>
        <v>42538.755428240736</v>
      </c>
      <c r="T3193">
        <f t="shared" si="403"/>
        <v>2016</v>
      </c>
      <c r="U3193" s="10">
        <f t="shared" si="407"/>
        <v>42598.755428240736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404"/>
        <v>1.02</v>
      </c>
      <c r="P3194" s="6">
        <f t="shared" si="405"/>
        <v>12.75</v>
      </c>
      <c r="Q3194" t="str">
        <f t="shared" si="408"/>
        <v>theater</v>
      </c>
      <c r="R3194" t="str">
        <f t="shared" si="409"/>
        <v>musical</v>
      </c>
      <c r="S3194" s="10">
        <f t="shared" si="406"/>
        <v>42018.94049768518</v>
      </c>
      <c r="T3194">
        <f t="shared" si="403"/>
        <v>2015</v>
      </c>
      <c r="U3194" s="10">
        <f t="shared" si="407"/>
        <v>42063.916666666672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404"/>
        <v>11.74</v>
      </c>
      <c r="P3195" s="6">
        <f t="shared" si="405"/>
        <v>24.458333333333332</v>
      </c>
      <c r="Q3195" t="str">
        <f t="shared" si="408"/>
        <v>theater</v>
      </c>
      <c r="R3195" t="str">
        <f t="shared" si="409"/>
        <v>musical</v>
      </c>
      <c r="S3195" s="10">
        <f t="shared" si="406"/>
        <v>42010.968240740738</v>
      </c>
      <c r="T3195">
        <f t="shared" si="403"/>
        <v>2015</v>
      </c>
      <c r="U3195" s="10">
        <f t="shared" si="407"/>
        <v>42055.968240740738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404"/>
        <v>0</v>
      </c>
      <c r="P3196" s="6">
        <f>IF(L3196 &gt; 0,E3196/L3196,0)</f>
        <v>0</v>
      </c>
      <c r="Q3196" t="str">
        <f t="shared" si="408"/>
        <v>theater</v>
      </c>
      <c r="R3196" t="str">
        <f t="shared" si="409"/>
        <v>musical</v>
      </c>
      <c r="S3196" s="10">
        <f t="shared" si="406"/>
        <v>42182.062476851846</v>
      </c>
      <c r="T3196">
        <f t="shared" si="403"/>
        <v>2015</v>
      </c>
      <c r="U3196" s="10">
        <f t="shared" si="407"/>
        <v>42212.062476851846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404"/>
        <v>59.142857142857139</v>
      </c>
      <c r="P3197" s="6">
        <f t="shared" si="405"/>
        <v>53.07692307692308</v>
      </c>
      <c r="Q3197" t="str">
        <f t="shared" si="408"/>
        <v>theater</v>
      </c>
      <c r="R3197" t="str">
        <f t="shared" si="409"/>
        <v>musical</v>
      </c>
      <c r="S3197" s="10">
        <f t="shared" si="406"/>
        <v>42017.594236111108</v>
      </c>
      <c r="T3197">
        <f t="shared" si="403"/>
        <v>2015</v>
      </c>
      <c r="U3197" s="10">
        <f t="shared" si="407"/>
        <v>42047.594236111108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404"/>
        <v>0.06</v>
      </c>
      <c r="P3198" s="6">
        <f t="shared" si="405"/>
        <v>300</v>
      </c>
      <c r="Q3198" t="str">
        <f t="shared" si="408"/>
        <v>theater</v>
      </c>
      <c r="R3198" t="str">
        <f t="shared" si="409"/>
        <v>musical</v>
      </c>
      <c r="S3198" s="10">
        <f t="shared" si="406"/>
        <v>42157.598090277781</v>
      </c>
      <c r="T3198">
        <f t="shared" si="403"/>
        <v>2015</v>
      </c>
      <c r="U3198" s="10">
        <f t="shared" si="407"/>
        <v>42217.583333333328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404"/>
        <v>11.450000000000001</v>
      </c>
      <c r="P3199" s="6">
        <f t="shared" si="405"/>
        <v>286.25</v>
      </c>
      <c r="Q3199" t="str">
        <f t="shared" si="408"/>
        <v>theater</v>
      </c>
      <c r="R3199" t="str">
        <f t="shared" si="409"/>
        <v>musical</v>
      </c>
      <c r="S3199" s="10">
        <f t="shared" si="406"/>
        <v>42009.493263888886</v>
      </c>
      <c r="T3199">
        <f t="shared" si="403"/>
        <v>2015</v>
      </c>
      <c r="U3199" s="10">
        <f t="shared" si="407"/>
        <v>42039.493263888886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404"/>
        <v>0.36666666666666664</v>
      </c>
      <c r="P3200" s="6">
        <f t="shared" si="405"/>
        <v>36.666666666666664</v>
      </c>
      <c r="Q3200" t="str">
        <f t="shared" si="408"/>
        <v>theater</v>
      </c>
      <c r="R3200" t="str">
        <f t="shared" si="409"/>
        <v>musical</v>
      </c>
      <c r="S3200" s="10">
        <f t="shared" si="406"/>
        <v>42013.424502314811</v>
      </c>
      <c r="T3200">
        <f t="shared" si="403"/>
        <v>2015</v>
      </c>
      <c r="U3200" s="10">
        <f t="shared" si="407"/>
        <v>42051.424502314811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404"/>
        <v>52.16</v>
      </c>
      <c r="P3201" s="6">
        <f t="shared" si="405"/>
        <v>49.20754716981132</v>
      </c>
      <c r="Q3201" t="str">
        <f t="shared" si="408"/>
        <v>theater</v>
      </c>
      <c r="R3201" t="str">
        <f t="shared" si="409"/>
        <v>musical</v>
      </c>
      <c r="S3201" s="10">
        <f t="shared" si="406"/>
        <v>41858.761782407404</v>
      </c>
      <c r="T3201">
        <f t="shared" si="403"/>
        <v>2014</v>
      </c>
      <c r="U3201" s="10">
        <f t="shared" si="407"/>
        <v>41888.875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404"/>
        <v>2E-3</v>
      </c>
      <c r="P3202" s="6">
        <f t="shared" si="405"/>
        <v>1</v>
      </c>
      <c r="Q3202" t="str">
        <f t="shared" si="408"/>
        <v>theater</v>
      </c>
      <c r="R3202" t="str">
        <f t="shared" si="409"/>
        <v>musical</v>
      </c>
      <c r="S3202" s="10">
        <f t="shared" si="406"/>
        <v>42460.320613425924</v>
      </c>
      <c r="T3202">
        <f t="shared" ref="T3202:T3265" si="410">YEAR(S3202)</f>
        <v>2016</v>
      </c>
      <c r="U3202" s="10">
        <f t="shared" si="407"/>
        <v>42490.231944444444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11">E3203/D3203 * 100</f>
        <v>1.25</v>
      </c>
      <c r="P3203" s="6">
        <f t="shared" ref="P3203:P3266" si="412">E3203/L3203</f>
        <v>12.5</v>
      </c>
      <c r="Q3203" t="str">
        <f t="shared" si="408"/>
        <v>theater</v>
      </c>
      <c r="R3203" t="str">
        <f t="shared" si="409"/>
        <v>musical</v>
      </c>
      <c r="S3203" s="10">
        <f t="shared" ref="S3203:S3266" si="413">(((J3203/60)/60)/24)+DATE(1970,1,1)</f>
        <v>41861.767094907409</v>
      </c>
      <c r="T3203">
        <f t="shared" si="410"/>
        <v>2014</v>
      </c>
      <c r="U3203" s="10">
        <f t="shared" ref="U3203:U3266" si="414">(((I3203/60)/60)/24)+DATE(1970,1,1)</f>
        <v>41882.767094907409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11"/>
        <v>54.52</v>
      </c>
      <c r="P3204" s="6">
        <f t="shared" si="412"/>
        <v>109.04</v>
      </c>
      <c r="Q3204" t="str">
        <f t="shared" si="408"/>
        <v>theater</v>
      </c>
      <c r="R3204" t="str">
        <f t="shared" si="409"/>
        <v>musical</v>
      </c>
      <c r="S3204" s="10">
        <f t="shared" si="413"/>
        <v>42293.853541666671</v>
      </c>
      <c r="T3204">
        <f t="shared" si="410"/>
        <v>2015</v>
      </c>
      <c r="U3204" s="10">
        <f t="shared" si="414"/>
        <v>42352.249305555553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11"/>
        <v>25</v>
      </c>
      <c r="P3205" s="6">
        <f t="shared" si="412"/>
        <v>41.666666666666664</v>
      </c>
      <c r="Q3205" t="str">
        <f t="shared" ref="Q3205:Q3268" si="415">LEFT(N3205,SEARCH("/",N3205,1)-1)</f>
        <v>theater</v>
      </c>
      <c r="R3205" t="str">
        <f t="shared" ref="R3205:R3268" si="416">RIGHT(N3205,LEN(N3205)-SEARCH("/",N3205,1))</f>
        <v>musical</v>
      </c>
      <c r="S3205" s="10">
        <f t="shared" si="413"/>
        <v>42242.988680555558</v>
      </c>
      <c r="T3205">
        <f t="shared" si="410"/>
        <v>2015</v>
      </c>
      <c r="U3205" s="10">
        <f t="shared" si="414"/>
        <v>42272.988680555558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11"/>
        <v>0</v>
      </c>
      <c r="P3206" s="6">
        <f>IF(L3206 &gt; 0,E3206/L3206,0)</f>
        <v>0</v>
      </c>
      <c r="Q3206" t="str">
        <f t="shared" si="415"/>
        <v>theater</v>
      </c>
      <c r="R3206" t="str">
        <f t="shared" si="416"/>
        <v>musical</v>
      </c>
      <c r="S3206" s="10">
        <f t="shared" si="413"/>
        <v>42172.686099537037</v>
      </c>
      <c r="T3206">
        <f t="shared" si="410"/>
        <v>2015</v>
      </c>
      <c r="U3206" s="10">
        <f t="shared" si="414"/>
        <v>42202.676388888889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11"/>
        <v>3.4125000000000001</v>
      </c>
      <c r="P3207" s="6">
        <f t="shared" si="412"/>
        <v>22.75</v>
      </c>
      <c r="Q3207" t="str">
        <f t="shared" si="415"/>
        <v>theater</v>
      </c>
      <c r="R3207" t="str">
        <f t="shared" si="416"/>
        <v>musical</v>
      </c>
      <c r="S3207" s="10">
        <f t="shared" si="413"/>
        <v>42095.374675925923</v>
      </c>
      <c r="T3207">
        <f t="shared" si="410"/>
        <v>2015</v>
      </c>
      <c r="U3207" s="10">
        <f t="shared" si="414"/>
        <v>42125.374675925923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11"/>
        <v>0</v>
      </c>
      <c r="P3208" s="6">
        <f>IF(L3208 &gt; 0,E3208/L3208,0)</f>
        <v>0</v>
      </c>
      <c r="Q3208" t="str">
        <f t="shared" si="415"/>
        <v>theater</v>
      </c>
      <c r="R3208" t="str">
        <f t="shared" si="416"/>
        <v>musical</v>
      </c>
      <c r="S3208" s="10">
        <f t="shared" si="413"/>
        <v>42236.276053240741</v>
      </c>
      <c r="T3208">
        <f t="shared" si="410"/>
        <v>2015</v>
      </c>
      <c r="U3208" s="10">
        <f t="shared" si="414"/>
        <v>42266.276053240741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11"/>
        <v>46.36363636363636</v>
      </c>
      <c r="P3209" s="6">
        <f t="shared" si="412"/>
        <v>70.833333333333329</v>
      </c>
      <c r="Q3209" t="str">
        <f t="shared" si="415"/>
        <v>theater</v>
      </c>
      <c r="R3209" t="str">
        <f t="shared" si="416"/>
        <v>musical</v>
      </c>
      <c r="S3209" s="10">
        <f t="shared" si="413"/>
        <v>42057.277858796297</v>
      </c>
      <c r="T3209">
        <f t="shared" si="410"/>
        <v>2015</v>
      </c>
      <c r="U3209" s="10">
        <f t="shared" si="414"/>
        <v>42117.236192129625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11"/>
        <v>103.49999999999999</v>
      </c>
      <c r="P3210" s="6">
        <f t="shared" si="412"/>
        <v>63.109756097560975</v>
      </c>
      <c r="Q3210" t="str">
        <f t="shared" si="415"/>
        <v>theater</v>
      </c>
      <c r="R3210" t="str">
        <f t="shared" si="416"/>
        <v>plays</v>
      </c>
      <c r="S3210" s="10">
        <f t="shared" si="413"/>
        <v>41827.605057870373</v>
      </c>
      <c r="T3210">
        <f t="shared" si="410"/>
        <v>2014</v>
      </c>
      <c r="U3210" s="10">
        <f t="shared" si="414"/>
        <v>41848.605057870373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11"/>
        <v>119.32315789473684</v>
      </c>
      <c r="P3211" s="6">
        <f t="shared" si="412"/>
        <v>50.157964601769912</v>
      </c>
      <c r="Q3211" t="str">
        <f t="shared" si="415"/>
        <v>theater</v>
      </c>
      <c r="R3211" t="str">
        <f t="shared" si="416"/>
        <v>plays</v>
      </c>
      <c r="S3211" s="10">
        <f t="shared" si="413"/>
        <v>41778.637245370373</v>
      </c>
      <c r="T3211">
        <f t="shared" si="410"/>
        <v>2014</v>
      </c>
      <c r="U3211" s="10">
        <f t="shared" si="414"/>
        <v>41810.958333333336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11"/>
        <v>125.76666666666667</v>
      </c>
      <c r="P3212" s="6">
        <f t="shared" si="412"/>
        <v>62.883333333333333</v>
      </c>
      <c r="Q3212" t="str">
        <f t="shared" si="415"/>
        <v>theater</v>
      </c>
      <c r="R3212" t="str">
        <f t="shared" si="416"/>
        <v>plays</v>
      </c>
      <c r="S3212" s="10">
        <f t="shared" si="413"/>
        <v>41013.936562499999</v>
      </c>
      <c r="T3212">
        <f t="shared" si="410"/>
        <v>2012</v>
      </c>
      <c r="U3212" s="10">
        <f t="shared" si="414"/>
        <v>41061.165972222225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11"/>
        <v>119.74347826086958</v>
      </c>
      <c r="P3213" s="6">
        <f t="shared" si="412"/>
        <v>85.531055900621112</v>
      </c>
      <c r="Q3213" t="str">
        <f t="shared" si="415"/>
        <v>theater</v>
      </c>
      <c r="R3213" t="str">
        <f t="shared" si="416"/>
        <v>plays</v>
      </c>
      <c r="S3213" s="10">
        <f t="shared" si="413"/>
        <v>41834.586574074077</v>
      </c>
      <c r="T3213">
        <f t="shared" si="410"/>
        <v>2014</v>
      </c>
      <c r="U3213" s="10">
        <f t="shared" si="414"/>
        <v>41866.083333333336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11"/>
        <v>126.25</v>
      </c>
      <c r="P3214" s="6">
        <f t="shared" si="412"/>
        <v>53.723404255319146</v>
      </c>
      <c r="Q3214" t="str">
        <f t="shared" si="415"/>
        <v>theater</v>
      </c>
      <c r="R3214" t="str">
        <f t="shared" si="416"/>
        <v>plays</v>
      </c>
      <c r="S3214" s="10">
        <f t="shared" si="413"/>
        <v>41829.795729166668</v>
      </c>
      <c r="T3214">
        <f t="shared" si="410"/>
        <v>2014</v>
      </c>
      <c r="U3214" s="10">
        <f t="shared" si="414"/>
        <v>41859.795729166668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11"/>
        <v>100.11666666666667</v>
      </c>
      <c r="P3215" s="6">
        <f t="shared" si="412"/>
        <v>127.80851063829788</v>
      </c>
      <c r="Q3215" t="str">
        <f t="shared" si="415"/>
        <v>theater</v>
      </c>
      <c r="R3215" t="str">
        <f t="shared" si="416"/>
        <v>plays</v>
      </c>
      <c r="S3215" s="10">
        <f t="shared" si="413"/>
        <v>42171.763414351852</v>
      </c>
      <c r="T3215">
        <f t="shared" si="410"/>
        <v>2015</v>
      </c>
      <c r="U3215" s="10">
        <f t="shared" si="414"/>
        <v>42211.763414351852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11"/>
        <v>102.13333333333334</v>
      </c>
      <c r="P3216" s="6">
        <f t="shared" si="412"/>
        <v>106.57391304347826</v>
      </c>
      <c r="Q3216" t="str">
        <f t="shared" si="415"/>
        <v>theater</v>
      </c>
      <c r="R3216" t="str">
        <f t="shared" si="416"/>
        <v>plays</v>
      </c>
      <c r="S3216" s="10">
        <f t="shared" si="413"/>
        <v>42337.792511574073</v>
      </c>
      <c r="T3216">
        <f t="shared" si="410"/>
        <v>2015</v>
      </c>
      <c r="U3216" s="10">
        <f t="shared" si="414"/>
        <v>42374.996527777781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11"/>
        <v>100.35142857142858</v>
      </c>
      <c r="P3217" s="6">
        <f t="shared" si="412"/>
        <v>262.11194029850748</v>
      </c>
      <c r="Q3217" t="str">
        <f t="shared" si="415"/>
        <v>theater</v>
      </c>
      <c r="R3217" t="str">
        <f t="shared" si="416"/>
        <v>plays</v>
      </c>
      <c r="S3217" s="10">
        <f t="shared" si="413"/>
        <v>42219.665173611109</v>
      </c>
      <c r="T3217">
        <f t="shared" si="410"/>
        <v>2015</v>
      </c>
      <c r="U3217" s="10">
        <f t="shared" si="414"/>
        <v>42257.165972222225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11"/>
        <v>100.05</v>
      </c>
      <c r="P3218" s="6">
        <f t="shared" si="412"/>
        <v>57.171428571428571</v>
      </c>
      <c r="Q3218" t="str">
        <f t="shared" si="415"/>
        <v>theater</v>
      </c>
      <c r="R3218" t="str">
        <f t="shared" si="416"/>
        <v>plays</v>
      </c>
      <c r="S3218" s="10">
        <f t="shared" si="413"/>
        <v>42165.462627314817</v>
      </c>
      <c r="T3218">
        <f t="shared" si="410"/>
        <v>2015</v>
      </c>
      <c r="U3218" s="10">
        <f t="shared" si="414"/>
        <v>42196.604166666672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11"/>
        <v>116.02222222222223</v>
      </c>
      <c r="P3219" s="6">
        <f t="shared" si="412"/>
        <v>50.20192307692308</v>
      </c>
      <c r="Q3219" t="str">
        <f t="shared" si="415"/>
        <v>theater</v>
      </c>
      <c r="R3219" t="str">
        <f t="shared" si="416"/>
        <v>plays</v>
      </c>
      <c r="S3219" s="10">
        <f t="shared" si="413"/>
        <v>42648.546111111107</v>
      </c>
      <c r="T3219">
        <f t="shared" si="410"/>
        <v>2016</v>
      </c>
      <c r="U3219" s="10">
        <f t="shared" si="414"/>
        <v>42678.546111111107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11"/>
        <v>102.1</v>
      </c>
      <c r="P3220" s="6">
        <f t="shared" si="412"/>
        <v>66.586956521739125</v>
      </c>
      <c r="Q3220" t="str">
        <f t="shared" si="415"/>
        <v>theater</v>
      </c>
      <c r="R3220" t="str">
        <f t="shared" si="416"/>
        <v>plays</v>
      </c>
      <c r="S3220" s="10">
        <f t="shared" si="413"/>
        <v>41971.002152777779</v>
      </c>
      <c r="T3220">
        <f t="shared" si="410"/>
        <v>2014</v>
      </c>
      <c r="U3220" s="10">
        <f t="shared" si="414"/>
        <v>42004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11"/>
        <v>100.11000000000001</v>
      </c>
      <c r="P3221" s="6">
        <f t="shared" si="412"/>
        <v>168.25210084033614</v>
      </c>
      <c r="Q3221" t="str">
        <f t="shared" si="415"/>
        <v>theater</v>
      </c>
      <c r="R3221" t="str">
        <f t="shared" si="416"/>
        <v>plays</v>
      </c>
      <c r="S3221" s="10">
        <f t="shared" si="413"/>
        <v>42050.983182870375</v>
      </c>
      <c r="T3221">
        <f t="shared" si="410"/>
        <v>2015</v>
      </c>
      <c r="U3221" s="10">
        <f t="shared" si="414"/>
        <v>42085.941516203704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11"/>
        <v>100.84</v>
      </c>
      <c r="P3222" s="6">
        <f t="shared" si="412"/>
        <v>256.37288135593218</v>
      </c>
      <c r="Q3222" t="str">
        <f t="shared" si="415"/>
        <v>theater</v>
      </c>
      <c r="R3222" t="str">
        <f t="shared" si="416"/>
        <v>plays</v>
      </c>
      <c r="S3222" s="10">
        <f t="shared" si="413"/>
        <v>42772.833379629628</v>
      </c>
      <c r="T3222">
        <f t="shared" si="410"/>
        <v>2017</v>
      </c>
      <c r="U3222" s="10">
        <f t="shared" si="414"/>
        <v>42806.875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11"/>
        <v>103.42499999999998</v>
      </c>
      <c r="P3223" s="6">
        <f t="shared" si="412"/>
        <v>36.610619469026545</v>
      </c>
      <c r="Q3223" t="str">
        <f t="shared" si="415"/>
        <v>theater</v>
      </c>
      <c r="R3223" t="str">
        <f t="shared" si="416"/>
        <v>plays</v>
      </c>
      <c r="S3223" s="10">
        <f t="shared" si="413"/>
        <v>42155.696793981479</v>
      </c>
      <c r="T3223">
        <f t="shared" si="410"/>
        <v>2015</v>
      </c>
      <c r="U3223" s="10">
        <f t="shared" si="414"/>
        <v>42190.696793981479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11"/>
        <v>124.8</v>
      </c>
      <c r="P3224" s="6">
        <f t="shared" si="412"/>
        <v>37.142857142857146</v>
      </c>
      <c r="Q3224" t="str">
        <f t="shared" si="415"/>
        <v>theater</v>
      </c>
      <c r="R3224" t="str">
        <f t="shared" si="416"/>
        <v>plays</v>
      </c>
      <c r="S3224" s="10">
        <f t="shared" si="413"/>
        <v>42270.582141203704</v>
      </c>
      <c r="T3224">
        <f t="shared" si="410"/>
        <v>2015</v>
      </c>
      <c r="U3224" s="10">
        <f t="shared" si="414"/>
        <v>42301.895138888889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11"/>
        <v>109.51612903225806</v>
      </c>
      <c r="P3225" s="6">
        <f t="shared" si="412"/>
        <v>45.878378378378379</v>
      </c>
      <c r="Q3225" t="str">
        <f t="shared" si="415"/>
        <v>theater</v>
      </c>
      <c r="R3225" t="str">
        <f t="shared" si="416"/>
        <v>plays</v>
      </c>
      <c r="S3225" s="10">
        <f t="shared" si="413"/>
        <v>42206.835370370376</v>
      </c>
      <c r="T3225">
        <f t="shared" si="410"/>
        <v>2015</v>
      </c>
      <c r="U3225" s="10">
        <f t="shared" si="414"/>
        <v>42236.835370370376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11"/>
        <v>102.03333333333333</v>
      </c>
      <c r="P3226" s="6">
        <f t="shared" si="412"/>
        <v>141.71296296296296</v>
      </c>
      <c r="Q3226" t="str">
        <f t="shared" si="415"/>
        <v>theater</v>
      </c>
      <c r="R3226" t="str">
        <f t="shared" si="416"/>
        <v>plays</v>
      </c>
      <c r="S3226" s="10">
        <f t="shared" si="413"/>
        <v>42697.850844907407</v>
      </c>
      <c r="T3226">
        <f t="shared" si="410"/>
        <v>2016</v>
      </c>
      <c r="U3226" s="10">
        <f t="shared" si="414"/>
        <v>42745.208333333328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11"/>
        <v>102.35000000000001</v>
      </c>
      <c r="P3227" s="6">
        <f t="shared" si="412"/>
        <v>52.487179487179489</v>
      </c>
      <c r="Q3227" t="str">
        <f t="shared" si="415"/>
        <v>theater</v>
      </c>
      <c r="R3227" t="str">
        <f t="shared" si="416"/>
        <v>plays</v>
      </c>
      <c r="S3227" s="10">
        <f t="shared" si="413"/>
        <v>42503.559467592597</v>
      </c>
      <c r="T3227">
        <f t="shared" si="410"/>
        <v>2016</v>
      </c>
      <c r="U3227" s="10">
        <f t="shared" si="414"/>
        <v>42524.875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11"/>
        <v>104.16666666666667</v>
      </c>
      <c r="P3228" s="6">
        <f t="shared" si="412"/>
        <v>59.523809523809526</v>
      </c>
      <c r="Q3228" t="str">
        <f t="shared" si="415"/>
        <v>theater</v>
      </c>
      <c r="R3228" t="str">
        <f t="shared" si="416"/>
        <v>plays</v>
      </c>
      <c r="S3228" s="10">
        <f t="shared" si="413"/>
        <v>42277.583472222221</v>
      </c>
      <c r="T3228">
        <f t="shared" si="410"/>
        <v>2015</v>
      </c>
      <c r="U3228" s="10">
        <f t="shared" si="414"/>
        <v>42307.583472222221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11"/>
        <v>125</v>
      </c>
      <c r="P3229" s="6">
        <f t="shared" si="412"/>
        <v>50</v>
      </c>
      <c r="Q3229" t="str">
        <f t="shared" si="415"/>
        <v>theater</v>
      </c>
      <c r="R3229" t="str">
        <f t="shared" si="416"/>
        <v>plays</v>
      </c>
      <c r="S3229" s="10">
        <f t="shared" si="413"/>
        <v>42722.882361111115</v>
      </c>
      <c r="T3229">
        <f t="shared" si="410"/>
        <v>2016</v>
      </c>
      <c r="U3229" s="10">
        <f t="shared" si="414"/>
        <v>42752.882361111115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11"/>
        <v>102.34285714285714</v>
      </c>
      <c r="P3230" s="6">
        <f t="shared" si="412"/>
        <v>193.62162162162161</v>
      </c>
      <c r="Q3230" t="str">
        <f t="shared" si="415"/>
        <v>theater</v>
      </c>
      <c r="R3230" t="str">
        <f t="shared" si="416"/>
        <v>plays</v>
      </c>
      <c r="S3230" s="10">
        <f t="shared" si="413"/>
        <v>42323.70930555556</v>
      </c>
      <c r="T3230">
        <f t="shared" si="410"/>
        <v>2015</v>
      </c>
      <c r="U3230" s="10">
        <f t="shared" si="414"/>
        <v>42355.207638888889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11"/>
        <v>107.86500000000001</v>
      </c>
      <c r="P3231" s="6">
        <f t="shared" si="412"/>
        <v>106.79702970297029</v>
      </c>
      <c r="Q3231" t="str">
        <f t="shared" si="415"/>
        <v>theater</v>
      </c>
      <c r="R3231" t="str">
        <f t="shared" si="416"/>
        <v>plays</v>
      </c>
      <c r="S3231" s="10">
        <f t="shared" si="413"/>
        <v>41933.291643518518</v>
      </c>
      <c r="T3231">
        <f t="shared" si="410"/>
        <v>2014</v>
      </c>
      <c r="U3231" s="10">
        <f t="shared" si="414"/>
        <v>41963.333310185189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11"/>
        <v>109.88461538461539</v>
      </c>
      <c r="P3232" s="6">
        <f t="shared" si="412"/>
        <v>77.21621621621621</v>
      </c>
      <c r="Q3232" t="str">
        <f t="shared" si="415"/>
        <v>theater</v>
      </c>
      <c r="R3232" t="str">
        <f t="shared" si="416"/>
        <v>plays</v>
      </c>
      <c r="S3232" s="10">
        <f t="shared" si="413"/>
        <v>41898.168125000004</v>
      </c>
      <c r="T3232">
        <f t="shared" si="410"/>
        <v>2014</v>
      </c>
      <c r="U3232" s="10">
        <f t="shared" si="414"/>
        <v>41913.165972222225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11"/>
        <v>161</v>
      </c>
      <c r="P3233" s="6">
        <f t="shared" si="412"/>
        <v>57.5</v>
      </c>
      <c r="Q3233" t="str">
        <f t="shared" si="415"/>
        <v>theater</v>
      </c>
      <c r="R3233" t="str">
        <f t="shared" si="416"/>
        <v>plays</v>
      </c>
      <c r="S3233" s="10">
        <f t="shared" si="413"/>
        <v>42446.943831018521</v>
      </c>
      <c r="T3233">
        <f t="shared" si="410"/>
        <v>2016</v>
      </c>
      <c r="U3233" s="10">
        <f t="shared" si="414"/>
        <v>42476.943831018521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11"/>
        <v>131.20000000000002</v>
      </c>
      <c r="P3234" s="6">
        <f t="shared" si="412"/>
        <v>50.46153846153846</v>
      </c>
      <c r="Q3234" t="str">
        <f t="shared" si="415"/>
        <v>theater</v>
      </c>
      <c r="R3234" t="str">
        <f t="shared" si="416"/>
        <v>plays</v>
      </c>
      <c r="S3234" s="10">
        <f t="shared" si="413"/>
        <v>42463.81385416667</v>
      </c>
      <c r="T3234">
        <f t="shared" si="410"/>
        <v>2016</v>
      </c>
      <c r="U3234" s="10">
        <f t="shared" si="414"/>
        <v>42494.165972222225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11"/>
        <v>118.8</v>
      </c>
      <c r="P3235" s="6">
        <f t="shared" si="412"/>
        <v>97.377049180327873</v>
      </c>
      <c r="Q3235" t="str">
        <f t="shared" si="415"/>
        <v>theater</v>
      </c>
      <c r="R3235" t="str">
        <f t="shared" si="416"/>
        <v>plays</v>
      </c>
      <c r="S3235" s="10">
        <f t="shared" si="413"/>
        <v>42766.805034722223</v>
      </c>
      <c r="T3235">
        <f t="shared" si="410"/>
        <v>2017</v>
      </c>
      <c r="U3235" s="10">
        <f t="shared" si="414"/>
        <v>42796.805034722223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11"/>
        <v>100.39275000000001</v>
      </c>
      <c r="P3236" s="6">
        <f t="shared" si="412"/>
        <v>34.91921739130435</v>
      </c>
      <c r="Q3236" t="str">
        <f t="shared" si="415"/>
        <v>theater</v>
      </c>
      <c r="R3236" t="str">
        <f t="shared" si="416"/>
        <v>plays</v>
      </c>
      <c r="S3236" s="10">
        <f t="shared" si="413"/>
        <v>42734.789444444439</v>
      </c>
      <c r="T3236">
        <f t="shared" si="410"/>
        <v>2016</v>
      </c>
      <c r="U3236" s="10">
        <f t="shared" si="414"/>
        <v>42767.979861111111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11"/>
        <v>103.20666666666666</v>
      </c>
      <c r="P3237" s="6">
        <f t="shared" si="412"/>
        <v>85.530386740331494</v>
      </c>
      <c r="Q3237" t="str">
        <f t="shared" si="415"/>
        <v>theater</v>
      </c>
      <c r="R3237" t="str">
        <f t="shared" si="416"/>
        <v>plays</v>
      </c>
      <c r="S3237" s="10">
        <f t="shared" si="413"/>
        <v>42522.347812499997</v>
      </c>
      <c r="T3237">
        <f t="shared" si="410"/>
        <v>2016</v>
      </c>
      <c r="U3237" s="10">
        <f t="shared" si="414"/>
        <v>42552.347812499997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11"/>
        <v>100.6</v>
      </c>
      <c r="P3238" s="6">
        <f t="shared" si="412"/>
        <v>182.90909090909091</v>
      </c>
      <c r="Q3238" t="str">
        <f t="shared" si="415"/>
        <v>theater</v>
      </c>
      <c r="R3238" t="str">
        <f t="shared" si="416"/>
        <v>plays</v>
      </c>
      <c r="S3238" s="10">
        <f t="shared" si="413"/>
        <v>42702.917048611111</v>
      </c>
      <c r="T3238">
        <f t="shared" si="410"/>
        <v>2016</v>
      </c>
      <c r="U3238" s="10">
        <f t="shared" si="414"/>
        <v>42732.917048611111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11"/>
        <v>100.78754285714287</v>
      </c>
      <c r="P3239" s="6">
        <f t="shared" si="412"/>
        <v>131.13620817843866</v>
      </c>
      <c r="Q3239" t="str">
        <f t="shared" si="415"/>
        <v>theater</v>
      </c>
      <c r="R3239" t="str">
        <f t="shared" si="416"/>
        <v>plays</v>
      </c>
      <c r="S3239" s="10">
        <f t="shared" si="413"/>
        <v>42252.474351851852</v>
      </c>
      <c r="T3239">
        <f t="shared" si="410"/>
        <v>2015</v>
      </c>
      <c r="U3239" s="10">
        <f t="shared" si="414"/>
        <v>42276.165972222225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11"/>
        <v>112.32142857142857</v>
      </c>
      <c r="P3240" s="6">
        <f t="shared" si="412"/>
        <v>39.810126582278478</v>
      </c>
      <c r="Q3240" t="str">
        <f t="shared" si="415"/>
        <v>theater</v>
      </c>
      <c r="R3240" t="str">
        <f t="shared" si="416"/>
        <v>plays</v>
      </c>
      <c r="S3240" s="10">
        <f t="shared" si="413"/>
        <v>42156.510393518518</v>
      </c>
      <c r="T3240">
        <f t="shared" si="410"/>
        <v>2015</v>
      </c>
      <c r="U3240" s="10">
        <f t="shared" si="414"/>
        <v>42186.510393518518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11"/>
        <v>105.91914022517912</v>
      </c>
      <c r="P3241" s="6">
        <f t="shared" si="412"/>
        <v>59.701730769230764</v>
      </c>
      <c r="Q3241" t="str">
        <f t="shared" si="415"/>
        <v>theater</v>
      </c>
      <c r="R3241" t="str">
        <f t="shared" si="416"/>
        <v>plays</v>
      </c>
      <c r="S3241" s="10">
        <f t="shared" si="413"/>
        <v>42278.089039351849</v>
      </c>
      <c r="T3241">
        <f t="shared" si="410"/>
        <v>2015</v>
      </c>
      <c r="U3241" s="10">
        <f t="shared" si="414"/>
        <v>42302.999305555553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11"/>
        <v>100.56666666666668</v>
      </c>
      <c r="P3242" s="6">
        <f t="shared" si="412"/>
        <v>88.735294117647058</v>
      </c>
      <c r="Q3242" t="str">
        <f t="shared" si="415"/>
        <v>theater</v>
      </c>
      <c r="R3242" t="str">
        <f t="shared" si="416"/>
        <v>plays</v>
      </c>
      <c r="S3242" s="10">
        <f t="shared" si="413"/>
        <v>42754.693842592591</v>
      </c>
      <c r="T3242">
        <f t="shared" si="410"/>
        <v>2017</v>
      </c>
      <c r="U3242" s="10">
        <f t="shared" si="414"/>
        <v>42782.958333333328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11"/>
        <v>115.30588235294117</v>
      </c>
      <c r="P3243" s="6">
        <f t="shared" si="412"/>
        <v>58.688622754491021</v>
      </c>
      <c r="Q3243" t="str">
        <f t="shared" si="415"/>
        <v>theater</v>
      </c>
      <c r="R3243" t="str">
        <f t="shared" si="416"/>
        <v>plays</v>
      </c>
      <c r="S3243" s="10">
        <f t="shared" si="413"/>
        <v>41893.324884259258</v>
      </c>
      <c r="T3243">
        <f t="shared" si="410"/>
        <v>2014</v>
      </c>
      <c r="U3243" s="10">
        <f t="shared" si="414"/>
        <v>41926.290972222225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11"/>
        <v>127.30419999999999</v>
      </c>
      <c r="P3244" s="6">
        <f t="shared" si="412"/>
        <v>69.56513661202186</v>
      </c>
      <c r="Q3244" t="str">
        <f t="shared" si="415"/>
        <v>theater</v>
      </c>
      <c r="R3244" t="str">
        <f t="shared" si="416"/>
        <v>plays</v>
      </c>
      <c r="S3244" s="10">
        <f t="shared" si="413"/>
        <v>41871.755694444444</v>
      </c>
      <c r="T3244">
        <f t="shared" si="410"/>
        <v>2014</v>
      </c>
      <c r="U3244" s="10">
        <f t="shared" si="414"/>
        <v>41901.755694444444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11"/>
        <v>102.83750000000001</v>
      </c>
      <c r="P3245" s="6">
        <f t="shared" si="412"/>
        <v>115.87323943661971</v>
      </c>
      <c r="Q3245" t="str">
        <f t="shared" si="415"/>
        <v>theater</v>
      </c>
      <c r="R3245" t="str">
        <f t="shared" si="416"/>
        <v>plays</v>
      </c>
      <c r="S3245" s="10">
        <f t="shared" si="413"/>
        <v>42262.096782407403</v>
      </c>
      <c r="T3245">
        <f t="shared" si="410"/>
        <v>2015</v>
      </c>
      <c r="U3245" s="10">
        <f t="shared" si="414"/>
        <v>42286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11"/>
        <v>102.9375</v>
      </c>
      <c r="P3246" s="6">
        <f t="shared" si="412"/>
        <v>23.869565217391305</v>
      </c>
      <c r="Q3246" t="str">
        <f t="shared" si="415"/>
        <v>theater</v>
      </c>
      <c r="R3246" t="str">
        <f t="shared" si="416"/>
        <v>plays</v>
      </c>
      <c r="S3246" s="10">
        <f t="shared" si="413"/>
        <v>42675.694236111114</v>
      </c>
      <c r="T3246">
        <f t="shared" si="410"/>
        <v>2016</v>
      </c>
      <c r="U3246" s="10">
        <f t="shared" si="414"/>
        <v>42705.735902777778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11"/>
        <v>104.3047619047619</v>
      </c>
      <c r="P3247" s="6">
        <f t="shared" si="412"/>
        <v>81.125925925925927</v>
      </c>
      <c r="Q3247" t="str">
        <f t="shared" si="415"/>
        <v>theater</v>
      </c>
      <c r="R3247" t="str">
        <f t="shared" si="416"/>
        <v>plays</v>
      </c>
      <c r="S3247" s="10">
        <f t="shared" si="413"/>
        <v>42135.60020833333</v>
      </c>
      <c r="T3247">
        <f t="shared" si="410"/>
        <v>2015</v>
      </c>
      <c r="U3247" s="10">
        <f t="shared" si="414"/>
        <v>42167.083333333328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11"/>
        <v>111.22000000000001</v>
      </c>
      <c r="P3248" s="6">
        <f t="shared" si="412"/>
        <v>57.626943005181346</v>
      </c>
      <c r="Q3248" t="str">
        <f t="shared" si="415"/>
        <v>theater</v>
      </c>
      <c r="R3248" t="str">
        <f t="shared" si="416"/>
        <v>plays</v>
      </c>
      <c r="S3248" s="10">
        <f t="shared" si="413"/>
        <v>42230.472222222219</v>
      </c>
      <c r="T3248">
        <f t="shared" si="410"/>
        <v>2015</v>
      </c>
      <c r="U3248" s="10">
        <f t="shared" si="414"/>
        <v>42259.165972222225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11"/>
        <v>105.86</v>
      </c>
      <c r="P3249" s="6">
        <f t="shared" si="412"/>
        <v>46.429824561403507</v>
      </c>
      <c r="Q3249" t="str">
        <f t="shared" si="415"/>
        <v>theater</v>
      </c>
      <c r="R3249" t="str">
        <f t="shared" si="416"/>
        <v>plays</v>
      </c>
      <c r="S3249" s="10">
        <f t="shared" si="413"/>
        <v>42167.434166666666</v>
      </c>
      <c r="T3249">
        <f t="shared" si="410"/>
        <v>2015</v>
      </c>
      <c r="U3249" s="10">
        <f t="shared" si="414"/>
        <v>42197.434166666666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11"/>
        <v>100.79166666666666</v>
      </c>
      <c r="P3250" s="6">
        <f t="shared" si="412"/>
        <v>60.475000000000001</v>
      </c>
      <c r="Q3250" t="str">
        <f t="shared" si="415"/>
        <v>theater</v>
      </c>
      <c r="R3250" t="str">
        <f t="shared" si="416"/>
        <v>plays</v>
      </c>
      <c r="S3250" s="10">
        <f t="shared" si="413"/>
        <v>42068.888391203705</v>
      </c>
      <c r="T3250">
        <f t="shared" si="410"/>
        <v>2015</v>
      </c>
      <c r="U3250" s="10">
        <f t="shared" si="414"/>
        <v>42098.846724537041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11"/>
        <v>104.92727272727274</v>
      </c>
      <c r="P3251" s="6">
        <f t="shared" si="412"/>
        <v>65.579545454545453</v>
      </c>
      <c r="Q3251" t="str">
        <f t="shared" si="415"/>
        <v>theater</v>
      </c>
      <c r="R3251" t="str">
        <f t="shared" si="416"/>
        <v>plays</v>
      </c>
      <c r="S3251" s="10">
        <f t="shared" si="413"/>
        <v>42145.746689814812</v>
      </c>
      <c r="T3251">
        <f t="shared" si="410"/>
        <v>2015</v>
      </c>
      <c r="U3251" s="10">
        <f t="shared" si="414"/>
        <v>42175.746689814812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11"/>
        <v>101.55199999999999</v>
      </c>
      <c r="P3252" s="6">
        <f t="shared" si="412"/>
        <v>119.1924882629108</v>
      </c>
      <c r="Q3252" t="str">
        <f t="shared" si="415"/>
        <v>theater</v>
      </c>
      <c r="R3252" t="str">
        <f t="shared" si="416"/>
        <v>plays</v>
      </c>
      <c r="S3252" s="10">
        <f t="shared" si="413"/>
        <v>41918.742175925923</v>
      </c>
      <c r="T3252">
        <f t="shared" si="410"/>
        <v>2014</v>
      </c>
      <c r="U3252" s="10">
        <f t="shared" si="414"/>
        <v>41948.783842592595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11"/>
        <v>110.73333333333333</v>
      </c>
      <c r="P3253" s="6">
        <f t="shared" si="412"/>
        <v>83.05</v>
      </c>
      <c r="Q3253" t="str">
        <f t="shared" si="415"/>
        <v>theater</v>
      </c>
      <c r="R3253" t="str">
        <f t="shared" si="416"/>
        <v>plays</v>
      </c>
      <c r="S3253" s="10">
        <f t="shared" si="413"/>
        <v>42146.731087962966</v>
      </c>
      <c r="T3253">
        <f t="shared" si="410"/>
        <v>2015</v>
      </c>
      <c r="U3253" s="10">
        <f t="shared" si="414"/>
        <v>42176.731087962966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11"/>
        <v>127.82222222222221</v>
      </c>
      <c r="P3254" s="6">
        <f t="shared" si="412"/>
        <v>57.52</v>
      </c>
      <c r="Q3254" t="str">
        <f t="shared" si="415"/>
        <v>theater</v>
      </c>
      <c r="R3254" t="str">
        <f t="shared" si="416"/>
        <v>plays</v>
      </c>
      <c r="S3254" s="10">
        <f t="shared" si="413"/>
        <v>42590.472685185188</v>
      </c>
      <c r="T3254">
        <f t="shared" si="410"/>
        <v>2016</v>
      </c>
      <c r="U3254" s="10">
        <f t="shared" si="414"/>
        <v>42620.472685185188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11"/>
        <v>101.82500000000002</v>
      </c>
      <c r="P3255" s="6">
        <f t="shared" si="412"/>
        <v>177.08695652173913</v>
      </c>
      <c r="Q3255" t="str">
        <f t="shared" si="415"/>
        <v>theater</v>
      </c>
      <c r="R3255" t="str">
        <f t="shared" si="416"/>
        <v>plays</v>
      </c>
      <c r="S3255" s="10">
        <f t="shared" si="413"/>
        <v>42602.576712962968</v>
      </c>
      <c r="T3255">
        <f t="shared" si="410"/>
        <v>2016</v>
      </c>
      <c r="U3255" s="10">
        <f t="shared" si="414"/>
        <v>42621.15625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11"/>
        <v>101.25769230769231</v>
      </c>
      <c r="P3256" s="6">
        <f t="shared" si="412"/>
        <v>70.771505376344081</v>
      </c>
      <c r="Q3256" t="str">
        <f t="shared" si="415"/>
        <v>theater</v>
      </c>
      <c r="R3256" t="str">
        <f t="shared" si="416"/>
        <v>plays</v>
      </c>
      <c r="S3256" s="10">
        <f t="shared" si="413"/>
        <v>42059.085752314815</v>
      </c>
      <c r="T3256">
        <f t="shared" si="410"/>
        <v>2015</v>
      </c>
      <c r="U3256" s="10">
        <f t="shared" si="414"/>
        <v>42089.044085648144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11"/>
        <v>175</v>
      </c>
      <c r="P3257" s="6">
        <f t="shared" si="412"/>
        <v>29.166666666666668</v>
      </c>
      <c r="Q3257" t="str">
        <f t="shared" si="415"/>
        <v>theater</v>
      </c>
      <c r="R3257" t="str">
        <f t="shared" si="416"/>
        <v>plays</v>
      </c>
      <c r="S3257" s="10">
        <f t="shared" si="413"/>
        <v>41889.768229166664</v>
      </c>
      <c r="T3257">
        <f t="shared" si="410"/>
        <v>2014</v>
      </c>
      <c r="U3257" s="10">
        <f t="shared" si="414"/>
        <v>41919.768229166664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11"/>
        <v>128.06</v>
      </c>
      <c r="P3258" s="6">
        <f t="shared" si="412"/>
        <v>72.76136363636364</v>
      </c>
      <c r="Q3258" t="str">
        <f t="shared" si="415"/>
        <v>theater</v>
      </c>
      <c r="R3258" t="str">
        <f t="shared" si="416"/>
        <v>plays</v>
      </c>
      <c r="S3258" s="10">
        <f t="shared" si="413"/>
        <v>42144.573807870373</v>
      </c>
      <c r="T3258">
        <f t="shared" si="410"/>
        <v>2015</v>
      </c>
      <c r="U3258" s="10">
        <f t="shared" si="414"/>
        <v>42166.165972222225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11"/>
        <v>106.29949999999999</v>
      </c>
      <c r="P3259" s="6">
        <f t="shared" si="412"/>
        <v>51.853414634146333</v>
      </c>
      <c r="Q3259" t="str">
        <f t="shared" si="415"/>
        <v>theater</v>
      </c>
      <c r="R3259" t="str">
        <f t="shared" si="416"/>
        <v>plays</v>
      </c>
      <c r="S3259" s="10">
        <f t="shared" si="413"/>
        <v>42758.559629629628</v>
      </c>
      <c r="T3259">
        <f t="shared" si="410"/>
        <v>2017</v>
      </c>
      <c r="U3259" s="10">
        <f t="shared" si="414"/>
        <v>42788.559629629628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11"/>
        <v>105.21428571428571</v>
      </c>
      <c r="P3260" s="6">
        <f t="shared" si="412"/>
        <v>98.2</v>
      </c>
      <c r="Q3260" t="str">
        <f t="shared" si="415"/>
        <v>theater</v>
      </c>
      <c r="R3260" t="str">
        <f t="shared" si="416"/>
        <v>plays</v>
      </c>
      <c r="S3260" s="10">
        <f t="shared" si="413"/>
        <v>41982.887280092589</v>
      </c>
      <c r="T3260">
        <f t="shared" si="410"/>
        <v>2014</v>
      </c>
      <c r="U3260" s="10">
        <f t="shared" si="414"/>
        <v>42012.887280092589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11"/>
        <v>106.16782608695652</v>
      </c>
      <c r="P3261" s="6">
        <f t="shared" si="412"/>
        <v>251.7381443298969</v>
      </c>
      <c r="Q3261" t="str">
        <f t="shared" si="415"/>
        <v>theater</v>
      </c>
      <c r="R3261" t="str">
        <f t="shared" si="416"/>
        <v>plays</v>
      </c>
      <c r="S3261" s="10">
        <f t="shared" si="413"/>
        <v>42614.760937500003</v>
      </c>
      <c r="T3261">
        <f t="shared" si="410"/>
        <v>2016</v>
      </c>
      <c r="U3261" s="10">
        <f t="shared" si="414"/>
        <v>42644.165972222225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11"/>
        <v>109.24000000000001</v>
      </c>
      <c r="P3262" s="6">
        <f t="shared" si="412"/>
        <v>74.821917808219183</v>
      </c>
      <c r="Q3262" t="str">
        <f t="shared" si="415"/>
        <v>theater</v>
      </c>
      <c r="R3262" t="str">
        <f t="shared" si="416"/>
        <v>plays</v>
      </c>
      <c r="S3262" s="10">
        <f t="shared" si="413"/>
        <v>42303.672662037032</v>
      </c>
      <c r="T3262">
        <f t="shared" si="410"/>
        <v>2015</v>
      </c>
      <c r="U3262" s="10">
        <f t="shared" si="414"/>
        <v>42338.714328703703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11"/>
        <v>100.45454545454547</v>
      </c>
      <c r="P3263" s="6">
        <f t="shared" si="412"/>
        <v>67.65306122448979</v>
      </c>
      <c r="Q3263" t="str">
        <f t="shared" si="415"/>
        <v>theater</v>
      </c>
      <c r="R3263" t="str">
        <f t="shared" si="416"/>
        <v>plays</v>
      </c>
      <c r="S3263" s="10">
        <f t="shared" si="413"/>
        <v>42171.725416666668</v>
      </c>
      <c r="T3263">
        <f t="shared" si="410"/>
        <v>2015</v>
      </c>
      <c r="U3263" s="10">
        <f t="shared" si="414"/>
        <v>42201.725416666668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11"/>
        <v>103.04098360655738</v>
      </c>
      <c r="P3264" s="6">
        <f t="shared" si="412"/>
        <v>93.81343283582089</v>
      </c>
      <c r="Q3264" t="str">
        <f t="shared" si="415"/>
        <v>theater</v>
      </c>
      <c r="R3264" t="str">
        <f t="shared" si="416"/>
        <v>plays</v>
      </c>
      <c r="S3264" s="10">
        <f t="shared" si="413"/>
        <v>41964.315532407403</v>
      </c>
      <c r="T3264">
        <f t="shared" si="410"/>
        <v>2014</v>
      </c>
      <c r="U3264" s="10">
        <f t="shared" si="414"/>
        <v>41995.166666666672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11"/>
        <v>112.1664</v>
      </c>
      <c r="P3265" s="6">
        <f t="shared" si="412"/>
        <v>41.237647058823526</v>
      </c>
      <c r="Q3265" t="str">
        <f t="shared" si="415"/>
        <v>theater</v>
      </c>
      <c r="R3265" t="str">
        <f t="shared" si="416"/>
        <v>plays</v>
      </c>
      <c r="S3265" s="10">
        <f t="shared" si="413"/>
        <v>42284.516064814816</v>
      </c>
      <c r="T3265">
        <f t="shared" si="410"/>
        <v>2015</v>
      </c>
      <c r="U3265" s="10">
        <f t="shared" si="414"/>
        <v>42307.875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11"/>
        <v>103</v>
      </c>
      <c r="P3266" s="6">
        <f t="shared" si="412"/>
        <v>52.551020408163268</v>
      </c>
      <c r="Q3266" t="str">
        <f t="shared" si="415"/>
        <v>theater</v>
      </c>
      <c r="R3266" t="str">
        <f t="shared" si="416"/>
        <v>plays</v>
      </c>
      <c r="S3266" s="10">
        <f t="shared" si="413"/>
        <v>42016.800208333334</v>
      </c>
      <c r="T3266">
        <f t="shared" ref="T3266:T3329" si="417">YEAR(S3266)</f>
        <v>2015</v>
      </c>
      <c r="U3266" s="10">
        <f t="shared" si="414"/>
        <v>42032.916666666672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18">E3267/D3267 * 100</f>
        <v>164</v>
      </c>
      <c r="P3267" s="6">
        <f t="shared" ref="P3267:P3330" si="419">E3267/L3267</f>
        <v>70.285714285714292</v>
      </c>
      <c r="Q3267" t="str">
        <f t="shared" si="415"/>
        <v>theater</v>
      </c>
      <c r="R3267" t="str">
        <f t="shared" si="416"/>
        <v>plays</v>
      </c>
      <c r="S3267" s="10">
        <f t="shared" ref="S3267:S3330" si="420">(((J3267/60)/60)/24)+DATE(1970,1,1)</f>
        <v>42311.711979166663</v>
      </c>
      <c r="T3267">
        <f t="shared" si="417"/>
        <v>2015</v>
      </c>
      <c r="U3267" s="10">
        <f t="shared" ref="U3267:U3330" si="421">(((I3267/60)/60)/24)+DATE(1970,1,1)</f>
        <v>42341.708333333328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18"/>
        <v>131.28333333333333</v>
      </c>
      <c r="P3268" s="6">
        <f t="shared" si="419"/>
        <v>48.325153374233132</v>
      </c>
      <c r="Q3268" t="str">
        <f t="shared" si="415"/>
        <v>theater</v>
      </c>
      <c r="R3268" t="str">
        <f t="shared" si="416"/>
        <v>plays</v>
      </c>
      <c r="S3268" s="10">
        <f t="shared" si="420"/>
        <v>42136.536134259266</v>
      </c>
      <c r="T3268">
        <f t="shared" si="417"/>
        <v>2015</v>
      </c>
      <c r="U3268" s="10">
        <f t="shared" si="421"/>
        <v>42167.875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18"/>
        <v>102.1</v>
      </c>
      <c r="P3269" s="6">
        <f t="shared" si="419"/>
        <v>53.177083333333336</v>
      </c>
      <c r="Q3269" t="str">
        <f t="shared" ref="Q3269:Q3332" si="422">LEFT(N3269,SEARCH("/",N3269,1)-1)</f>
        <v>theater</v>
      </c>
      <c r="R3269" t="str">
        <f t="shared" ref="R3269:R3332" si="423">RIGHT(N3269,LEN(N3269)-SEARCH("/",N3269,1))</f>
        <v>plays</v>
      </c>
      <c r="S3269" s="10">
        <f t="shared" si="420"/>
        <v>42172.757638888885</v>
      </c>
      <c r="T3269">
        <f t="shared" si="417"/>
        <v>2015</v>
      </c>
      <c r="U3269" s="10">
        <f t="shared" si="421"/>
        <v>42202.757638888885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18"/>
        <v>128</v>
      </c>
      <c r="P3270" s="6">
        <f t="shared" si="419"/>
        <v>60.952380952380949</v>
      </c>
      <c r="Q3270" t="str">
        <f t="shared" si="422"/>
        <v>theater</v>
      </c>
      <c r="R3270" t="str">
        <f t="shared" si="423"/>
        <v>plays</v>
      </c>
      <c r="S3270" s="10">
        <f t="shared" si="420"/>
        <v>42590.90425925926</v>
      </c>
      <c r="T3270">
        <f t="shared" si="417"/>
        <v>2016</v>
      </c>
      <c r="U3270" s="10">
        <f t="shared" si="421"/>
        <v>42606.90425925926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18"/>
        <v>101.49999999999999</v>
      </c>
      <c r="P3271" s="6">
        <f t="shared" si="419"/>
        <v>116</v>
      </c>
      <c r="Q3271" t="str">
        <f t="shared" si="422"/>
        <v>theater</v>
      </c>
      <c r="R3271" t="str">
        <f t="shared" si="423"/>
        <v>plays</v>
      </c>
      <c r="S3271" s="10">
        <f t="shared" si="420"/>
        <v>42137.395798611105</v>
      </c>
      <c r="T3271">
        <f t="shared" si="417"/>
        <v>2015</v>
      </c>
      <c r="U3271" s="10">
        <f t="shared" si="421"/>
        <v>42171.458333333328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18"/>
        <v>101.66666666666666</v>
      </c>
      <c r="P3272" s="6">
        <f t="shared" si="419"/>
        <v>61</v>
      </c>
      <c r="Q3272" t="str">
        <f t="shared" si="422"/>
        <v>theater</v>
      </c>
      <c r="R3272" t="str">
        <f t="shared" si="423"/>
        <v>plays</v>
      </c>
      <c r="S3272" s="10">
        <f t="shared" si="420"/>
        <v>42167.533159722225</v>
      </c>
      <c r="T3272">
        <f t="shared" si="417"/>
        <v>2015</v>
      </c>
      <c r="U3272" s="10">
        <f t="shared" si="421"/>
        <v>42197.533159722225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18"/>
        <v>130</v>
      </c>
      <c r="P3273" s="6">
        <f t="shared" si="419"/>
        <v>38.235294117647058</v>
      </c>
      <c r="Q3273" t="str">
        <f t="shared" si="422"/>
        <v>theater</v>
      </c>
      <c r="R3273" t="str">
        <f t="shared" si="423"/>
        <v>plays</v>
      </c>
      <c r="S3273" s="10">
        <f t="shared" si="420"/>
        <v>41915.437210648146</v>
      </c>
      <c r="T3273">
        <f t="shared" si="417"/>
        <v>2014</v>
      </c>
      <c r="U3273" s="10">
        <f t="shared" si="421"/>
        <v>41945.478877314818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18"/>
        <v>154.43</v>
      </c>
      <c r="P3274" s="6">
        <f t="shared" si="419"/>
        <v>106.50344827586207</v>
      </c>
      <c r="Q3274" t="str">
        <f t="shared" si="422"/>
        <v>theater</v>
      </c>
      <c r="R3274" t="str">
        <f t="shared" si="423"/>
        <v>plays</v>
      </c>
      <c r="S3274" s="10">
        <f t="shared" si="420"/>
        <v>42284.500104166669</v>
      </c>
      <c r="T3274">
        <f t="shared" si="417"/>
        <v>2015</v>
      </c>
      <c r="U3274" s="10">
        <f t="shared" si="421"/>
        <v>42314.541770833333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18"/>
        <v>107.4</v>
      </c>
      <c r="P3275" s="6">
        <f t="shared" si="419"/>
        <v>204.57142857142858</v>
      </c>
      <c r="Q3275" t="str">
        <f t="shared" si="422"/>
        <v>theater</v>
      </c>
      <c r="R3275" t="str">
        <f t="shared" si="423"/>
        <v>plays</v>
      </c>
      <c r="S3275" s="10">
        <f t="shared" si="420"/>
        <v>42611.801412037035</v>
      </c>
      <c r="T3275">
        <f t="shared" si="417"/>
        <v>2016</v>
      </c>
      <c r="U3275" s="10">
        <f t="shared" si="421"/>
        <v>42627.791666666672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18"/>
        <v>101.32258064516128</v>
      </c>
      <c r="P3276" s="6">
        <f t="shared" si="419"/>
        <v>54.912587412587413</v>
      </c>
      <c r="Q3276" t="str">
        <f t="shared" si="422"/>
        <v>theater</v>
      </c>
      <c r="R3276" t="str">
        <f t="shared" si="423"/>
        <v>plays</v>
      </c>
      <c r="S3276" s="10">
        <f t="shared" si="420"/>
        <v>42400.704537037032</v>
      </c>
      <c r="T3276">
        <f t="shared" si="417"/>
        <v>2016</v>
      </c>
      <c r="U3276" s="10">
        <f t="shared" si="421"/>
        <v>42444.875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18"/>
        <v>100.27777777777777</v>
      </c>
      <c r="P3277" s="6">
        <f t="shared" si="419"/>
        <v>150.41666666666666</v>
      </c>
      <c r="Q3277" t="str">
        <f t="shared" si="422"/>
        <v>theater</v>
      </c>
      <c r="R3277" t="str">
        <f t="shared" si="423"/>
        <v>plays</v>
      </c>
      <c r="S3277" s="10">
        <f t="shared" si="420"/>
        <v>42017.88045138889</v>
      </c>
      <c r="T3277">
        <f t="shared" si="417"/>
        <v>2015</v>
      </c>
      <c r="U3277" s="10">
        <f t="shared" si="421"/>
        <v>42044.1875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18"/>
        <v>116.84444444444443</v>
      </c>
      <c r="P3278" s="6">
        <f t="shared" si="419"/>
        <v>52.58</v>
      </c>
      <c r="Q3278" t="str">
        <f t="shared" si="422"/>
        <v>theater</v>
      </c>
      <c r="R3278" t="str">
        <f t="shared" si="423"/>
        <v>plays</v>
      </c>
      <c r="S3278" s="10">
        <f t="shared" si="420"/>
        <v>42426.949988425928</v>
      </c>
      <c r="T3278">
        <f t="shared" si="417"/>
        <v>2016</v>
      </c>
      <c r="U3278" s="10">
        <f t="shared" si="421"/>
        <v>42461.165972222225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18"/>
        <v>108.60000000000001</v>
      </c>
      <c r="P3279" s="6">
        <f t="shared" si="419"/>
        <v>54.3</v>
      </c>
      <c r="Q3279" t="str">
        <f t="shared" si="422"/>
        <v>theater</v>
      </c>
      <c r="R3279" t="str">
        <f t="shared" si="423"/>
        <v>plays</v>
      </c>
      <c r="S3279" s="10">
        <f t="shared" si="420"/>
        <v>41931.682939814818</v>
      </c>
      <c r="T3279">
        <f t="shared" si="417"/>
        <v>2014</v>
      </c>
      <c r="U3279" s="10">
        <f t="shared" si="421"/>
        <v>41961.724606481483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18"/>
        <v>103.4</v>
      </c>
      <c r="P3280" s="6">
        <f t="shared" si="419"/>
        <v>76.029411764705884</v>
      </c>
      <c r="Q3280" t="str">
        <f t="shared" si="422"/>
        <v>theater</v>
      </c>
      <c r="R3280" t="str">
        <f t="shared" si="423"/>
        <v>plays</v>
      </c>
      <c r="S3280" s="10">
        <f t="shared" si="420"/>
        <v>42124.848414351851</v>
      </c>
      <c r="T3280">
        <f t="shared" si="417"/>
        <v>2015</v>
      </c>
      <c r="U3280" s="10">
        <f t="shared" si="421"/>
        <v>42154.848414351851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18"/>
        <v>114.27586206896552</v>
      </c>
      <c r="P3281" s="6">
        <f t="shared" si="419"/>
        <v>105.2063492063492</v>
      </c>
      <c r="Q3281" t="str">
        <f t="shared" si="422"/>
        <v>theater</v>
      </c>
      <c r="R3281" t="str">
        <f t="shared" si="423"/>
        <v>plays</v>
      </c>
      <c r="S3281" s="10">
        <f t="shared" si="420"/>
        <v>42431.102534722217</v>
      </c>
      <c r="T3281">
        <f t="shared" si="417"/>
        <v>2016</v>
      </c>
      <c r="U3281" s="10">
        <f t="shared" si="421"/>
        <v>42461.06086805556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18"/>
        <v>103</v>
      </c>
      <c r="P3282" s="6">
        <f t="shared" si="419"/>
        <v>68.666666666666671</v>
      </c>
      <c r="Q3282" t="str">
        <f t="shared" si="422"/>
        <v>theater</v>
      </c>
      <c r="R3282" t="str">
        <f t="shared" si="423"/>
        <v>plays</v>
      </c>
      <c r="S3282" s="10">
        <f t="shared" si="420"/>
        <v>42121.756921296299</v>
      </c>
      <c r="T3282">
        <f t="shared" si="417"/>
        <v>2015</v>
      </c>
      <c r="U3282" s="10">
        <f t="shared" si="421"/>
        <v>42156.208333333328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18"/>
        <v>121.6</v>
      </c>
      <c r="P3283" s="6">
        <f t="shared" si="419"/>
        <v>129.36170212765958</v>
      </c>
      <c r="Q3283" t="str">
        <f t="shared" si="422"/>
        <v>theater</v>
      </c>
      <c r="R3283" t="str">
        <f t="shared" si="423"/>
        <v>plays</v>
      </c>
      <c r="S3283" s="10">
        <f t="shared" si="420"/>
        <v>42219.019733796296</v>
      </c>
      <c r="T3283">
        <f t="shared" si="417"/>
        <v>2015</v>
      </c>
      <c r="U3283" s="10">
        <f t="shared" si="421"/>
        <v>42249.019733796296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18"/>
        <v>102.6467741935484</v>
      </c>
      <c r="P3284" s="6">
        <f t="shared" si="419"/>
        <v>134.26371308016877</v>
      </c>
      <c r="Q3284" t="str">
        <f t="shared" si="422"/>
        <v>theater</v>
      </c>
      <c r="R3284" t="str">
        <f t="shared" si="423"/>
        <v>plays</v>
      </c>
      <c r="S3284" s="10">
        <f t="shared" si="420"/>
        <v>42445.19430555556</v>
      </c>
      <c r="T3284">
        <f t="shared" si="417"/>
        <v>2016</v>
      </c>
      <c r="U3284" s="10">
        <f t="shared" si="421"/>
        <v>42489.19430555556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18"/>
        <v>104.75000000000001</v>
      </c>
      <c r="P3285" s="6">
        <f t="shared" si="419"/>
        <v>17.829787234042552</v>
      </c>
      <c r="Q3285" t="str">
        <f t="shared" si="422"/>
        <v>theater</v>
      </c>
      <c r="R3285" t="str">
        <f t="shared" si="423"/>
        <v>plays</v>
      </c>
      <c r="S3285" s="10">
        <f t="shared" si="420"/>
        <v>42379.74418981481</v>
      </c>
      <c r="T3285">
        <f t="shared" si="417"/>
        <v>2016</v>
      </c>
      <c r="U3285" s="10">
        <f t="shared" si="421"/>
        <v>42410.875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18"/>
        <v>101.6</v>
      </c>
      <c r="P3286" s="6">
        <f t="shared" si="419"/>
        <v>203.2</v>
      </c>
      <c r="Q3286" t="str">
        <f t="shared" si="422"/>
        <v>theater</v>
      </c>
      <c r="R3286" t="str">
        <f t="shared" si="423"/>
        <v>plays</v>
      </c>
      <c r="S3286" s="10">
        <f t="shared" si="420"/>
        <v>42380.884872685187</v>
      </c>
      <c r="T3286">
        <f t="shared" si="417"/>
        <v>2016</v>
      </c>
      <c r="U3286" s="10">
        <f t="shared" si="421"/>
        <v>42398.249305555553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18"/>
        <v>112.10242048409683</v>
      </c>
      <c r="P3287" s="6">
        <f t="shared" si="419"/>
        <v>69.18518518518519</v>
      </c>
      <c r="Q3287" t="str">
        <f t="shared" si="422"/>
        <v>theater</v>
      </c>
      <c r="R3287" t="str">
        <f t="shared" si="423"/>
        <v>plays</v>
      </c>
      <c r="S3287" s="10">
        <f t="shared" si="420"/>
        <v>42762.942430555559</v>
      </c>
      <c r="T3287">
        <f t="shared" si="417"/>
        <v>2017</v>
      </c>
      <c r="U3287" s="10">
        <f t="shared" si="421"/>
        <v>42794.208333333328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18"/>
        <v>101.76666666666667</v>
      </c>
      <c r="P3288" s="6">
        <f t="shared" si="419"/>
        <v>125.12295081967213</v>
      </c>
      <c r="Q3288" t="str">
        <f t="shared" si="422"/>
        <v>theater</v>
      </c>
      <c r="R3288" t="str">
        <f t="shared" si="423"/>
        <v>plays</v>
      </c>
      <c r="S3288" s="10">
        <f t="shared" si="420"/>
        <v>42567.840069444443</v>
      </c>
      <c r="T3288">
        <f t="shared" si="417"/>
        <v>2016</v>
      </c>
      <c r="U3288" s="10">
        <f t="shared" si="421"/>
        <v>42597.840069444443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18"/>
        <v>100</v>
      </c>
      <c r="P3289" s="6">
        <f t="shared" si="419"/>
        <v>73.529411764705884</v>
      </c>
      <c r="Q3289" t="str">
        <f t="shared" si="422"/>
        <v>theater</v>
      </c>
      <c r="R3289" t="str">
        <f t="shared" si="423"/>
        <v>plays</v>
      </c>
      <c r="S3289" s="10">
        <f t="shared" si="420"/>
        <v>42311.750324074077</v>
      </c>
      <c r="T3289">
        <f t="shared" si="417"/>
        <v>2015</v>
      </c>
      <c r="U3289" s="10">
        <f t="shared" si="421"/>
        <v>42336.750324074077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18"/>
        <v>100.26489999999998</v>
      </c>
      <c r="P3290" s="6">
        <f t="shared" si="419"/>
        <v>48.437149758454105</v>
      </c>
      <c r="Q3290" t="str">
        <f t="shared" si="422"/>
        <v>theater</v>
      </c>
      <c r="R3290" t="str">
        <f t="shared" si="423"/>
        <v>plays</v>
      </c>
      <c r="S3290" s="10">
        <f t="shared" si="420"/>
        <v>42505.774479166663</v>
      </c>
      <c r="T3290">
        <f t="shared" si="417"/>
        <v>2016</v>
      </c>
      <c r="U3290" s="10">
        <f t="shared" si="421"/>
        <v>42541.958333333328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18"/>
        <v>133.04200000000003</v>
      </c>
      <c r="P3291" s="6">
        <f t="shared" si="419"/>
        <v>26.608400000000003</v>
      </c>
      <c r="Q3291" t="str">
        <f t="shared" si="422"/>
        <v>theater</v>
      </c>
      <c r="R3291" t="str">
        <f t="shared" si="423"/>
        <v>plays</v>
      </c>
      <c r="S3291" s="10">
        <f t="shared" si="420"/>
        <v>42758.368078703701</v>
      </c>
      <c r="T3291">
        <f t="shared" si="417"/>
        <v>2017</v>
      </c>
      <c r="U3291" s="10">
        <f t="shared" si="421"/>
        <v>42786.368078703701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18"/>
        <v>121.2</v>
      </c>
      <c r="P3292" s="6">
        <f t="shared" si="419"/>
        <v>33.666666666666664</v>
      </c>
      <c r="Q3292" t="str">
        <f t="shared" si="422"/>
        <v>theater</v>
      </c>
      <c r="R3292" t="str">
        <f t="shared" si="423"/>
        <v>plays</v>
      </c>
      <c r="S3292" s="10">
        <f t="shared" si="420"/>
        <v>42775.51494212963</v>
      </c>
      <c r="T3292">
        <f t="shared" si="417"/>
        <v>2017</v>
      </c>
      <c r="U3292" s="10">
        <f t="shared" si="421"/>
        <v>42805.51494212963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18"/>
        <v>113.99999999999999</v>
      </c>
      <c r="P3293" s="6">
        <f t="shared" si="419"/>
        <v>40.714285714285715</v>
      </c>
      <c r="Q3293" t="str">
        <f t="shared" si="422"/>
        <v>theater</v>
      </c>
      <c r="R3293" t="str">
        <f t="shared" si="423"/>
        <v>plays</v>
      </c>
      <c r="S3293" s="10">
        <f t="shared" si="420"/>
        <v>42232.702546296292</v>
      </c>
      <c r="T3293">
        <f t="shared" si="417"/>
        <v>2015</v>
      </c>
      <c r="U3293" s="10">
        <f t="shared" si="421"/>
        <v>42264.165972222225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18"/>
        <v>286.13861386138615</v>
      </c>
      <c r="P3294" s="6">
        <f t="shared" si="419"/>
        <v>19.266666666666666</v>
      </c>
      <c r="Q3294" t="str">
        <f t="shared" si="422"/>
        <v>theater</v>
      </c>
      <c r="R3294" t="str">
        <f t="shared" si="423"/>
        <v>plays</v>
      </c>
      <c r="S3294" s="10">
        <f t="shared" si="420"/>
        <v>42282.770231481481</v>
      </c>
      <c r="T3294">
        <f t="shared" si="417"/>
        <v>2015</v>
      </c>
      <c r="U3294" s="10">
        <f t="shared" si="421"/>
        <v>42342.811898148153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18"/>
        <v>170.44444444444446</v>
      </c>
      <c r="P3295" s="6">
        <f t="shared" si="419"/>
        <v>84.285714285714292</v>
      </c>
      <c r="Q3295" t="str">
        <f t="shared" si="422"/>
        <v>theater</v>
      </c>
      <c r="R3295" t="str">
        <f t="shared" si="423"/>
        <v>plays</v>
      </c>
      <c r="S3295" s="10">
        <f t="shared" si="420"/>
        <v>42768.425370370373</v>
      </c>
      <c r="T3295">
        <f t="shared" si="417"/>
        <v>2017</v>
      </c>
      <c r="U3295" s="10">
        <f t="shared" si="421"/>
        <v>42798.425370370373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18"/>
        <v>118.33333333333333</v>
      </c>
      <c r="P3296" s="6">
        <f t="shared" si="419"/>
        <v>29.583333333333332</v>
      </c>
      <c r="Q3296" t="str">
        <f t="shared" si="422"/>
        <v>theater</v>
      </c>
      <c r="R3296" t="str">
        <f t="shared" si="423"/>
        <v>plays</v>
      </c>
      <c r="S3296" s="10">
        <f t="shared" si="420"/>
        <v>42141.541134259256</v>
      </c>
      <c r="T3296">
        <f t="shared" si="417"/>
        <v>2015</v>
      </c>
      <c r="U3296" s="10">
        <f t="shared" si="421"/>
        <v>42171.541134259256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18"/>
        <v>102.85857142857142</v>
      </c>
      <c r="P3297" s="6">
        <f t="shared" si="419"/>
        <v>26.667037037037037</v>
      </c>
      <c r="Q3297" t="str">
        <f t="shared" si="422"/>
        <v>theater</v>
      </c>
      <c r="R3297" t="str">
        <f t="shared" si="423"/>
        <v>plays</v>
      </c>
      <c r="S3297" s="10">
        <f t="shared" si="420"/>
        <v>42609.442465277782</v>
      </c>
      <c r="T3297">
        <f t="shared" si="417"/>
        <v>2016</v>
      </c>
      <c r="U3297" s="10">
        <f t="shared" si="421"/>
        <v>42639.442465277782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18"/>
        <v>144.06666666666666</v>
      </c>
      <c r="P3298" s="6">
        <f t="shared" si="419"/>
        <v>45.978723404255319</v>
      </c>
      <c r="Q3298" t="str">
        <f t="shared" si="422"/>
        <v>theater</v>
      </c>
      <c r="R3298" t="str">
        <f t="shared" si="423"/>
        <v>plays</v>
      </c>
      <c r="S3298" s="10">
        <f t="shared" si="420"/>
        <v>42309.756620370375</v>
      </c>
      <c r="T3298">
        <f t="shared" si="417"/>
        <v>2015</v>
      </c>
      <c r="U3298" s="10">
        <f t="shared" si="421"/>
        <v>42330.916666666672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18"/>
        <v>100.07272727272726</v>
      </c>
      <c r="P3299" s="6">
        <f t="shared" si="419"/>
        <v>125.09090909090909</v>
      </c>
      <c r="Q3299" t="str">
        <f t="shared" si="422"/>
        <v>theater</v>
      </c>
      <c r="R3299" t="str">
        <f t="shared" si="423"/>
        <v>plays</v>
      </c>
      <c r="S3299" s="10">
        <f t="shared" si="420"/>
        <v>42193.771481481483</v>
      </c>
      <c r="T3299">
        <f t="shared" si="417"/>
        <v>2015</v>
      </c>
      <c r="U3299" s="10">
        <f t="shared" si="421"/>
        <v>42212.957638888889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18"/>
        <v>101.73</v>
      </c>
      <c r="P3300" s="6">
        <f t="shared" si="419"/>
        <v>141.29166666666666</v>
      </c>
      <c r="Q3300" t="str">
        <f t="shared" si="422"/>
        <v>theater</v>
      </c>
      <c r="R3300" t="str">
        <f t="shared" si="423"/>
        <v>plays</v>
      </c>
      <c r="S3300" s="10">
        <f t="shared" si="420"/>
        <v>42239.957962962959</v>
      </c>
      <c r="T3300">
        <f t="shared" si="417"/>
        <v>2015</v>
      </c>
      <c r="U3300" s="10">
        <f t="shared" si="421"/>
        <v>42260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18"/>
        <v>116.19999999999999</v>
      </c>
      <c r="P3301" s="6">
        <f t="shared" si="419"/>
        <v>55.333333333333336</v>
      </c>
      <c r="Q3301" t="str">
        <f t="shared" si="422"/>
        <v>theater</v>
      </c>
      <c r="R3301" t="str">
        <f t="shared" si="423"/>
        <v>plays</v>
      </c>
      <c r="S3301" s="10">
        <f t="shared" si="420"/>
        <v>42261.917395833334</v>
      </c>
      <c r="T3301">
        <f t="shared" si="417"/>
        <v>2015</v>
      </c>
      <c r="U3301" s="10">
        <f t="shared" si="421"/>
        <v>42291.917395833334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18"/>
        <v>136.16666666666666</v>
      </c>
      <c r="P3302" s="6">
        <f t="shared" si="419"/>
        <v>46.420454545454547</v>
      </c>
      <c r="Q3302" t="str">
        <f t="shared" si="422"/>
        <v>theater</v>
      </c>
      <c r="R3302" t="str">
        <f t="shared" si="423"/>
        <v>plays</v>
      </c>
      <c r="S3302" s="10">
        <f t="shared" si="420"/>
        <v>42102.743773148148</v>
      </c>
      <c r="T3302">
        <f t="shared" si="417"/>
        <v>2015</v>
      </c>
      <c r="U3302" s="10">
        <f t="shared" si="421"/>
        <v>42123.743773148148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18"/>
        <v>133.46666666666667</v>
      </c>
      <c r="P3303" s="6">
        <f t="shared" si="419"/>
        <v>57.2</v>
      </c>
      <c r="Q3303" t="str">
        <f t="shared" si="422"/>
        <v>theater</v>
      </c>
      <c r="R3303" t="str">
        <f t="shared" si="423"/>
        <v>plays</v>
      </c>
      <c r="S3303" s="10">
        <f t="shared" si="420"/>
        <v>42538.73583333334</v>
      </c>
      <c r="T3303">
        <f t="shared" si="417"/>
        <v>2016</v>
      </c>
      <c r="U3303" s="10">
        <f t="shared" si="421"/>
        <v>42583.290972222225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18"/>
        <v>103.39285714285715</v>
      </c>
      <c r="P3304" s="6">
        <f t="shared" si="419"/>
        <v>173.7</v>
      </c>
      <c r="Q3304" t="str">
        <f t="shared" si="422"/>
        <v>theater</v>
      </c>
      <c r="R3304" t="str">
        <f t="shared" si="423"/>
        <v>plays</v>
      </c>
      <c r="S3304" s="10">
        <f t="shared" si="420"/>
        <v>42681.35157407407</v>
      </c>
      <c r="T3304">
        <f t="shared" si="417"/>
        <v>2016</v>
      </c>
      <c r="U3304" s="10">
        <f t="shared" si="421"/>
        <v>42711.35157407407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18"/>
        <v>115.88888888888889</v>
      </c>
      <c r="P3305" s="6">
        <f t="shared" si="419"/>
        <v>59.6</v>
      </c>
      <c r="Q3305" t="str">
        <f t="shared" si="422"/>
        <v>theater</v>
      </c>
      <c r="R3305" t="str">
        <f t="shared" si="423"/>
        <v>plays</v>
      </c>
      <c r="S3305" s="10">
        <f t="shared" si="420"/>
        <v>42056.65143518518</v>
      </c>
      <c r="T3305">
        <f t="shared" si="417"/>
        <v>2015</v>
      </c>
      <c r="U3305" s="10">
        <f t="shared" si="421"/>
        <v>42091.609768518523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18"/>
        <v>104.51666666666665</v>
      </c>
      <c r="P3306" s="6">
        <f t="shared" si="419"/>
        <v>89.585714285714289</v>
      </c>
      <c r="Q3306" t="str">
        <f t="shared" si="422"/>
        <v>theater</v>
      </c>
      <c r="R3306" t="str">
        <f t="shared" si="423"/>
        <v>plays</v>
      </c>
      <c r="S3306" s="10">
        <f t="shared" si="420"/>
        <v>42696.624444444446</v>
      </c>
      <c r="T3306">
        <f t="shared" si="417"/>
        <v>2016</v>
      </c>
      <c r="U3306" s="10">
        <f t="shared" si="421"/>
        <v>42726.624444444446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18"/>
        <v>102.02500000000001</v>
      </c>
      <c r="P3307" s="6">
        <f t="shared" si="419"/>
        <v>204.05</v>
      </c>
      <c r="Q3307" t="str">
        <f t="shared" si="422"/>
        <v>theater</v>
      </c>
      <c r="R3307" t="str">
        <f t="shared" si="423"/>
        <v>plays</v>
      </c>
      <c r="S3307" s="10">
        <f t="shared" si="420"/>
        <v>42186.855879629627</v>
      </c>
      <c r="T3307">
        <f t="shared" si="417"/>
        <v>2015</v>
      </c>
      <c r="U3307" s="10">
        <f t="shared" si="421"/>
        <v>42216.855879629627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18"/>
        <v>175.33333333333334</v>
      </c>
      <c r="P3308" s="6">
        <f t="shared" si="419"/>
        <v>48.703703703703702</v>
      </c>
      <c r="Q3308" t="str">
        <f t="shared" si="422"/>
        <v>theater</v>
      </c>
      <c r="R3308" t="str">
        <f t="shared" si="423"/>
        <v>plays</v>
      </c>
      <c r="S3308" s="10">
        <f t="shared" si="420"/>
        <v>42493.219236111108</v>
      </c>
      <c r="T3308">
        <f t="shared" si="417"/>
        <v>2016</v>
      </c>
      <c r="U3308" s="10">
        <f t="shared" si="421"/>
        <v>42531.125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18"/>
        <v>106.67999999999999</v>
      </c>
      <c r="P3309" s="6">
        <f t="shared" si="419"/>
        <v>53.339999999999996</v>
      </c>
      <c r="Q3309" t="str">
        <f t="shared" si="422"/>
        <v>theater</v>
      </c>
      <c r="R3309" t="str">
        <f t="shared" si="423"/>
        <v>plays</v>
      </c>
      <c r="S3309" s="10">
        <f t="shared" si="420"/>
        <v>42475.057164351849</v>
      </c>
      <c r="T3309">
        <f t="shared" si="417"/>
        <v>2016</v>
      </c>
      <c r="U3309" s="10">
        <f t="shared" si="421"/>
        <v>42505.057164351849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18"/>
        <v>122.28571428571429</v>
      </c>
      <c r="P3310" s="6">
        <f t="shared" si="419"/>
        <v>75.087719298245617</v>
      </c>
      <c r="Q3310" t="str">
        <f t="shared" si="422"/>
        <v>theater</v>
      </c>
      <c r="R3310" t="str">
        <f t="shared" si="423"/>
        <v>plays</v>
      </c>
      <c r="S3310" s="10">
        <f t="shared" si="420"/>
        <v>42452.876909722225</v>
      </c>
      <c r="T3310">
        <f t="shared" si="417"/>
        <v>2016</v>
      </c>
      <c r="U3310" s="10">
        <f t="shared" si="421"/>
        <v>42473.876909722225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18"/>
        <v>159.42857142857144</v>
      </c>
      <c r="P3311" s="6">
        <f t="shared" si="419"/>
        <v>18</v>
      </c>
      <c r="Q3311" t="str">
        <f t="shared" si="422"/>
        <v>theater</v>
      </c>
      <c r="R3311" t="str">
        <f t="shared" si="423"/>
        <v>plays</v>
      </c>
      <c r="S3311" s="10">
        <f t="shared" si="420"/>
        <v>42628.650208333333</v>
      </c>
      <c r="T3311">
        <f t="shared" si="417"/>
        <v>2016</v>
      </c>
      <c r="U3311" s="10">
        <f t="shared" si="421"/>
        <v>42659.650208333333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18"/>
        <v>100.07692307692308</v>
      </c>
      <c r="P3312" s="6">
        <f t="shared" si="419"/>
        <v>209.83870967741936</v>
      </c>
      <c r="Q3312" t="str">
        <f t="shared" si="422"/>
        <v>theater</v>
      </c>
      <c r="R3312" t="str">
        <f t="shared" si="423"/>
        <v>plays</v>
      </c>
      <c r="S3312" s="10">
        <f t="shared" si="420"/>
        <v>42253.928530092591</v>
      </c>
      <c r="T3312">
        <f t="shared" si="417"/>
        <v>2015</v>
      </c>
      <c r="U3312" s="10">
        <f t="shared" si="421"/>
        <v>42283.928530092591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18"/>
        <v>109.84</v>
      </c>
      <c r="P3313" s="6">
        <f t="shared" si="419"/>
        <v>61.022222222222226</v>
      </c>
      <c r="Q3313" t="str">
        <f t="shared" si="422"/>
        <v>theater</v>
      </c>
      <c r="R3313" t="str">
        <f t="shared" si="423"/>
        <v>plays</v>
      </c>
      <c r="S3313" s="10">
        <f t="shared" si="420"/>
        <v>42264.29178240741</v>
      </c>
      <c r="T3313">
        <f t="shared" si="417"/>
        <v>2015</v>
      </c>
      <c r="U3313" s="10">
        <f t="shared" si="421"/>
        <v>42294.29178240741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18"/>
        <v>100.03999999999999</v>
      </c>
      <c r="P3314" s="6">
        <f t="shared" si="419"/>
        <v>61</v>
      </c>
      <c r="Q3314" t="str">
        <f t="shared" si="422"/>
        <v>theater</v>
      </c>
      <c r="R3314" t="str">
        <f t="shared" si="423"/>
        <v>plays</v>
      </c>
      <c r="S3314" s="10">
        <f t="shared" si="420"/>
        <v>42664.809560185182</v>
      </c>
      <c r="T3314">
        <f t="shared" si="417"/>
        <v>2016</v>
      </c>
      <c r="U3314" s="10">
        <f t="shared" si="421"/>
        <v>42685.916666666672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18"/>
        <v>116.05000000000001</v>
      </c>
      <c r="P3315" s="6">
        <f t="shared" si="419"/>
        <v>80.034482758620683</v>
      </c>
      <c r="Q3315" t="str">
        <f t="shared" si="422"/>
        <v>theater</v>
      </c>
      <c r="R3315" t="str">
        <f t="shared" si="423"/>
        <v>plays</v>
      </c>
      <c r="S3315" s="10">
        <f t="shared" si="420"/>
        <v>42382.244409722218</v>
      </c>
      <c r="T3315">
        <f t="shared" si="417"/>
        <v>2016</v>
      </c>
      <c r="U3315" s="10">
        <f t="shared" si="421"/>
        <v>42396.041666666672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18"/>
        <v>210.75</v>
      </c>
      <c r="P3316" s="6">
        <f t="shared" si="419"/>
        <v>29.068965517241381</v>
      </c>
      <c r="Q3316" t="str">
        <f t="shared" si="422"/>
        <v>theater</v>
      </c>
      <c r="R3316" t="str">
        <f t="shared" si="423"/>
        <v>plays</v>
      </c>
      <c r="S3316" s="10">
        <f t="shared" si="420"/>
        <v>42105.267488425925</v>
      </c>
      <c r="T3316">
        <f t="shared" si="417"/>
        <v>2015</v>
      </c>
      <c r="U3316" s="10">
        <f t="shared" si="421"/>
        <v>42132.836805555555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18"/>
        <v>110.00000000000001</v>
      </c>
      <c r="P3317" s="6">
        <f t="shared" si="419"/>
        <v>49.438202247191015</v>
      </c>
      <c r="Q3317" t="str">
        <f t="shared" si="422"/>
        <v>theater</v>
      </c>
      <c r="R3317" t="str">
        <f t="shared" si="423"/>
        <v>plays</v>
      </c>
      <c r="S3317" s="10">
        <f t="shared" si="420"/>
        <v>42466.303715277783</v>
      </c>
      <c r="T3317">
        <f t="shared" si="417"/>
        <v>2016</v>
      </c>
      <c r="U3317" s="10">
        <f t="shared" si="421"/>
        <v>42496.303715277783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18"/>
        <v>100.08673425918037</v>
      </c>
      <c r="P3318" s="6">
        <f t="shared" si="419"/>
        <v>93.977440000000001</v>
      </c>
      <c r="Q3318" t="str">
        <f t="shared" si="422"/>
        <v>theater</v>
      </c>
      <c r="R3318" t="str">
        <f t="shared" si="423"/>
        <v>plays</v>
      </c>
      <c r="S3318" s="10">
        <f t="shared" si="420"/>
        <v>41826.871238425927</v>
      </c>
      <c r="T3318">
        <f t="shared" si="417"/>
        <v>2014</v>
      </c>
      <c r="U3318" s="10">
        <f t="shared" si="421"/>
        <v>41859.57916666667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18"/>
        <v>106.19047619047619</v>
      </c>
      <c r="P3319" s="6">
        <f t="shared" si="419"/>
        <v>61.944444444444443</v>
      </c>
      <c r="Q3319" t="str">
        <f t="shared" si="422"/>
        <v>theater</v>
      </c>
      <c r="R3319" t="str">
        <f t="shared" si="423"/>
        <v>plays</v>
      </c>
      <c r="S3319" s="10">
        <f t="shared" si="420"/>
        <v>42499.039629629624</v>
      </c>
      <c r="T3319">
        <f t="shared" si="417"/>
        <v>2016</v>
      </c>
      <c r="U3319" s="10">
        <f t="shared" si="421"/>
        <v>42529.039629629624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18"/>
        <v>125.6</v>
      </c>
      <c r="P3320" s="6">
        <f t="shared" si="419"/>
        <v>78.5</v>
      </c>
      <c r="Q3320" t="str">
        <f t="shared" si="422"/>
        <v>theater</v>
      </c>
      <c r="R3320" t="str">
        <f t="shared" si="423"/>
        <v>plays</v>
      </c>
      <c r="S3320" s="10">
        <f t="shared" si="420"/>
        <v>42431.302002314813</v>
      </c>
      <c r="T3320">
        <f t="shared" si="417"/>
        <v>2016</v>
      </c>
      <c r="U3320" s="10">
        <f t="shared" si="421"/>
        <v>42471.104166666672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18"/>
        <v>108</v>
      </c>
      <c r="P3321" s="6">
        <f t="shared" si="419"/>
        <v>33.75</v>
      </c>
      <c r="Q3321" t="str">
        <f t="shared" si="422"/>
        <v>theater</v>
      </c>
      <c r="R3321" t="str">
        <f t="shared" si="423"/>
        <v>plays</v>
      </c>
      <c r="S3321" s="10">
        <f t="shared" si="420"/>
        <v>41990.585486111115</v>
      </c>
      <c r="T3321">
        <f t="shared" si="417"/>
        <v>2014</v>
      </c>
      <c r="U3321" s="10">
        <f t="shared" si="421"/>
        <v>42035.585486111115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18"/>
        <v>101</v>
      </c>
      <c r="P3322" s="6">
        <f t="shared" si="419"/>
        <v>66.44736842105263</v>
      </c>
      <c r="Q3322" t="str">
        <f t="shared" si="422"/>
        <v>theater</v>
      </c>
      <c r="R3322" t="str">
        <f t="shared" si="423"/>
        <v>plays</v>
      </c>
      <c r="S3322" s="10">
        <f t="shared" si="420"/>
        <v>42513.045798611114</v>
      </c>
      <c r="T3322">
        <f t="shared" si="417"/>
        <v>2016</v>
      </c>
      <c r="U3322" s="10">
        <f t="shared" si="421"/>
        <v>42543.045798611114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18"/>
        <v>107.4</v>
      </c>
      <c r="P3323" s="6">
        <f t="shared" si="419"/>
        <v>35.799999999999997</v>
      </c>
      <c r="Q3323" t="str">
        <f t="shared" si="422"/>
        <v>theater</v>
      </c>
      <c r="R3323" t="str">
        <f t="shared" si="423"/>
        <v>plays</v>
      </c>
      <c r="S3323" s="10">
        <f t="shared" si="420"/>
        <v>41914.100289351853</v>
      </c>
      <c r="T3323">
        <f t="shared" si="417"/>
        <v>2014</v>
      </c>
      <c r="U3323" s="10">
        <f t="shared" si="421"/>
        <v>41928.165972222225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18"/>
        <v>101.51515151515152</v>
      </c>
      <c r="P3324" s="6">
        <f t="shared" si="419"/>
        <v>145.65217391304347</v>
      </c>
      <c r="Q3324" t="str">
        <f t="shared" si="422"/>
        <v>theater</v>
      </c>
      <c r="R3324" t="str">
        <f t="shared" si="423"/>
        <v>plays</v>
      </c>
      <c r="S3324" s="10">
        <f t="shared" si="420"/>
        <v>42521.010370370372</v>
      </c>
      <c r="T3324">
        <f t="shared" si="417"/>
        <v>2016</v>
      </c>
      <c r="U3324" s="10">
        <f t="shared" si="421"/>
        <v>42543.163194444445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18"/>
        <v>125.89999999999999</v>
      </c>
      <c r="P3325" s="6">
        <f t="shared" si="419"/>
        <v>25.693877551020407</v>
      </c>
      <c r="Q3325" t="str">
        <f t="shared" si="422"/>
        <v>theater</v>
      </c>
      <c r="R3325" t="str">
        <f t="shared" si="423"/>
        <v>plays</v>
      </c>
      <c r="S3325" s="10">
        <f t="shared" si="420"/>
        <v>42608.36583333333</v>
      </c>
      <c r="T3325">
        <f t="shared" si="417"/>
        <v>2016</v>
      </c>
      <c r="U3325" s="10">
        <f t="shared" si="421"/>
        <v>42638.36583333333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18"/>
        <v>101.66666666666666</v>
      </c>
      <c r="P3326" s="6">
        <f t="shared" si="419"/>
        <v>152.5</v>
      </c>
      <c r="Q3326" t="str">
        <f t="shared" si="422"/>
        <v>theater</v>
      </c>
      <c r="R3326" t="str">
        <f t="shared" si="423"/>
        <v>plays</v>
      </c>
      <c r="S3326" s="10">
        <f t="shared" si="420"/>
        <v>42512.58321759259</v>
      </c>
      <c r="T3326">
        <f t="shared" si="417"/>
        <v>2016</v>
      </c>
      <c r="U3326" s="10">
        <f t="shared" si="421"/>
        <v>42526.58321759259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18"/>
        <v>112.5</v>
      </c>
      <c r="P3327" s="6">
        <f t="shared" si="419"/>
        <v>30</v>
      </c>
      <c r="Q3327" t="str">
        <f t="shared" si="422"/>
        <v>theater</v>
      </c>
      <c r="R3327" t="str">
        <f t="shared" si="423"/>
        <v>plays</v>
      </c>
      <c r="S3327" s="10">
        <f t="shared" si="420"/>
        <v>42064.785613425927</v>
      </c>
      <c r="T3327">
        <f t="shared" si="417"/>
        <v>2015</v>
      </c>
      <c r="U3327" s="10">
        <f t="shared" si="421"/>
        <v>42099.743946759263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18"/>
        <v>101.375</v>
      </c>
      <c r="P3328" s="6">
        <f t="shared" si="419"/>
        <v>142.28070175438597</v>
      </c>
      <c r="Q3328" t="str">
        <f t="shared" si="422"/>
        <v>theater</v>
      </c>
      <c r="R3328" t="str">
        <f t="shared" si="423"/>
        <v>plays</v>
      </c>
      <c r="S3328" s="10">
        <f t="shared" si="420"/>
        <v>42041.714178240742</v>
      </c>
      <c r="T3328">
        <f t="shared" si="417"/>
        <v>2015</v>
      </c>
      <c r="U3328" s="10">
        <f t="shared" si="421"/>
        <v>42071.67251157407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18"/>
        <v>101.25</v>
      </c>
      <c r="P3329" s="6">
        <f t="shared" si="419"/>
        <v>24.545454545454547</v>
      </c>
      <c r="Q3329" t="str">
        <f t="shared" si="422"/>
        <v>theater</v>
      </c>
      <c r="R3329" t="str">
        <f t="shared" si="423"/>
        <v>plays</v>
      </c>
      <c r="S3329" s="10">
        <f t="shared" si="420"/>
        <v>42468.374606481477</v>
      </c>
      <c r="T3329">
        <f t="shared" si="417"/>
        <v>2016</v>
      </c>
      <c r="U3329" s="10">
        <f t="shared" si="421"/>
        <v>42498.374606481477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18"/>
        <v>146.38888888888889</v>
      </c>
      <c r="P3330" s="6">
        <f t="shared" si="419"/>
        <v>292.77777777777777</v>
      </c>
      <c r="Q3330" t="str">
        <f t="shared" si="422"/>
        <v>theater</v>
      </c>
      <c r="R3330" t="str">
        <f t="shared" si="423"/>
        <v>plays</v>
      </c>
      <c r="S3330" s="10">
        <f t="shared" si="420"/>
        <v>41822.57503472222</v>
      </c>
      <c r="T3330">
        <f t="shared" ref="T3330:T3393" si="424">YEAR(S3330)</f>
        <v>2014</v>
      </c>
      <c r="U3330" s="10">
        <f t="shared" si="421"/>
        <v>41825.041666666664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25">E3331/D3331 * 100</f>
        <v>116.8</v>
      </c>
      <c r="P3331" s="6">
        <f t="shared" ref="P3331:P3394" si="426">E3331/L3331</f>
        <v>44.92307692307692</v>
      </c>
      <c r="Q3331" t="str">
        <f t="shared" si="422"/>
        <v>theater</v>
      </c>
      <c r="R3331" t="str">
        <f t="shared" si="423"/>
        <v>plays</v>
      </c>
      <c r="S3331" s="10">
        <f t="shared" ref="S3331:S3394" si="427">(((J3331/60)/60)/24)+DATE(1970,1,1)</f>
        <v>41837.323009259257</v>
      </c>
      <c r="T3331">
        <f t="shared" si="424"/>
        <v>2014</v>
      </c>
      <c r="U3331" s="10">
        <f t="shared" ref="U3331:U3394" si="428">(((I3331/60)/60)/24)+DATE(1970,1,1)</f>
        <v>41847.958333333336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25"/>
        <v>106.26666666666667</v>
      </c>
      <c r="P3332" s="6">
        <f t="shared" si="426"/>
        <v>23.10144927536232</v>
      </c>
      <c r="Q3332" t="str">
        <f t="shared" si="422"/>
        <v>theater</v>
      </c>
      <c r="R3332" t="str">
        <f t="shared" si="423"/>
        <v>plays</v>
      </c>
      <c r="S3332" s="10">
        <f t="shared" si="427"/>
        <v>42065.887361111112</v>
      </c>
      <c r="T3332">
        <f t="shared" si="424"/>
        <v>2015</v>
      </c>
      <c r="U3332" s="10">
        <f t="shared" si="428"/>
        <v>42095.845694444448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25"/>
        <v>104.52</v>
      </c>
      <c r="P3333" s="6">
        <f t="shared" si="426"/>
        <v>80.400000000000006</v>
      </c>
      <c r="Q3333" t="str">
        <f t="shared" ref="Q3333:Q3396" si="429">LEFT(N3333,SEARCH("/",N3333,1)-1)</f>
        <v>theater</v>
      </c>
      <c r="R3333" t="str">
        <f t="shared" ref="R3333:R3396" si="430">RIGHT(N3333,LEN(N3333)-SEARCH("/",N3333,1))</f>
        <v>plays</v>
      </c>
      <c r="S3333" s="10">
        <f t="shared" si="427"/>
        <v>42248.697754629626</v>
      </c>
      <c r="T3333">
        <f t="shared" si="424"/>
        <v>2015</v>
      </c>
      <c r="U3333" s="10">
        <f t="shared" si="428"/>
        <v>42283.697754629626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25"/>
        <v>100</v>
      </c>
      <c r="P3334" s="6">
        <f t="shared" si="426"/>
        <v>72.289156626506028</v>
      </c>
      <c r="Q3334" t="str">
        <f t="shared" si="429"/>
        <v>theater</v>
      </c>
      <c r="R3334" t="str">
        <f t="shared" si="430"/>
        <v>plays</v>
      </c>
      <c r="S3334" s="10">
        <f t="shared" si="427"/>
        <v>41809.860300925924</v>
      </c>
      <c r="T3334">
        <f t="shared" si="424"/>
        <v>2014</v>
      </c>
      <c r="U3334" s="10">
        <f t="shared" si="428"/>
        <v>41839.860300925924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25"/>
        <v>104.57142857142858</v>
      </c>
      <c r="P3335" s="6">
        <f t="shared" si="426"/>
        <v>32.972972972972975</v>
      </c>
      <c r="Q3335" t="str">
        <f t="shared" si="429"/>
        <v>theater</v>
      </c>
      <c r="R3335" t="str">
        <f t="shared" si="430"/>
        <v>plays</v>
      </c>
      <c r="S3335" s="10">
        <f t="shared" si="427"/>
        <v>42148.676851851851</v>
      </c>
      <c r="T3335">
        <f t="shared" si="424"/>
        <v>2015</v>
      </c>
      <c r="U3335" s="10">
        <f t="shared" si="428"/>
        <v>42170.676851851851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25"/>
        <v>138.62051149573753</v>
      </c>
      <c r="P3336" s="6">
        <f t="shared" si="426"/>
        <v>116.65217391304348</v>
      </c>
      <c r="Q3336" t="str">
        <f t="shared" si="429"/>
        <v>theater</v>
      </c>
      <c r="R3336" t="str">
        <f t="shared" si="430"/>
        <v>plays</v>
      </c>
      <c r="S3336" s="10">
        <f t="shared" si="427"/>
        <v>42185.521087962959</v>
      </c>
      <c r="T3336">
        <f t="shared" si="424"/>
        <v>2015</v>
      </c>
      <c r="U3336" s="10">
        <f t="shared" si="428"/>
        <v>42215.521087962959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25"/>
        <v>100.32000000000001</v>
      </c>
      <c r="P3337" s="6">
        <f t="shared" si="426"/>
        <v>79.61904761904762</v>
      </c>
      <c r="Q3337" t="str">
        <f t="shared" si="429"/>
        <v>theater</v>
      </c>
      <c r="R3337" t="str">
        <f t="shared" si="430"/>
        <v>plays</v>
      </c>
      <c r="S3337" s="10">
        <f t="shared" si="427"/>
        <v>41827.674143518518</v>
      </c>
      <c r="T3337">
        <f t="shared" si="424"/>
        <v>2014</v>
      </c>
      <c r="U3337" s="10">
        <f t="shared" si="428"/>
        <v>41854.958333333336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25"/>
        <v>100</v>
      </c>
      <c r="P3338" s="6">
        <f t="shared" si="426"/>
        <v>27.777777777777779</v>
      </c>
      <c r="Q3338" t="str">
        <f t="shared" si="429"/>
        <v>theater</v>
      </c>
      <c r="R3338" t="str">
        <f t="shared" si="430"/>
        <v>plays</v>
      </c>
      <c r="S3338" s="10">
        <f t="shared" si="427"/>
        <v>42437.398680555561</v>
      </c>
      <c r="T3338">
        <f t="shared" si="424"/>
        <v>2016</v>
      </c>
      <c r="U3338" s="10">
        <f t="shared" si="428"/>
        <v>42465.35701388889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25"/>
        <v>110.2</v>
      </c>
      <c r="P3339" s="6">
        <f t="shared" si="426"/>
        <v>81.029411764705884</v>
      </c>
      <c r="Q3339" t="str">
        <f t="shared" si="429"/>
        <v>theater</v>
      </c>
      <c r="R3339" t="str">
        <f t="shared" si="430"/>
        <v>plays</v>
      </c>
      <c r="S3339" s="10">
        <f t="shared" si="427"/>
        <v>41901.282025462962</v>
      </c>
      <c r="T3339">
        <f t="shared" si="424"/>
        <v>2014</v>
      </c>
      <c r="U3339" s="10">
        <f t="shared" si="428"/>
        <v>41922.875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25"/>
        <v>102.18</v>
      </c>
      <c r="P3340" s="6">
        <f t="shared" si="426"/>
        <v>136.84821428571428</v>
      </c>
      <c r="Q3340" t="str">
        <f t="shared" si="429"/>
        <v>theater</v>
      </c>
      <c r="R3340" t="str">
        <f t="shared" si="430"/>
        <v>plays</v>
      </c>
      <c r="S3340" s="10">
        <f t="shared" si="427"/>
        <v>42769.574999999997</v>
      </c>
      <c r="T3340">
        <f t="shared" si="424"/>
        <v>2017</v>
      </c>
      <c r="U3340" s="10">
        <f t="shared" si="428"/>
        <v>42790.574999999997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25"/>
        <v>104.35000000000001</v>
      </c>
      <c r="P3341" s="6">
        <f t="shared" si="426"/>
        <v>177.61702127659575</v>
      </c>
      <c r="Q3341" t="str">
        <f t="shared" si="429"/>
        <v>theater</v>
      </c>
      <c r="R3341" t="str">
        <f t="shared" si="430"/>
        <v>plays</v>
      </c>
      <c r="S3341" s="10">
        <f t="shared" si="427"/>
        <v>42549.665717592594</v>
      </c>
      <c r="T3341">
        <f t="shared" si="424"/>
        <v>2016</v>
      </c>
      <c r="U3341" s="10">
        <f t="shared" si="428"/>
        <v>42579.665717592594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25"/>
        <v>138.16666666666666</v>
      </c>
      <c r="P3342" s="6">
        <f t="shared" si="426"/>
        <v>109.07894736842105</v>
      </c>
      <c r="Q3342" t="str">
        <f t="shared" si="429"/>
        <v>theater</v>
      </c>
      <c r="R3342" t="str">
        <f t="shared" si="430"/>
        <v>plays</v>
      </c>
      <c r="S3342" s="10">
        <f t="shared" si="427"/>
        <v>42685.974004629628</v>
      </c>
      <c r="T3342">
        <f t="shared" si="424"/>
        <v>2016</v>
      </c>
      <c r="U3342" s="10">
        <f t="shared" si="428"/>
        <v>42710.974004629628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25"/>
        <v>100</v>
      </c>
      <c r="P3343" s="6">
        <f t="shared" si="426"/>
        <v>119.64285714285714</v>
      </c>
      <c r="Q3343" t="str">
        <f t="shared" si="429"/>
        <v>theater</v>
      </c>
      <c r="R3343" t="str">
        <f t="shared" si="430"/>
        <v>plays</v>
      </c>
      <c r="S3343" s="10">
        <f t="shared" si="427"/>
        <v>42510.798854166671</v>
      </c>
      <c r="T3343">
        <f t="shared" si="424"/>
        <v>2016</v>
      </c>
      <c r="U3343" s="10">
        <f t="shared" si="428"/>
        <v>42533.708333333328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25"/>
        <v>101.66666666666666</v>
      </c>
      <c r="P3344" s="6">
        <f t="shared" si="426"/>
        <v>78.205128205128204</v>
      </c>
      <c r="Q3344" t="str">
        <f t="shared" si="429"/>
        <v>theater</v>
      </c>
      <c r="R3344" t="str">
        <f t="shared" si="430"/>
        <v>plays</v>
      </c>
      <c r="S3344" s="10">
        <f t="shared" si="427"/>
        <v>42062.296412037031</v>
      </c>
      <c r="T3344">
        <f t="shared" si="424"/>
        <v>2015</v>
      </c>
      <c r="U3344" s="10">
        <f t="shared" si="428"/>
        <v>42095.207638888889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25"/>
        <v>171.42857142857142</v>
      </c>
      <c r="P3345" s="6">
        <f t="shared" si="426"/>
        <v>52.173913043478258</v>
      </c>
      <c r="Q3345" t="str">
        <f t="shared" si="429"/>
        <v>theater</v>
      </c>
      <c r="R3345" t="str">
        <f t="shared" si="430"/>
        <v>plays</v>
      </c>
      <c r="S3345" s="10">
        <f t="shared" si="427"/>
        <v>42452.916481481487</v>
      </c>
      <c r="T3345">
        <f t="shared" si="424"/>
        <v>2016</v>
      </c>
      <c r="U3345" s="10">
        <f t="shared" si="428"/>
        <v>42473.554166666669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25"/>
        <v>101.44444444444444</v>
      </c>
      <c r="P3346" s="6">
        <f t="shared" si="426"/>
        <v>114.125</v>
      </c>
      <c r="Q3346" t="str">
        <f t="shared" si="429"/>
        <v>theater</v>
      </c>
      <c r="R3346" t="str">
        <f t="shared" si="430"/>
        <v>plays</v>
      </c>
      <c r="S3346" s="10">
        <f t="shared" si="427"/>
        <v>41851.200150462959</v>
      </c>
      <c r="T3346">
        <f t="shared" si="424"/>
        <v>2014</v>
      </c>
      <c r="U3346" s="10">
        <f t="shared" si="428"/>
        <v>41881.200150462959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25"/>
        <v>130</v>
      </c>
      <c r="P3347" s="6">
        <f t="shared" si="426"/>
        <v>50</v>
      </c>
      <c r="Q3347" t="str">
        <f t="shared" si="429"/>
        <v>theater</v>
      </c>
      <c r="R3347" t="str">
        <f t="shared" si="430"/>
        <v>plays</v>
      </c>
      <c r="S3347" s="10">
        <f t="shared" si="427"/>
        <v>42053.106111111112</v>
      </c>
      <c r="T3347">
        <f t="shared" si="424"/>
        <v>2015</v>
      </c>
      <c r="U3347" s="10">
        <f t="shared" si="428"/>
        <v>42112.025694444441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25"/>
        <v>110.00000000000001</v>
      </c>
      <c r="P3348" s="6">
        <f t="shared" si="426"/>
        <v>91.666666666666671</v>
      </c>
      <c r="Q3348" t="str">
        <f t="shared" si="429"/>
        <v>theater</v>
      </c>
      <c r="R3348" t="str">
        <f t="shared" si="430"/>
        <v>plays</v>
      </c>
      <c r="S3348" s="10">
        <f t="shared" si="427"/>
        <v>42054.024421296301</v>
      </c>
      <c r="T3348">
        <f t="shared" si="424"/>
        <v>2015</v>
      </c>
      <c r="U3348" s="10">
        <f t="shared" si="428"/>
        <v>42061.024421296301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25"/>
        <v>119.44999999999999</v>
      </c>
      <c r="P3349" s="6">
        <f t="shared" si="426"/>
        <v>108.59090909090909</v>
      </c>
      <c r="Q3349" t="str">
        <f t="shared" si="429"/>
        <v>theater</v>
      </c>
      <c r="R3349" t="str">
        <f t="shared" si="430"/>
        <v>plays</v>
      </c>
      <c r="S3349" s="10">
        <f t="shared" si="427"/>
        <v>42484.551550925928</v>
      </c>
      <c r="T3349">
        <f t="shared" si="424"/>
        <v>2016</v>
      </c>
      <c r="U3349" s="10">
        <f t="shared" si="428"/>
        <v>42498.875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25"/>
        <v>100.2909090909091</v>
      </c>
      <c r="P3350" s="6">
        <f t="shared" si="426"/>
        <v>69.822784810126578</v>
      </c>
      <c r="Q3350" t="str">
        <f t="shared" si="429"/>
        <v>theater</v>
      </c>
      <c r="R3350" t="str">
        <f t="shared" si="430"/>
        <v>plays</v>
      </c>
      <c r="S3350" s="10">
        <f t="shared" si="427"/>
        <v>42466.558796296296</v>
      </c>
      <c r="T3350">
        <f t="shared" si="424"/>
        <v>2016</v>
      </c>
      <c r="U3350" s="10">
        <f t="shared" si="428"/>
        <v>42490.165972222225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25"/>
        <v>153.4</v>
      </c>
      <c r="P3351" s="6">
        <f t="shared" si="426"/>
        <v>109.57142857142857</v>
      </c>
      <c r="Q3351" t="str">
        <f t="shared" si="429"/>
        <v>theater</v>
      </c>
      <c r="R3351" t="str">
        <f t="shared" si="430"/>
        <v>plays</v>
      </c>
      <c r="S3351" s="10">
        <f t="shared" si="427"/>
        <v>42513.110787037032</v>
      </c>
      <c r="T3351">
        <f t="shared" si="424"/>
        <v>2016</v>
      </c>
      <c r="U3351" s="10">
        <f t="shared" si="428"/>
        <v>42534.708333333328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25"/>
        <v>104.42857142857143</v>
      </c>
      <c r="P3352" s="6">
        <f t="shared" si="426"/>
        <v>71.666666666666671</v>
      </c>
      <c r="Q3352" t="str">
        <f t="shared" si="429"/>
        <v>theater</v>
      </c>
      <c r="R3352" t="str">
        <f t="shared" si="430"/>
        <v>plays</v>
      </c>
      <c r="S3352" s="10">
        <f t="shared" si="427"/>
        <v>42302.701516203699</v>
      </c>
      <c r="T3352">
        <f t="shared" si="424"/>
        <v>2015</v>
      </c>
      <c r="U3352" s="10">
        <f t="shared" si="428"/>
        <v>42337.958333333328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25"/>
        <v>101.1</v>
      </c>
      <c r="P3353" s="6">
        <f t="shared" si="426"/>
        <v>93.611111111111114</v>
      </c>
      <c r="Q3353" t="str">
        <f t="shared" si="429"/>
        <v>theater</v>
      </c>
      <c r="R3353" t="str">
        <f t="shared" si="430"/>
        <v>plays</v>
      </c>
      <c r="S3353" s="10">
        <f t="shared" si="427"/>
        <v>41806.395428240743</v>
      </c>
      <c r="T3353">
        <f t="shared" si="424"/>
        <v>2014</v>
      </c>
      <c r="U3353" s="10">
        <f t="shared" si="428"/>
        <v>41843.458333333336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25"/>
        <v>107.52</v>
      </c>
      <c r="P3354" s="6">
        <f t="shared" si="426"/>
        <v>76.8</v>
      </c>
      <c r="Q3354" t="str">
        <f t="shared" si="429"/>
        <v>theater</v>
      </c>
      <c r="R3354" t="str">
        <f t="shared" si="430"/>
        <v>plays</v>
      </c>
      <c r="S3354" s="10">
        <f t="shared" si="427"/>
        <v>42495.992800925931</v>
      </c>
      <c r="T3354">
        <f t="shared" si="424"/>
        <v>2016</v>
      </c>
      <c r="U3354" s="10">
        <f t="shared" si="428"/>
        <v>42552.958333333328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25"/>
        <v>315</v>
      </c>
      <c r="P3355" s="6">
        <f t="shared" si="426"/>
        <v>35.795454545454547</v>
      </c>
      <c r="Q3355" t="str">
        <f t="shared" si="429"/>
        <v>theater</v>
      </c>
      <c r="R3355" t="str">
        <f t="shared" si="430"/>
        <v>plays</v>
      </c>
      <c r="S3355" s="10">
        <f t="shared" si="427"/>
        <v>42479.432291666672</v>
      </c>
      <c r="T3355">
        <f t="shared" si="424"/>
        <v>2016</v>
      </c>
      <c r="U3355" s="10">
        <f t="shared" si="428"/>
        <v>42492.958333333328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25"/>
        <v>101.93333333333334</v>
      </c>
      <c r="P3356" s="6">
        <f t="shared" si="426"/>
        <v>55.6</v>
      </c>
      <c r="Q3356" t="str">
        <f t="shared" si="429"/>
        <v>theater</v>
      </c>
      <c r="R3356" t="str">
        <f t="shared" si="430"/>
        <v>plays</v>
      </c>
      <c r="S3356" s="10">
        <f t="shared" si="427"/>
        <v>42270.7269212963</v>
      </c>
      <c r="T3356">
        <f t="shared" si="424"/>
        <v>2015</v>
      </c>
      <c r="U3356" s="10">
        <f t="shared" si="428"/>
        <v>42306.167361111111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25"/>
        <v>126.28571428571429</v>
      </c>
      <c r="P3357" s="6">
        <f t="shared" si="426"/>
        <v>147.33333333333334</v>
      </c>
      <c r="Q3357" t="str">
        <f t="shared" si="429"/>
        <v>theater</v>
      </c>
      <c r="R3357" t="str">
        <f t="shared" si="430"/>
        <v>plays</v>
      </c>
      <c r="S3357" s="10">
        <f t="shared" si="427"/>
        <v>42489.619525462964</v>
      </c>
      <c r="T3357">
        <f t="shared" si="424"/>
        <v>2016</v>
      </c>
      <c r="U3357" s="10">
        <f t="shared" si="428"/>
        <v>42500.470138888893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25"/>
        <v>101.4</v>
      </c>
      <c r="P3358" s="6">
        <f t="shared" si="426"/>
        <v>56.333333333333336</v>
      </c>
      <c r="Q3358" t="str">
        <f t="shared" si="429"/>
        <v>theater</v>
      </c>
      <c r="R3358" t="str">
        <f t="shared" si="430"/>
        <v>plays</v>
      </c>
      <c r="S3358" s="10">
        <f t="shared" si="427"/>
        <v>42536.815648148149</v>
      </c>
      <c r="T3358">
        <f t="shared" si="424"/>
        <v>2016</v>
      </c>
      <c r="U3358" s="10">
        <f t="shared" si="428"/>
        <v>42566.815648148149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25"/>
        <v>101</v>
      </c>
      <c r="P3359" s="6">
        <f t="shared" si="426"/>
        <v>96.19047619047619</v>
      </c>
      <c r="Q3359" t="str">
        <f t="shared" si="429"/>
        <v>theater</v>
      </c>
      <c r="R3359" t="str">
        <f t="shared" si="430"/>
        <v>plays</v>
      </c>
      <c r="S3359" s="10">
        <f t="shared" si="427"/>
        <v>41822.417939814812</v>
      </c>
      <c r="T3359">
        <f t="shared" si="424"/>
        <v>2014</v>
      </c>
      <c r="U3359" s="10">
        <f t="shared" si="428"/>
        <v>41852.417939814812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25"/>
        <v>102.99000000000001</v>
      </c>
      <c r="P3360" s="6">
        <f t="shared" si="426"/>
        <v>63.574074074074076</v>
      </c>
      <c r="Q3360" t="str">
        <f t="shared" si="429"/>
        <v>theater</v>
      </c>
      <c r="R3360" t="str">
        <f t="shared" si="430"/>
        <v>plays</v>
      </c>
      <c r="S3360" s="10">
        <f t="shared" si="427"/>
        <v>41932.311099537037</v>
      </c>
      <c r="T3360">
        <f t="shared" si="424"/>
        <v>2014</v>
      </c>
      <c r="U3360" s="10">
        <f t="shared" si="428"/>
        <v>41962.352766203709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25"/>
        <v>106.25</v>
      </c>
      <c r="P3361" s="6">
        <f t="shared" si="426"/>
        <v>184.78260869565219</v>
      </c>
      <c r="Q3361" t="str">
        <f t="shared" si="429"/>
        <v>theater</v>
      </c>
      <c r="R3361" t="str">
        <f t="shared" si="430"/>
        <v>plays</v>
      </c>
      <c r="S3361" s="10">
        <f t="shared" si="427"/>
        <v>42746.057106481487</v>
      </c>
      <c r="T3361">
        <f t="shared" si="424"/>
        <v>2017</v>
      </c>
      <c r="U3361" s="10">
        <f t="shared" si="428"/>
        <v>42791.057106481487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25"/>
        <v>101.37777777777779</v>
      </c>
      <c r="P3362" s="6">
        <f t="shared" si="426"/>
        <v>126.72222222222223</v>
      </c>
      <c r="Q3362" t="str">
        <f t="shared" si="429"/>
        <v>theater</v>
      </c>
      <c r="R3362" t="str">
        <f t="shared" si="430"/>
        <v>plays</v>
      </c>
      <c r="S3362" s="10">
        <f t="shared" si="427"/>
        <v>42697.082673611112</v>
      </c>
      <c r="T3362">
        <f t="shared" si="424"/>
        <v>2016</v>
      </c>
      <c r="U3362" s="10">
        <f t="shared" si="428"/>
        <v>42718.665972222225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25"/>
        <v>113.46000000000001</v>
      </c>
      <c r="P3363" s="6">
        <f t="shared" si="426"/>
        <v>83.42647058823529</v>
      </c>
      <c r="Q3363" t="str">
        <f t="shared" si="429"/>
        <v>theater</v>
      </c>
      <c r="R3363" t="str">
        <f t="shared" si="430"/>
        <v>plays</v>
      </c>
      <c r="S3363" s="10">
        <f t="shared" si="427"/>
        <v>41866.025347222225</v>
      </c>
      <c r="T3363">
        <f t="shared" si="424"/>
        <v>2014</v>
      </c>
      <c r="U3363" s="10">
        <f t="shared" si="428"/>
        <v>41883.665972222225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25"/>
        <v>218.00000000000003</v>
      </c>
      <c r="P3364" s="6">
        <f t="shared" si="426"/>
        <v>54.5</v>
      </c>
      <c r="Q3364" t="str">
        <f t="shared" si="429"/>
        <v>theater</v>
      </c>
      <c r="R3364" t="str">
        <f t="shared" si="430"/>
        <v>plays</v>
      </c>
      <c r="S3364" s="10">
        <f t="shared" si="427"/>
        <v>42056.091631944444</v>
      </c>
      <c r="T3364">
        <f t="shared" si="424"/>
        <v>2015</v>
      </c>
      <c r="U3364" s="10">
        <f t="shared" si="428"/>
        <v>42070.204861111109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25"/>
        <v>101.41935483870968</v>
      </c>
      <c r="P3365" s="6">
        <f t="shared" si="426"/>
        <v>302.30769230769232</v>
      </c>
      <c r="Q3365" t="str">
        <f t="shared" si="429"/>
        <v>theater</v>
      </c>
      <c r="R3365" t="str">
        <f t="shared" si="430"/>
        <v>plays</v>
      </c>
      <c r="S3365" s="10">
        <f t="shared" si="427"/>
        <v>41851.771354166667</v>
      </c>
      <c r="T3365">
        <f t="shared" si="424"/>
        <v>2014</v>
      </c>
      <c r="U3365" s="10">
        <f t="shared" si="428"/>
        <v>41870.666666666664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25"/>
        <v>105.93333333333332</v>
      </c>
      <c r="P3366" s="6">
        <f t="shared" si="426"/>
        <v>44.138888888888886</v>
      </c>
      <c r="Q3366" t="str">
        <f t="shared" si="429"/>
        <v>theater</v>
      </c>
      <c r="R3366" t="str">
        <f t="shared" si="430"/>
        <v>plays</v>
      </c>
      <c r="S3366" s="10">
        <f t="shared" si="427"/>
        <v>42422.977418981478</v>
      </c>
      <c r="T3366">
        <f t="shared" si="424"/>
        <v>2016</v>
      </c>
      <c r="U3366" s="10">
        <f t="shared" si="428"/>
        <v>42444.875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25"/>
        <v>104</v>
      </c>
      <c r="P3367" s="6">
        <f t="shared" si="426"/>
        <v>866.66666666666663</v>
      </c>
      <c r="Q3367" t="str">
        <f t="shared" si="429"/>
        <v>theater</v>
      </c>
      <c r="R3367" t="str">
        <f t="shared" si="430"/>
        <v>plays</v>
      </c>
      <c r="S3367" s="10">
        <f t="shared" si="427"/>
        <v>42321.101759259262</v>
      </c>
      <c r="T3367">
        <f t="shared" si="424"/>
        <v>2015</v>
      </c>
      <c r="U3367" s="10">
        <f t="shared" si="428"/>
        <v>42351.101759259262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25"/>
        <v>221</v>
      </c>
      <c r="P3368" s="6">
        <f t="shared" si="426"/>
        <v>61.388888888888886</v>
      </c>
      <c r="Q3368" t="str">
        <f t="shared" si="429"/>
        <v>theater</v>
      </c>
      <c r="R3368" t="str">
        <f t="shared" si="430"/>
        <v>plays</v>
      </c>
      <c r="S3368" s="10">
        <f t="shared" si="427"/>
        <v>42107.067557870367</v>
      </c>
      <c r="T3368">
        <f t="shared" si="424"/>
        <v>2015</v>
      </c>
      <c r="U3368" s="10">
        <f t="shared" si="428"/>
        <v>42137.067557870367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25"/>
        <v>118.66666666666667</v>
      </c>
      <c r="P3369" s="6">
        <f t="shared" si="426"/>
        <v>29.666666666666668</v>
      </c>
      <c r="Q3369" t="str">
        <f t="shared" si="429"/>
        <v>theater</v>
      </c>
      <c r="R3369" t="str">
        <f t="shared" si="430"/>
        <v>plays</v>
      </c>
      <c r="S3369" s="10">
        <f t="shared" si="427"/>
        <v>42192.933958333335</v>
      </c>
      <c r="T3369">
        <f t="shared" si="424"/>
        <v>2015</v>
      </c>
      <c r="U3369" s="10">
        <f t="shared" si="428"/>
        <v>42217.933958333335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25"/>
        <v>104.60000000000001</v>
      </c>
      <c r="P3370" s="6">
        <f t="shared" si="426"/>
        <v>45.478260869565219</v>
      </c>
      <c r="Q3370" t="str">
        <f t="shared" si="429"/>
        <v>theater</v>
      </c>
      <c r="R3370" t="str">
        <f t="shared" si="430"/>
        <v>plays</v>
      </c>
      <c r="S3370" s="10">
        <f t="shared" si="427"/>
        <v>41969.199756944443</v>
      </c>
      <c r="T3370">
        <f t="shared" si="424"/>
        <v>2014</v>
      </c>
      <c r="U3370" s="10">
        <f t="shared" si="428"/>
        <v>42005.208333333328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25"/>
        <v>103.89999999999999</v>
      </c>
      <c r="P3371" s="6">
        <f t="shared" si="426"/>
        <v>96.203703703703709</v>
      </c>
      <c r="Q3371" t="str">
        <f t="shared" si="429"/>
        <v>theater</v>
      </c>
      <c r="R3371" t="str">
        <f t="shared" si="430"/>
        <v>plays</v>
      </c>
      <c r="S3371" s="10">
        <f t="shared" si="427"/>
        <v>42690.041435185187</v>
      </c>
      <c r="T3371">
        <f t="shared" si="424"/>
        <v>2016</v>
      </c>
      <c r="U3371" s="10">
        <f t="shared" si="428"/>
        <v>42750.041435185187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25"/>
        <v>117.73333333333333</v>
      </c>
      <c r="P3372" s="6">
        <f t="shared" si="426"/>
        <v>67.92307692307692</v>
      </c>
      <c r="Q3372" t="str">
        <f t="shared" si="429"/>
        <v>theater</v>
      </c>
      <c r="R3372" t="str">
        <f t="shared" si="430"/>
        <v>plays</v>
      </c>
      <c r="S3372" s="10">
        <f t="shared" si="427"/>
        <v>42690.334317129629</v>
      </c>
      <c r="T3372">
        <f t="shared" si="424"/>
        <v>2016</v>
      </c>
      <c r="U3372" s="10">
        <f t="shared" si="428"/>
        <v>42721.333333333328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25"/>
        <v>138.5</v>
      </c>
      <c r="P3373" s="6">
        <f t="shared" si="426"/>
        <v>30.777777777777779</v>
      </c>
      <c r="Q3373" t="str">
        <f t="shared" si="429"/>
        <v>theater</v>
      </c>
      <c r="R3373" t="str">
        <f t="shared" si="430"/>
        <v>plays</v>
      </c>
      <c r="S3373" s="10">
        <f t="shared" si="427"/>
        <v>42312.874594907407</v>
      </c>
      <c r="T3373">
        <f t="shared" si="424"/>
        <v>2015</v>
      </c>
      <c r="U3373" s="10">
        <f t="shared" si="428"/>
        <v>42340.874594907407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25"/>
        <v>103.49999999999999</v>
      </c>
      <c r="P3374" s="6">
        <f t="shared" si="426"/>
        <v>38.333333333333336</v>
      </c>
      <c r="Q3374" t="str">
        <f t="shared" si="429"/>
        <v>theater</v>
      </c>
      <c r="R3374" t="str">
        <f t="shared" si="430"/>
        <v>plays</v>
      </c>
      <c r="S3374" s="10">
        <f t="shared" si="427"/>
        <v>41855.548101851848</v>
      </c>
      <c r="T3374">
        <f t="shared" si="424"/>
        <v>2014</v>
      </c>
      <c r="U3374" s="10">
        <f t="shared" si="428"/>
        <v>41876.207638888889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25"/>
        <v>100.25</v>
      </c>
      <c r="P3375" s="6">
        <f t="shared" si="426"/>
        <v>66.833333333333329</v>
      </c>
      <c r="Q3375" t="str">
        <f t="shared" si="429"/>
        <v>theater</v>
      </c>
      <c r="R3375" t="str">
        <f t="shared" si="430"/>
        <v>plays</v>
      </c>
      <c r="S3375" s="10">
        <f t="shared" si="427"/>
        <v>42179.854629629626</v>
      </c>
      <c r="T3375">
        <f t="shared" si="424"/>
        <v>2015</v>
      </c>
      <c r="U3375" s="10">
        <f t="shared" si="428"/>
        <v>42203.666666666672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25"/>
        <v>106.57142857142856</v>
      </c>
      <c r="P3376" s="6">
        <f t="shared" si="426"/>
        <v>71.730769230769226</v>
      </c>
      <c r="Q3376" t="str">
        <f t="shared" si="429"/>
        <v>theater</v>
      </c>
      <c r="R3376" t="str">
        <f t="shared" si="430"/>
        <v>plays</v>
      </c>
      <c r="S3376" s="10">
        <f t="shared" si="427"/>
        <v>42275.731666666667</v>
      </c>
      <c r="T3376">
        <f t="shared" si="424"/>
        <v>2015</v>
      </c>
      <c r="U3376" s="10">
        <f t="shared" si="428"/>
        <v>42305.731666666667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25"/>
        <v>100</v>
      </c>
      <c r="P3377" s="6">
        <f t="shared" si="426"/>
        <v>176.47058823529412</v>
      </c>
      <c r="Q3377" t="str">
        <f t="shared" si="429"/>
        <v>theater</v>
      </c>
      <c r="R3377" t="str">
        <f t="shared" si="430"/>
        <v>plays</v>
      </c>
      <c r="S3377" s="10">
        <f t="shared" si="427"/>
        <v>41765.610798611109</v>
      </c>
      <c r="T3377">
        <f t="shared" si="424"/>
        <v>2014</v>
      </c>
      <c r="U3377" s="10">
        <f t="shared" si="428"/>
        <v>41777.610798611109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25"/>
        <v>100.01249999999999</v>
      </c>
      <c r="P3378" s="6">
        <f t="shared" si="426"/>
        <v>421.10526315789474</v>
      </c>
      <c r="Q3378" t="str">
        <f t="shared" si="429"/>
        <v>theater</v>
      </c>
      <c r="R3378" t="str">
        <f t="shared" si="430"/>
        <v>plays</v>
      </c>
      <c r="S3378" s="10">
        <f t="shared" si="427"/>
        <v>42059.701319444444</v>
      </c>
      <c r="T3378">
        <f t="shared" si="424"/>
        <v>2015</v>
      </c>
      <c r="U3378" s="10">
        <f t="shared" si="428"/>
        <v>42119.659652777773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25"/>
        <v>101.05</v>
      </c>
      <c r="P3379" s="6">
        <f t="shared" si="426"/>
        <v>104.98701298701299</v>
      </c>
      <c r="Q3379" t="str">
        <f t="shared" si="429"/>
        <v>theater</v>
      </c>
      <c r="R3379" t="str">
        <f t="shared" si="430"/>
        <v>plays</v>
      </c>
      <c r="S3379" s="10">
        <f t="shared" si="427"/>
        <v>42053.732627314821</v>
      </c>
      <c r="T3379">
        <f t="shared" si="424"/>
        <v>2015</v>
      </c>
      <c r="U3379" s="10">
        <f t="shared" si="428"/>
        <v>42083.705555555556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25"/>
        <v>107.63636363636364</v>
      </c>
      <c r="P3380" s="6">
        <f t="shared" si="426"/>
        <v>28.19047619047619</v>
      </c>
      <c r="Q3380" t="str">
        <f t="shared" si="429"/>
        <v>theater</v>
      </c>
      <c r="R3380" t="str">
        <f t="shared" si="430"/>
        <v>plays</v>
      </c>
      <c r="S3380" s="10">
        <f t="shared" si="427"/>
        <v>41858.355393518519</v>
      </c>
      <c r="T3380">
        <f t="shared" si="424"/>
        <v>2014</v>
      </c>
      <c r="U3380" s="10">
        <f t="shared" si="428"/>
        <v>41882.547222222223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25"/>
        <v>103.64999999999999</v>
      </c>
      <c r="P3381" s="6">
        <f t="shared" si="426"/>
        <v>54.55263157894737</v>
      </c>
      <c r="Q3381" t="str">
        <f t="shared" si="429"/>
        <v>theater</v>
      </c>
      <c r="R3381" t="str">
        <f t="shared" si="430"/>
        <v>plays</v>
      </c>
      <c r="S3381" s="10">
        <f t="shared" si="427"/>
        <v>42225.513888888891</v>
      </c>
      <c r="T3381">
        <f t="shared" si="424"/>
        <v>2015</v>
      </c>
      <c r="U3381" s="10">
        <f t="shared" si="428"/>
        <v>42242.958333333328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25"/>
        <v>104.43333333333334</v>
      </c>
      <c r="P3382" s="6">
        <f t="shared" si="426"/>
        <v>111.89285714285714</v>
      </c>
      <c r="Q3382" t="str">
        <f t="shared" si="429"/>
        <v>theater</v>
      </c>
      <c r="R3382" t="str">
        <f t="shared" si="430"/>
        <v>plays</v>
      </c>
      <c r="S3382" s="10">
        <f t="shared" si="427"/>
        <v>41937.95344907407</v>
      </c>
      <c r="T3382">
        <f t="shared" si="424"/>
        <v>2014</v>
      </c>
      <c r="U3382" s="10">
        <f t="shared" si="428"/>
        <v>41972.995115740734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25"/>
        <v>102.25</v>
      </c>
      <c r="P3383" s="6">
        <f t="shared" si="426"/>
        <v>85.208333333333329</v>
      </c>
      <c r="Q3383" t="str">
        <f t="shared" si="429"/>
        <v>theater</v>
      </c>
      <c r="R3383" t="str">
        <f t="shared" si="430"/>
        <v>plays</v>
      </c>
      <c r="S3383" s="10">
        <f t="shared" si="427"/>
        <v>42044.184988425928</v>
      </c>
      <c r="T3383">
        <f t="shared" si="424"/>
        <v>2015</v>
      </c>
      <c r="U3383" s="10">
        <f t="shared" si="428"/>
        <v>42074.143321759257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25"/>
        <v>100.74285714285713</v>
      </c>
      <c r="P3384" s="6">
        <f t="shared" si="426"/>
        <v>76.652173913043484</v>
      </c>
      <c r="Q3384" t="str">
        <f t="shared" si="429"/>
        <v>theater</v>
      </c>
      <c r="R3384" t="str">
        <f t="shared" si="430"/>
        <v>plays</v>
      </c>
      <c r="S3384" s="10">
        <f t="shared" si="427"/>
        <v>42559.431203703702</v>
      </c>
      <c r="T3384">
        <f t="shared" si="424"/>
        <v>2016</v>
      </c>
      <c r="U3384" s="10">
        <f t="shared" si="428"/>
        <v>42583.957638888889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25"/>
        <v>111.71428571428572</v>
      </c>
      <c r="P3385" s="6">
        <f t="shared" si="426"/>
        <v>65.166666666666671</v>
      </c>
      <c r="Q3385" t="str">
        <f t="shared" si="429"/>
        <v>theater</v>
      </c>
      <c r="R3385" t="str">
        <f t="shared" si="430"/>
        <v>plays</v>
      </c>
      <c r="S3385" s="10">
        <f t="shared" si="427"/>
        <v>42524.782638888893</v>
      </c>
      <c r="T3385">
        <f t="shared" si="424"/>
        <v>2016</v>
      </c>
      <c r="U3385" s="10">
        <f t="shared" si="428"/>
        <v>42544.782638888893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25"/>
        <v>100.01100000000001</v>
      </c>
      <c r="P3386" s="6">
        <f t="shared" si="426"/>
        <v>93.760312499999998</v>
      </c>
      <c r="Q3386" t="str">
        <f t="shared" si="429"/>
        <v>theater</v>
      </c>
      <c r="R3386" t="str">
        <f t="shared" si="430"/>
        <v>plays</v>
      </c>
      <c r="S3386" s="10">
        <f t="shared" si="427"/>
        <v>42292.087592592594</v>
      </c>
      <c r="T3386">
        <f t="shared" si="424"/>
        <v>2015</v>
      </c>
      <c r="U3386" s="10">
        <f t="shared" si="428"/>
        <v>42329.125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25"/>
        <v>100</v>
      </c>
      <c r="P3387" s="6">
        <f t="shared" si="426"/>
        <v>133.33333333333334</v>
      </c>
      <c r="Q3387" t="str">
        <f t="shared" si="429"/>
        <v>theater</v>
      </c>
      <c r="R3387" t="str">
        <f t="shared" si="430"/>
        <v>plays</v>
      </c>
      <c r="S3387" s="10">
        <f t="shared" si="427"/>
        <v>41953.8675</v>
      </c>
      <c r="T3387">
        <f t="shared" si="424"/>
        <v>2014</v>
      </c>
      <c r="U3387" s="10">
        <f t="shared" si="428"/>
        <v>41983.8675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25"/>
        <v>105</v>
      </c>
      <c r="P3388" s="6">
        <f t="shared" si="426"/>
        <v>51.219512195121951</v>
      </c>
      <c r="Q3388" t="str">
        <f t="shared" si="429"/>
        <v>theater</v>
      </c>
      <c r="R3388" t="str">
        <f t="shared" si="430"/>
        <v>plays</v>
      </c>
      <c r="S3388" s="10">
        <f t="shared" si="427"/>
        <v>41946.644745370373</v>
      </c>
      <c r="T3388">
        <f t="shared" si="424"/>
        <v>2014</v>
      </c>
      <c r="U3388" s="10">
        <f t="shared" si="428"/>
        <v>41976.644745370373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25"/>
        <v>116.86666666666667</v>
      </c>
      <c r="P3389" s="6">
        <f t="shared" si="426"/>
        <v>100.17142857142858</v>
      </c>
      <c r="Q3389" t="str">
        <f t="shared" si="429"/>
        <v>theater</v>
      </c>
      <c r="R3389" t="str">
        <f t="shared" si="430"/>
        <v>plays</v>
      </c>
      <c r="S3389" s="10">
        <f t="shared" si="427"/>
        <v>41947.762592592589</v>
      </c>
      <c r="T3389">
        <f t="shared" si="424"/>
        <v>2014</v>
      </c>
      <c r="U3389" s="10">
        <f t="shared" si="428"/>
        <v>41987.762592592597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25"/>
        <v>103.8</v>
      </c>
      <c r="P3390" s="6">
        <f t="shared" si="426"/>
        <v>34.6</v>
      </c>
      <c r="Q3390" t="str">
        <f t="shared" si="429"/>
        <v>theater</v>
      </c>
      <c r="R3390" t="str">
        <f t="shared" si="430"/>
        <v>plays</v>
      </c>
      <c r="S3390" s="10">
        <f t="shared" si="427"/>
        <v>42143.461122685185</v>
      </c>
      <c r="T3390">
        <f t="shared" si="424"/>
        <v>2015</v>
      </c>
      <c r="U3390" s="10">
        <f t="shared" si="428"/>
        <v>42173.461122685185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25"/>
        <v>114.5</v>
      </c>
      <c r="P3391" s="6">
        <f t="shared" si="426"/>
        <v>184.67741935483872</v>
      </c>
      <c r="Q3391" t="str">
        <f t="shared" si="429"/>
        <v>theater</v>
      </c>
      <c r="R3391" t="str">
        <f t="shared" si="430"/>
        <v>plays</v>
      </c>
      <c r="S3391" s="10">
        <f t="shared" si="427"/>
        <v>42494.563449074078</v>
      </c>
      <c r="T3391">
        <f t="shared" si="424"/>
        <v>2016</v>
      </c>
      <c r="U3391" s="10">
        <f t="shared" si="428"/>
        <v>42524.563449074078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25"/>
        <v>102.4</v>
      </c>
      <c r="P3392" s="6">
        <f t="shared" si="426"/>
        <v>69.818181818181813</v>
      </c>
      <c r="Q3392" t="str">
        <f t="shared" si="429"/>
        <v>theater</v>
      </c>
      <c r="R3392" t="str">
        <f t="shared" si="430"/>
        <v>plays</v>
      </c>
      <c r="S3392" s="10">
        <f t="shared" si="427"/>
        <v>41815.774826388886</v>
      </c>
      <c r="T3392">
        <f t="shared" si="424"/>
        <v>2014</v>
      </c>
      <c r="U3392" s="10">
        <f t="shared" si="428"/>
        <v>41830.774826388886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25"/>
        <v>223</v>
      </c>
      <c r="P3393" s="6">
        <f t="shared" si="426"/>
        <v>61.944444444444443</v>
      </c>
      <c r="Q3393" t="str">
        <f t="shared" si="429"/>
        <v>theater</v>
      </c>
      <c r="R3393" t="str">
        <f t="shared" si="430"/>
        <v>plays</v>
      </c>
      <c r="S3393" s="10">
        <f t="shared" si="427"/>
        <v>41830.545694444445</v>
      </c>
      <c r="T3393">
        <f t="shared" si="424"/>
        <v>2014</v>
      </c>
      <c r="U3393" s="10">
        <f t="shared" si="428"/>
        <v>41859.936111111114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25"/>
        <v>100</v>
      </c>
      <c r="P3394" s="6">
        <f t="shared" si="426"/>
        <v>41.666666666666664</v>
      </c>
      <c r="Q3394" t="str">
        <f t="shared" si="429"/>
        <v>theater</v>
      </c>
      <c r="R3394" t="str">
        <f t="shared" si="430"/>
        <v>plays</v>
      </c>
      <c r="S3394" s="10">
        <f t="shared" si="427"/>
        <v>42446.845543981486</v>
      </c>
      <c r="T3394">
        <f t="shared" ref="T3394:T3457" si="431">YEAR(S3394)</f>
        <v>2016</v>
      </c>
      <c r="U3394" s="10">
        <f t="shared" si="428"/>
        <v>42496.845543981486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32">E3395/D3395 * 100</f>
        <v>105.80000000000001</v>
      </c>
      <c r="P3395" s="6">
        <f t="shared" ref="P3395:P3458" si="433">E3395/L3395</f>
        <v>36.06818181818182</v>
      </c>
      <c r="Q3395" t="str">
        <f t="shared" si="429"/>
        <v>theater</v>
      </c>
      <c r="R3395" t="str">
        <f t="shared" si="430"/>
        <v>plays</v>
      </c>
      <c r="S3395" s="10">
        <f t="shared" ref="S3395:S3458" si="434">(((J3395/60)/60)/24)+DATE(1970,1,1)</f>
        <v>41923.921643518523</v>
      </c>
      <c r="T3395">
        <f t="shared" si="431"/>
        <v>2014</v>
      </c>
      <c r="U3395" s="10">
        <f t="shared" ref="U3395:U3458" si="435">(((I3395/60)/60)/24)+DATE(1970,1,1)</f>
        <v>41949.031944444447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32"/>
        <v>142.36363636363635</v>
      </c>
      <c r="P3396" s="6">
        <f t="shared" si="433"/>
        <v>29</v>
      </c>
      <c r="Q3396" t="str">
        <f t="shared" si="429"/>
        <v>theater</v>
      </c>
      <c r="R3396" t="str">
        <f t="shared" si="430"/>
        <v>plays</v>
      </c>
      <c r="S3396" s="10">
        <f t="shared" si="434"/>
        <v>41817.59542824074</v>
      </c>
      <c r="T3396">
        <f t="shared" si="431"/>
        <v>2014</v>
      </c>
      <c r="U3396" s="10">
        <f t="shared" si="435"/>
        <v>41847.59542824074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32"/>
        <v>184</v>
      </c>
      <c r="P3397" s="6">
        <f t="shared" si="433"/>
        <v>24.210526315789473</v>
      </c>
      <c r="Q3397" t="str">
        <f t="shared" ref="Q3397:Q3460" si="436">LEFT(N3397,SEARCH("/",N3397,1)-1)</f>
        <v>theater</v>
      </c>
      <c r="R3397" t="str">
        <f t="shared" ref="R3397:R3460" si="437">RIGHT(N3397,LEN(N3397)-SEARCH("/",N3397,1))</f>
        <v>plays</v>
      </c>
      <c r="S3397" s="10">
        <f t="shared" si="434"/>
        <v>42140.712314814817</v>
      </c>
      <c r="T3397">
        <f t="shared" si="431"/>
        <v>2015</v>
      </c>
      <c r="U3397" s="10">
        <f t="shared" si="435"/>
        <v>42154.756944444445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32"/>
        <v>104.33333333333333</v>
      </c>
      <c r="P3398" s="6">
        <f t="shared" si="433"/>
        <v>55.892857142857146</v>
      </c>
      <c r="Q3398" t="str">
        <f t="shared" si="436"/>
        <v>theater</v>
      </c>
      <c r="R3398" t="str">
        <f t="shared" si="437"/>
        <v>plays</v>
      </c>
      <c r="S3398" s="10">
        <f t="shared" si="434"/>
        <v>41764.44663194444</v>
      </c>
      <c r="T3398">
        <f t="shared" si="431"/>
        <v>2014</v>
      </c>
      <c r="U3398" s="10">
        <f t="shared" si="435"/>
        <v>41791.165972222225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32"/>
        <v>112.00000000000001</v>
      </c>
      <c r="P3399" s="6">
        <f t="shared" si="433"/>
        <v>11.666666666666666</v>
      </c>
      <c r="Q3399" t="str">
        <f t="shared" si="436"/>
        <v>theater</v>
      </c>
      <c r="R3399" t="str">
        <f t="shared" si="437"/>
        <v>plays</v>
      </c>
      <c r="S3399" s="10">
        <f t="shared" si="434"/>
        <v>42378.478344907402</v>
      </c>
      <c r="T3399">
        <f t="shared" si="431"/>
        <v>2016</v>
      </c>
      <c r="U3399" s="10">
        <f t="shared" si="435"/>
        <v>42418.916666666672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32"/>
        <v>111.07499999999999</v>
      </c>
      <c r="P3400" s="6">
        <f t="shared" si="433"/>
        <v>68.353846153846149</v>
      </c>
      <c r="Q3400" t="str">
        <f t="shared" si="436"/>
        <v>theater</v>
      </c>
      <c r="R3400" t="str">
        <f t="shared" si="437"/>
        <v>plays</v>
      </c>
      <c r="S3400" s="10">
        <f t="shared" si="434"/>
        <v>41941.75203703704</v>
      </c>
      <c r="T3400">
        <f t="shared" si="431"/>
        <v>2014</v>
      </c>
      <c r="U3400" s="10">
        <f t="shared" si="435"/>
        <v>41964.708333333328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32"/>
        <v>103.75000000000001</v>
      </c>
      <c r="P3401" s="6">
        <f t="shared" si="433"/>
        <v>27.065217391304348</v>
      </c>
      <c r="Q3401" t="str">
        <f t="shared" si="436"/>
        <v>theater</v>
      </c>
      <c r="R3401" t="str">
        <f t="shared" si="437"/>
        <v>plays</v>
      </c>
      <c r="S3401" s="10">
        <f t="shared" si="434"/>
        <v>42026.920428240745</v>
      </c>
      <c r="T3401">
        <f t="shared" si="431"/>
        <v>2015</v>
      </c>
      <c r="U3401" s="10">
        <f t="shared" si="435"/>
        <v>42056.920428240745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32"/>
        <v>100.41</v>
      </c>
      <c r="P3402" s="6">
        <f t="shared" si="433"/>
        <v>118.12941176470588</v>
      </c>
      <c r="Q3402" t="str">
        <f t="shared" si="436"/>
        <v>theater</v>
      </c>
      <c r="R3402" t="str">
        <f t="shared" si="437"/>
        <v>plays</v>
      </c>
      <c r="S3402" s="10">
        <f t="shared" si="434"/>
        <v>41834.953865740739</v>
      </c>
      <c r="T3402">
        <f t="shared" si="431"/>
        <v>2014</v>
      </c>
      <c r="U3402" s="10">
        <f t="shared" si="435"/>
        <v>41879.953865740739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32"/>
        <v>101.86206896551724</v>
      </c>
      <c r="P3403" s="6">
        <f t="shared" si="433"/>
        <v>44.757575757575758</v>
      </c>
      <c r="Q3403" t="str">
        <f t="shared" si="436"/>
        <v>theater</v>
      </c>
      <c r="R3403" t="str">
        <f t="shared" si="437"/>
        <v>plays</v>
      </c>
      <c r="S3403" s="10">
        <f t="shared" si="434"/>
        <v>42193.723912037036</v>
      </c>
      <c r="T3403">
        <f t="shared" si="431"/>
        <v>2015</v>
      </c>
      <c r="U3403" s="10">
        <f t="shared" si="435"/>
        <v>42223.723912037036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32"/>
        <v>109.76666666666665</v>
      </c>
      <c r="P3404" s="6">
        <f t="shared" si="433"/>
        <v>99.787878787878782</v>
      </c>
      <c r="Q3404" t="str">
        <f t="shared" si="436"/>
        <v>theater</v>
      </c>
      <c r="R3404" t="str">
        <f t="shared" si="437"/>
        <v>plays</v>
      </c>
      <c r="S3404" s="10">
        <f t="shared" si="434"/>
        <v>42290.61855324074</v>
      </c>
      <c r="T3404">
        <f t="shared" si="431"/>
        <v>2015</v>
      </c>
      <c r="U3404" s="10">
        <f t="shared" si="435"/>
        <v>42320.104861111111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32"/>
        <v>100</v>
      </c>
      <c r="P3405" s="6">
        <f t="shared" si="433"/>
        <v>117.64705882352941</v>
      </c>
      <c r="Q3405" t="str">
        <f t="shared" si="436"/>
        <v>theater</v>
      </c>
      <c r="R3405" t="str">
        <f t="shared" si="437"/>
        <v>plays</v>
      </c>
      <c r="S3405" s="10">
        <f t="shared" si="434"/>
        <v>42150.462083333332</v>
      </c>
      <c r="T3405">
        <f t="shared" si="431"/>
        <v>2015</v>
      </c>
      <c r="U3405" s="10">
        <f t="shared" si="435"/>
        <v>42180.462083333332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32"/>
        <v>122</v>
      </c>
      <c r="P3406" s="6">
        <f t="shared" si="433"/>
        <v>203.33333333333334</v>
      </c>
      <c r="Q3406" t="str">
        <f t="shared" si="436"/>
        <v>theater</v>
      </c>
      <c r="R3406" t="str">
        <f t="shared" si="437"/>
        <v>plays</v>
      </c>
      <c r="S3406" s="10">
        <f t="shared" si="434"/>
        <v>42152.503495370373</v>
      </c>
      <c r="T3406">
        <f t="shared" si="431"/>
        <v>2015</v>
      </c>
      <c r="U3406" s="10">
        <f t="shared" si="435"/>
        <v>42172.503495370373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32"/>
        <v>137.57142857142856</v>
      </c>
      <c r="P3407" s="6">
        <f t="shared" si="433"/>
        <v>28.323529411764707</v>
      </c>
      <c r="Q3407" t="str">
        <f t="shared" si="436"/>
        <v>theater</v>
      </c>
      <c r="R3407" t="str">
        <f t="shared" si="437"/>
        <v>plays</v>
      </c>
      <c r="S3407" s="10">
        <f t="shared" si="434"/>
        <v>42410.017199074078</v>
      </c>
      <c r="T3407">
        <f t="shared" si="431"/>
        <v>2016</v>
      </c>
      <c r="U3407" s="10">
        <f t="shared" si="435"/>
        <v>42430.999305555553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32"/>
        <v>100.31000000000002</v>
      </c>
      <c r="P3408" s="6">
        <f t="shared" si="433"/>
        <v>110.23076923076923</v>
      </c>
      <c r="Q3408" t="str">
        <f t="shared" si="436"/>
        <v>theater</v>
      </c>
      <c r="R3408" t="str">
        <f t="shared" si="437"/>
        <v>plays</v>
      </c>
      <c r="S3408" s="10">
        <f t="shared" si="434"/>
        <v>41791.492777777778</v>
      </c>
      <c r="T3408">
        <f t="shared" si="431"/>
        <v>2014</v>
      </c>
      <c r="U3408" s="10">
        <f t="shared" si="435"/>
        <v>41836.492777777778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32"/>
        <v>107.1</v>
      </c>
      <c r="P3409" s="6">
        <f t="shared" si="433"/>
        <v>31.970149253731343</v>
      </c>
      <c r="Q3409" t="str">
        <f t="shared" si="436"/>
        <v>theater</v>
      </c>
      <c r="R3409" t="str">
        <f t="shared" si="437"/>
        <v>plays</v>
      </c>
      <c r="S3409" s="10">
        <f t="shared" si="434"/>
        <v>41796.422326388885</v>
      </c>
      <c r="T3409">
        <f t="shared" si="431"/>
        <v>2014</v>
      </c>
      <c r="U3409" s="10">
        <f t="shared" si="435"/>
        <v>41826.422326388885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32"/>
        <v>211</v>
      </c>
      <c r="P3410" s="6">
        <f t="shared" si="433"/>
        <v>58.611111111111114</v>
      </c>
      <c r="Q3410" t="str">
        <f t="shared" si="436"/>
        <v>theater</v>
      </c>
      <c r="R3410" t="str">
        <f t="shared" si="437"/>
        <v>plays</v>
      </c>
      <c r="S3410" s="10">
        <f t="shared" si="434"/>
        <v>41808.991944444446</v>
      </c>
      <c r="T3410">
        <f t="shared" si="431"/>
        <v>2014</v>
      </c>
      <c r="U3410" s="10">
        <f t="shared" si="435"/>
        <v>41838.991944444446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32"/>
        <v>123.6</v>
      </c>
      <c r="P3411" s="6">
        <f t="shared" si="433"/>
        <v>29.428571428571427</v>
      </c>
      <c r="Q3411" t="str">
        <f t="shared" si="436"/>
        <v>theater</v>
      </c>
      <c r="R3411" t="str">
        <f t="shared" si="437"/>
        <v>plays</v>
      </c>
      <c r="S3411" s="10">
        <f t="shared" si="434"/>
        <v>42544.814328703709</v>
      </c>
      <c r="T3411">
        <f t="shared" si="431"/>
        <v>2016</v>
      </c>
      <c r="U3411" s="10">
        <f t="shared" si="435"/>
        <v>42582.873611111107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32"/>
        <v>108.5</v>
      </c>
      <c r="P3412" s="6">
        <f t="shared" si="433"/>
        <v>81.375</v>
      </c>
      <c r="Q3412" t="str">
        <f t="shared" si="436"/>
        <v>theater</v>
      </c>
      <c r="R3412" t="str">
        <f t="shared" si="437"/>
        <v>plays</v>
      </c>
      <c r="S3412" s="10">
        <f t="shared" si="434"/>
        <v>42500.041550925926</v>
      </c>
      <c r="T3412">
        <f t="shared" si="431"/>
        <v>2016</v>
      </c>
      <c r="U3412" s="10">
        <f t="shared" si="435"/>
        <v>42527.291666666672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32"/>
        <v>103.56666666666668</v>
      </c>
      <c r="P3413" s="6">
        <f t="shared" si="433"/>
        <v>199.16666666666666</v>
      </c>
      <c r="Q3413" t="str">
        <f t="shared" si="436"/>
        <v>theater</v>
      </c>
      <c r="R3413" t="str">
        <f t="shared" si="437"/>
        <v>plays</v>
      </c>
      <c r="S3413" s="10">
        <f t="shared" si="434"/>
        <v>42265.022824074069</v>
      </c>
      <c r="T3413">
        <f t="shared" si="431"/>
        <v>2015</v>
      </c>
      <c r="U3413" s="10">
        <f t="shared" si="435"/>
        <v>42285.022824074069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32"/>
        <v>100</v>
      </c>
      <c r="P3414" s="6">
        <f t="shared" si="433"/>
        <v>115.38461538461539</v>
      </c>
      <c r="Q3414" t="str">
        <f t="shared" si="436"/>
        <v>theater</v>
      </c>
      <c r="R3414" t="str">
        <f t="shared" si="437"/>
        <v>plays</v>
      </c>
      <c r="S3414" s="10">
        <f t="shared" si="434"/>
        <v>41879.959050925929</v>
      </c>
      <c r="T3414">
        <f t="shared" si="431"/>
        <v>2014</v>
      </c>
      <c r="U3414" s="10">
        <f t="shared" si="435"/>
        <v>41909.959050925929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32"/>
        <v>130</v>
      </c>
      <c r="P3415" s="6">
        <f t="shared" si="433"/>
        <v>46.428571428571431</v>
      </c>
      <c r="Q3415" t="str">
        <f t="shared" si="436"/>
        <v>theater</v>
      </c>
      <c r="R3415" t="str">
        <f t="shared" si="437"/>
        <v>plays</v>
      </c>
      <c r="S3415" s="10">
        <f t="shared" si="434"/>
        <v>42053.733078703706</v>
      </c>
      <c r="T3415">
        <f t="shared" si="431"/>
        <v>2015</v>
      </c>
      <c r="U3415" s="10">
        <f t="shared" si="435"/>
        <v>42063.207638888889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32"/>
        <v>103.49999999999999</v>
      </c>
      <c r="P3416" s="6">
        <f t="shared" si="433"/>
        <v>70.568181818181813</v>
      </c>
      <c r="Q3416" t="str">
        <f t="shared" si="436"/>
        <v>theater</v>
      </c>
      <c r="R3416" t="str">
        <f t="shared" si="437"/>
        <v>plays</v>
      </c>
      <c r="S3416" s="10">
        <f t="shared" si="434"/>
        <v>42675.832465277781</v>
      </c>
      <c r="T3416">
        <f t="shared" si="431"/>
        <v>2016</v>
      </c>
      <c r="U3416" s="10">
        <f t="shared" si="435"/>
        <v>42705.332638888889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32"/>
        <v>100</v>
      </c>
      <c r="P3417" s="6">
        <f t="shared" si="433"/>
        <v>22.222222222222221</v>
      </c>
      <c r="Q3417" t="str">
        <f t="shared" si="436"/>
        <v>theater</v>
      </c>
      <c r="R3417" t="str">
        <f t="shared" si="437"/>
        <v>plays</v>
      </c>
      <c r="S3417" s="10">
        <f t="shared" si="434"/>
        <v>42467.144166666665</v>
      </c>
      <c r="T3417">
        <f t="shared" si="431"/>
        <v>2016</v>
      </c>
      <c r="U3417" s="10">
        <f t="shared" si="435"/>
        <v>42477.979166666672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32"/>
        <v>119.6</v>
      </c>
      <c r="P3418" s="6">
        <f t="shared" si="433"/>
        <v>159.46666666666667</v>
      </c>
      <c r="Q3418" t="str">
        <f t="shared" si="436"/>
        <v>theater</v>
      </c>
      <c r="R3418" t="str">
        <f t="shared" si="437"/>
        <v>plays</v>
      </c>
      <c r="S3418" s="10">
        <f t="shared" si="434"/>
        <v>42089.412557870368</v>
      </c>
      <c r="T3418">
        <f t="shared" si="431"/>
        <v>2015</v>
      </c>
      <c r="U3418" s="10">
        <f t="shared" si="435"/>
        <v>42117.770833333328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32"/>
        <v>100.00058823529412</v>
      </c>
      <c r="P3419" s="6">
        <f t="shared" si="433"/>
        <v>37.777999999999999</v>
      </c>
      <c r="Q3419" t="str">
        <f t="shared" si="436"/>
        <v>theater</v>
      </c>
      <c r="R3419" t="str">
        <f t="shared" si="437"/>
        <v>plays</v>
      </c>
      <c r="S3419" s="10">
        <f t="shared" si="434"/>
        <v>41894.91375</v>
      </c>
      <c r="T3419">
        <f t="shared" si="431"/>
        <v>2014</v>
      </c>
      <c r="U3419" s="10">
        <f t="shared" si="435"/>
        <v>41938.029861111114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32"/>
        <v>100.875</v>
      </c>
      <c r="P3420" s="6">
        <f t="shared" si="433"/>
        <v>72.053571428571431</v>
      </c>
      <c r="Q3420" t="str">
        <f t="shared" si="436"/>
        <v>theater</v>
      </c>
      <c r="R3420" t="str">
        <f t="shared" si="437"/>
        <v>plays</v>
      </c>
      <c r="S3420" s="10">
        <f t="shared" si="434"/>
        <v>41752.83457175926</v>
      </c>
      <c r="T3420">
        <f t="shared" si="431"/>
        <v>2014</v>
      </c>
      <c r="U3420" s="10">
        <f t="shared" si="435"/>
        <v>41782.83457175926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32"/>
        <v>106.54545454545455</v>
      </c>
      <c r="P3421" s="6">
        <f t="shared" si="433"/>
        <v>63.695652173913047</v>
      </c>
      <c r="Q3421" t="str">
        <f t="shared" si="436"/>
        <v>theater</v>
      </c>
      <c r="R3421" t="str">
        <f t="shared" si="437"/>
        <v>plays</v>
      </c>
      <c r="S3421" s="10">
        <f t="shared" si="434"/>
        <v>42448.821585648147</v>
      </c>
      <c r="T3421">
        <f t="shared" si="431"/>
        <v>2016</v>
      </c>
      <c r="U3421" s="10">
        <f t="shared" si="435"/>
        <v>42466.895833333328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32"/>
        <v>138</v>
      </c>
      <c r="P3422" s="6">
        <f t="shared" si="433"/>
        <v>28.411764705882351</v>
      </c>
      <c r="Q3422" t="str">
        <f t="shared" si="436"/>
        <v>theater</v>
      </c>
      <c r="R3422" t="str">
        <f t="shared" si="437"/>
        <v>plays</v>
      </c>
      <c r="S3422" s="10">
        <f t="shared" si="434"/>
        <v>42405.090300925927</v>
      </c>
      <c r="T3422">
        <f t="shared" si="431"/>
        <v>2016</v>
      </c>
      <c r="U3422" s="10">
        <f t="shared" si="435"/>
        <v>42414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32"/>
        <v>101.15</v>
      </c>
      <c r="P3423" s="6">
        <f t="shared" si="433"/>
        <v>103.21428571428571</v>
      </c>
      <c r="Q3423" t="str">
        <f t="shared" si="436"/>
        <v>theater</v>
      </c>
      <c r="R3423" t="str">
        <f t="shared" si="437"/>
        <v>plays</v>
      </c>
      <c r="S3423" s="10">
        <f t="shared" si="434"/>
        <v>42037.791238425925</v>
      </c>
      <c r="T3423">
        <f t="shared" si="431"/>
        <v>2015</v>
      </c>
      <c r="U3423" s="10">
        <f t="shared" si="435"/>
        <v>42067.791238425925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32"/>
        <v>109.1</v>
      </c>
      <c r="P3424" s="6">
        <f t="shared" si="433"/>
        <v>71.152173913043484</v>
      </c>
      <c r="Q3424" t="str">
        <f t="shared" si="436"/>
        <v>theater</v>
      </c>
      <c r="R3424" t="str">
        <f t="shared" si="437"/>
        <v>plays</v>
      </c>
      <c r="S3424" s="10">
        <f t="shared" si="434"/>
        <v>42323.562222222223</v>
      </c>
      <c r="T3424">
        <f t="shared" si="431"/>
        <v>2015</v>
      </c>
      <c r="U3424" s="10">
        <f t="shared" si="435"/>
        <v>42352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32"/>
        <v>140</v>
      </c>
      <c r="P3425" s="6">
        <f t="shared" si="433"/>
        <v>35</v>
      </c>
      <c r="Q3425" t="str">
        <f t="shared" si="436"/>
        <v>theater</v>
      </c>
      <c r="R3425" t="str">
        <f t="shared" si="437"/>
        <v>plays</v>
      </c>
      <c r="S3425" s="10">
        <f t="shared" si="434"/>
        <v>42088.911354166667</v>
      </c>
      <c r="T3425">
        <f t="shared" si="431"/>
        <v>2015</v>
      </c>
      <c r="U3425" s="10">
        <f t="shared" si="435"/>
        <v>42118.911354166667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32"/>
        <v>103.58333333333334</v>
      </c>
      <c r="P3426" s="6">
        <f t="shared" si="433"/>
        <v>81.776315789473685</v>
      </c>
      <c r="Q3426" t="str">
        <f t="shared" si="436"/>
        <v>theater</v>
      </c>
      <c r="R3426" t="str">
        <f t="shared" si="437"/>
        <v>plays</v>
      </c>
      <c r="S3426" s="10">
        <f t="shared" si="434"/>
        <v>42018.676898148144</v>
      </c>
      <c r="T3426">
        <f t="shared" si="431"/>
        <v>2015</v>
      </c>
      <c r="U3426" s="10">
        <f t="shared" si="435"/>
        <v>42040.290972222225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32"/>
        <v>102.97033333333331</v>
      </c>
      <c r="P3427" s="6">
        <f t="shared" si="433"/>
        <v>297.02980769230766</v>
      </c>
      <c r="Q3427" t="str">
        <f t="shared" si="436"/>
        <v>theater</v>
      </c>
      <c r="R3427" t="str">
        <f t="shared" si="437"/>
        <v>plays</v>
      </c>
      <c r="S3427" s="10">
        <f t="shared" si="434"/>
        <v>41884.617314814815</v>
      </c>
      <c r="T3427">
        <f t="shared" si="431"/>
        <v>2014</v>
      </c>
      <c r="U3427" s="10">
        <f t="shared" si="435"/>
        <v>41916.617314814815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32"/>
        <v>108.13333333333333</v>
      </c>
      <c r="P3428" s="6">
        <f t="shared" si="433"/>
        <v>46.609195402298852</v>
      </c>
      <c r="Q3428" t="str">
        <f t="shared" si="436"/>
        <v>theater</v>
      </c>
      <c r="R3428" t="str">
        <f t="shared" si="437"/>
        <v>plays</v>
      </c>
      <c r="S3428" s="10">
        <f t="shared" si="434"/>
        <v>41884.056747685187</v>
      </c>
      <c r="T3428">
        <f t="shared" si="431"/>
        <v>2014</v>
      </c>
      <c r="U3428" s="10">
        <f t="shared" si="435"/>
        <v>41903.083333333336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32"/>
        <v>100</v>
      </c>
      <c r="P3429" s="6">
        <f t="shared" si="433"/>
        <v>51.724137931034484</v>
      </c>
      <c r="Q3429" t="str">
        <f t="shared" si="436"/>
        <v>theater</v>
      </c>
      <c r="R3429" t="str">
        <f t="shared" si="437"/>
        <v>plays</v>
      </c>
      <c r="S3429" s="10">
        <f t="shared" si="434"/>
        <v>41792.645277777774</v>
      </c>
      <c r="T3429">
        <f t="shared" si="431"/>
        <v>2014</v>
      </c>
      <c r="U3429" s="10">
        <f t="shared" si="435"/>
        <v>41822.645277777774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32"/>
        <v>102.75000000000001</v>
      </c>
      <c r="P3430" s="6">
        <f t="shared" si="433"/>
        <v>40.294117647058826</v>
      </c>
      <c r="Q3430" t="str">
        <f t="shared" si="436"/>
        <v>theater</v>
      </c>
      <c r="R3430" t="str">
        <f t="shared" si="437"/>
        <v>plays</v>
      </c>
      <c r="S3430" s="10">
        <f t="shared" si="434"/>
        <v>42038.720451388886</v>
      </c>
      <c r="T3430">
        <f t="shared" si="431"/>
        <v>2015</v>
      </c>
      <c r="U3430" s="10">
        <f t="shared" si="435"/>
        <v>42063.708333333328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32"/>
        <v>130</v>
      </c>
      <c r="P3431" s="6">
        <f t="shared" si="433"/>
        <v>16.25</v>
      </c>
      <c r="Q3431" t="str">
        <f t="shared" si="436"/>
        <v>theater</v>
      </c>
      <c r="R3431" t="str">
        <f t="shared" si="437"/>
        <v>plays</v>
      </c>
      <c r="S3431" s="10">
        <f t="shared" si="434"/>
        <v>42662.021539351852</v>
      </c>
      <c r="T3431">
        <f t="shared" si="431"/>
        <v>2016</v>
      </c>
      <c r="U3431" s="10">
        <f t="shared" si="435"/>
        <v>42676.021539351852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32"/>
        <v>108.54949999999999</v>
      </c>
      <c r="P3432" s="6">
        <f t="shared" si="433"/>
        <v>30.152638888888887</v>
      </c>
      <c r="Q3432" t="str">
        <f t="shared" si="436"/>
        <v>theater</v>
      </c>
      <c r="R3432" t="str">
        <f t="shared" si="437"/>
        <v>plays</v>
      </c>
      <c r="S3432" s="10">
        <f t="shared" si="434"/>
        <v>41820.945613425924</v>
      </c>
      <c r="T3432">
        <f t="shared" si="431"/>
        <v>2014</v>
      </c>
      <c r="U3432" s="10">
        <f t="shared" si="435"/>
        <v>41850.945613425924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32"/>
        <v>100</v>
      </c>
      <c r="P3433" s="6">
        <f t="shared" si="433"/>
        <v>95.238095238095241</v>
      </c>
      <c r="Q3433" t="str">
        <f t="shared" si="436"/>
        <v>theater</v>
      </c>
      <c r="R3433" t="str">
        <f t="shared" si="437"/>
        <v>plays</v>
      </c>
      <c r="S3433" s="10">
        <f t="shared" si="434"/>
        <v>41839.730937500004</v>
      </c>
      <c r="T3433">
        <f t="shared" si="431"/>
        <v>2014</v>
      </c>
      <c r="U3433" s="10">
        <f t="shared" si="435"/>
        <v>41869.730937500004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32"/>
        <v>109.65</v>
      </c>
      <c r="P3434" s="6">
        <f t="shared" si="433"/>
        <v>52.214285714285715</v>
      </c>
      <c r="Q3434" t="str">
        <f t="shared" si="436"/>
        <v>theater</v>
      </c>
      <c r="R3434" t="str">
        <f t="shared" si="437"/>
        <v>plays</v>
      </c>
      <c r="S3434" s="10">
        <f t="shared" si="434"/>
        <v>42380.581180555557</v>
      </c>
      <c r="T3434">
        <f t="shared" si="431"/>
        <v>2016</v>
      </c>
      <c r="U3434" s="10">
        <f t="shared" si="435"/>
        <v>42405.916666666672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32"/>
        <v>100.26315789473684</v>
      </c>
      <c r="P3435" s="6">
        <f t="shared" si="433"/>
        <v>134.1549295774648</v>
      </c>
      <c r="Q3435" t="str">
        <f t="shared" si="436"/>
        <v>theater</v>
      </c>
      <c r="R3435" t="str">
        <f t="shared" si="437"/>
        <v>plays</v>
      </c>
      <c r="S3435" s="10">
        <f t="shared" si="434"/>
        <v>41776.063136574077</v>
      </c>
      <c r="T3435">
        <f t="shared" si="431"/>
        <v>2014</v>
      </c>
      <c r="U3435" s="10">
        <f t="shared" si="435"/>
        <v>41807.125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32"/>
        <v>105.55000000000001</v>
      </c>
      <c r="P3436" s="6">
        <f t="shared" si="433"/>
        <v>62.827380952380949</v>
      </c>
      <c r="Q3436" t="str">
        <f t="shared" si="436"/>
        <v>theater</v>
      </c>
      <c r="R3436" t="str">
        <f t="shared" si="437"/>
        <v>plays</v>
      </c>
      <c r="S3436" s="10">
        <f t="shared" si="434"/>
        <v>41800.380428240744</v>
      </c>
      <c r="T3436">
        <f t="shared" si="431"/>
        <v>2014</v>
      </c>
      <c r="U3436" s="10">
        <f t="shared" si="435"/>
        <v>41830.380428240744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32"/>
        <v>112.00000000000001</v>
      </c>
      <c r="P3437" s="6">
        <f t="shared" si="433"/>
        <v>58.94736842105263</v>
      </c>
      <c r="Q3437" t="str">
        <f t="shared" si="436"/>
        <v>theater</v>
      </c>
      <c r="R3437" t="str">
        <f t="shared" si="437"/>
        <v>plays</v>
      </c>
      <c r="S3437" s="10">
        <f t="shared" si="434"/>
        <v>42572.61681712963</v>
      </c>
      <c r="T3437">
        <f t="shared" si="431"/>
        <v>2016</v>
      </c>
      <c r="U3437" s="10">
        <f t="shared" si="435"/>
        <v>42589.125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32"/>
        <v>105.89999999999999</v>
      </c>
      <c r="P3438" s="6">
        <f t="shared" si="433"/>
        <v>143.1081081081081</v>
      </c>
      <c r="Q3438" t="str">
        <f t="shared" si="436"/>
        <v>theater</v>
      </c>
      <c r="R3438" t="str">
        <f t="shared" si="437"/>
        <v>plays</v>
      </c>
      <c r="S3438" s="10">
        <f t="shared" si="434"/>
        <v>41851.541585648149</v>
      </c>
      <c r="T3438">
        <f t="shared" si="431"/>
        <v>2014</v>
      </c>
      <c r="U3438" s="10">
        <f t="shared" si="435"/>
        <v>41872.686111111114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32"/>
        <v>101</v>
      </c>
      <c r="P3439" s="6">
        <f t="shared" si="433"/>
        <v>84.166666666666671</v>
      </c>
      <c r="Q3439" t="str">
        <f t="shared" si="436"/>
        <v>theater</v>
      </c>
      <c r="R3439" t="str">
        <f t="shared" si="437"/>
        <v>plays</v>
      </c>
      <c r="S3439" s="10">
        <f t="shared" si="434"/>
        <v>42205.710879629631</v>
      </c>
      <c r="T3439">
        <f t="shared" si="431"/>
        <v>2015</v>
      </c>
      <c r="U3439" s="10">
        <f t="shared" si="435"/>
        <v>42235.710879629631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32"/>
        <v>104.2</v>
      </c>
      <c r="P3440" s="6">
        <f t="shared" si="433"/>
        <v>186.07142857142858</v>
      </c>
      <c r="Q3440" t="str">
        <f t="shared" si="436"/>
        <v>theater</v>
      </c>
      <c r="R3440" t="str">
        <f t="shared" si="437"/>
        <v>plays</v>
      </c>
      <c r="S3440" s="10">
        <f t="shared" si="434"/>
        <v>42100.927858796291</v>
      </c>
      <c r="T3440">
        <f t="shared" si="431"/>
        <v>2015</v>
      </c>
      <c r="U3440" s="10">
        <f t="shared" si="435"/>
        <v>42126.875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32"/>
        <v>134.67833333333334</v>
      </c>
      <c r="P3441" s="6">
        <f t="shared" si="433"/>
        <v>89.785555555555561</v>
      </c>
      <c r="Q3441" t="str">
        <f t="shared" si="436"/>
        <v>theater</v>
      </c>
      <c r="R3441" t="str">
        <f t="shared" si="437"/>
        <v>plays</v>
      </c>
      <c r="S3441" s="10">
        <f t="shared" si="434"/>
        <v>42374.911226851851</v>
      </c>
      <c r="T3441">
        <f t="shared" si="431"/>
        <v>2016</v>
      </c>
      <c r="U3441" s="10">
        <f t="shared" si="435"/>
        <v>42388.207638888889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32"/>
        <v>105.2184</v>
      </c>
      <c r="P3442" s="6">
        <f t="shared" si="433"/>
        <v>64.157560975609755</v>
      </c>
      <c r="Q3442" t="str">
        <f t="shared" si="436"/>
        <v>theater</v>
      </c>
      <c r="R3442" t="str">
        <f t="shared" si="437"/>
        <v>plays</v>
      </c>
      <c r="S3442" s="10">
        <f t="shared" si="434"/>
        <v>41809.12300925926</v>
      </c>
      <c r="T3442">
        <f t="shared" si="431"/>
        <v>2014</v>
      </c>
      <c r="U3442" s="10">
        <f t="shared" si="435"/>
        <v>41831.677083333336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32"/>
        <v>102.60000000000001</v>
      </c>
      <c r="P3443" s="6">
        <f t="shared" si="433"/>
        <v>59.651162790697676</v>
      </c>
      <c r="Q3443" t="str">
        <f t="shared" si="436"/>
        <v>theater</v>
      </c>
      <c r="R3443" t="str">
        <f t="shared" si="437"/>
        <v>plays</v>
      </c>
      <c r="S3443" s="10">
        <f t="shared" si="434"/>
        <v>42294.429641203707</v>
      </c>
      <c r="T3443">
        <f t="shared" si="431"/>
        <v>2015</v>
      </c>
      <c r="U3443" s="10">
        <f t="shared" si="435"/>
        <v>42321.845138888893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32"/>
        <v>100</v>
      </c>
      <c r="P3444" s="6">
        <f t="shared" si="433"/>
        <v>31.25</v>
      </c>
      <c r="Q3444" t="str">
        <f t="shared" si="436"/>
        <v>theater</v>
      </c>
      <c r="R3444" t="str">
        <f t="shared" si="437"/>
        <v>plays</v>
      </c>
      <c r="S3444" s="10">
        <f t="shared" si="434"/>
        <v>42124.841111111105</v>
      </c>
      <c r="T3444">
        <f t="shared" si="431"/>
        <v>2015</v>
      </c>
      <c r="U3444" s="10">
        <f t="shared" si="435"/>
        <v>42154.841111111105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32"/>
        <v>185.5</v>
      </c>
      <c r="P3445" s="6">
        <f t="shared" si="433"/>
        <v>41.222222222222221</v>
      </c>
      <c r="Q3445" t="str">
        <f t="shared" si="436"/>
        <v>theater</v>
      </c>
      <c r="R3445" t="str">
        <f t="shared" si="437"/>
        <v>plays</v>
      </c>
      <c r="S3445" s="10">
        <f t="shared" si="434"/>
        <v>41861.524837962963</v>
      </c>
      <c r="T3445">
        <f t="shared" si="431"/>
        <v>2014</v>
      </c>
      <c r="U3445" s="10">
        <f t="shared" si="435"/>
        <v>41891.524837962963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32"/>
        <v>289</v>
      </c>
      <c r="P3446" s="6">
        <f t="shared" si="433"/>
        <v>43.35</v>
      </c>
      <c r="Q3446" t="str">
        <f t="shared" si="436"/>
        <v>theater</v>
      </c>
      <c r="R3446" t="str">
        <f t="shared" si="437"/>
        <v>plays</v>
      </c>
      <c r="S3446" s="10">
        <f t="shared" si="434"/>
        <v>42521.291504629626</v>
      </c>
      <c r="T3446">
        <f t="shared" si="431"/>
        <v>2016</v>
      </c>
      <c r="U3446" s="10">
        <f t="shared" si="435"/>
        <v>42529.582638888889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32"/>
        <v>100</v>
      </c>
      <c r="P3447" s="6">
        <f t="shared" si="433"/>
        <v>64.516129032258064</v>
      </c>
      <c r="Q3447" t="str">
        <f t="shared" si="436"/>
        <v>theater</v>
      </c>
      <c r="R3447" t="str">
        <f t="shared" si="437"/>
        <v>plays</v>
      </c>
      <c r="S3447" s="10">
        <f t="shared" si="434"/>
        <v>42272.530509259261</v>
      </c>
      <c r="T3447">
        <f t="shared" si="431"/>
        <v>2015</v>
      </c>
      <c r="U3447" s="10">
        <f t="shared" si="435"/>
        <v>42300.530509259261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32"/>
        <v>108.2</v>
      </c>
      <c r="P3448" s="6">
        <f t="shared" si="433"/>
        <v>43.28</v>
      </c>
      <c r="Q3448" t="str">
        <f t="shared" si="436"/>
        <v>theater</v>
      </c>
      <c r="R3448" t="str">
        <f t="shared" si="437"/>
        <v>plays</v>
      </c>
      <c r="S3448" s="10">
        <f t="shared" si="434"/>
        <v>42016.832465277781</v>
      </c>
      <c r="T3448">
        <f t="shared" si="431"/>
        <v>2015</v>
      </c>
      <c r="U3448" s="10">
        <f t="shared" si="435"/>
        <v>42040.513888888891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32"/>
        <v>107.80000000000001</v>
      </c>
      <c r="P3449" s="6">
        <f t="shared" si="433"/>
        <v>77</v>
      </c>
      <c r="Q3449" t="str">
        <f t="shared" si="436"/>
        <v>theater</v>
      </c>
      <c r="R3449" t="str">
        <f t="shared" si="437"/>
        <v>plays</v>
      </c>
      <c r="S3449" s="10">
        <f t="shared" si="434"/>
        <v>42402.889027777783</v>
      </c>
      <c r="T3449">
        <f t="shared" si="431"/>
        <v>2016</v>
      </c>
      <c r="U3449" s="10">
        <f t="shared" si="435"/>
        <v>42447.847361111111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32"/>
        <v>109.76190476190477</v>
      </c>
      <c r="P3450" s="6">
        <f t="shared" si="433"/>
        <v>51.222222222222221</v>
      </c>
      <c r="Q3450" t="str">
        <f t="shared" si="436"/>
        <v>theater</v>
      </c>
      <c r="R3450" t="str">
        <f t="shared" si="437"/>
        <v>plays</v>
      </c>
      <c r="S3450" s="10">
        <f t="shared" si="434"/>
        <v>41960.119085648148</v>
      </c>
      <c r="T3450">
        <f t="shared" si="431"/>
        <v>2014</v>
      </c>
      <c r="U3450" s="10">
        <f t="shared" si="435"/>
        <v>41990.119085648148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32"/>
        <v>170.625</v>
      </c>
      <c r="P3451" s="6">
        <f t="shared" si="433"/>
        <v>68.25</v>
      </c>
      <c r="Q3451" t="str">
        <f t="shared" si="436"/>
        <v>theater</v>
      </c>
      <c r="R3451" t="str">
        <f t="shared" si="437"/>
        <v>plays</v>
      </c>
      <c r="S3451" s="10">
        <f t="shared" si="434"/>
        <v>42532.052523148144</v>
      </c>
      <c r="T3451">
        <f t="shared" si="431"/>
        <v>2016</v>
      </c>
      <c r="U3451" s="10">
        <f t="shared" si="435"/>
        <v>42560.166666666672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32"/>
        <v>152</v>
      </c>
      <c r="P3452" s="6">
        <f t="shared" si="433"/>
        <v>19.487179487179485</v>
      </c>
      <c r="Q3452" t="str">
        <f t="shared" si="436"/>
        <v>theater</v>
      </c>
      <c r="R3452" t="str">
        <f t="shared" si="437"/>
        <v>plays</v>
      </c>
      <c r="S3452" s="10">
        <f t="shared" si="434"/>
        <v>42036.704525462963</v>
      </c>
      <c r="T3452">
        <f t="shared" si="431"/>
        <v>2015</v>
      </c>
      <c r="U3452" s="10">
        <f t="shared" si="435"/>
        <v>42096.662858796291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32"/>
        <v>101.23076923076924</v>
      </c>
      <c r="P3453" s="6">
        <f t="shared" si="433"/>
        <v>41.125</v>
      </c>
      <c r="Q3453" t="str">
        <f t="shared" si="436"/>
        <v>theater</v>
      </c>
      <c r="R3453" t="str">
        <f t="shared" si="437"/>
        <v>plays</v>
      </c>
      <c r="S3453" s="10">
        <f t="shared" si="434"/>
        <v>42088.723692129628</v>
      </c>
      <c r="T3453">
        <f t="shared" si="431"/>
        <v>2015</v>
      </c>
      <c r="U3453" s="10">
        <f t="shared" si="435"/>
        <v>42115.723692129628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32"/>
        <v>153.19999999999999</v>
      </c>
      <c r="P3454" s="6">
        <f t="shared" si="433"/>
        <v>41.405405405405403</v>
      </c>
      <c r="Q3454" t="str">
        <f t="shared" si="436"/>
        <v>theater</v>
      </c>
      <c r="R3454" t="str">
        <f t="shared" si="437"/>
        <v>plays</v>
      </c>
      <c r="S3454" s="10">
        <f t="shared" si="434"/>
        <v>41820.639189814814</v>
      </c>
      <c r="T3454">
        <f t="shared" si="431"/>
        <v>2014</v>
      </c>
      <c r="U3454" s="10">
        <f t="shared" si="435"/>
        <v>41843.165972222225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32"/>
        <v>128.33333333333334</v>
      </c>
      <c r="P3455" s="6">
        <f t="shared" si="433"/>
        <v>27.5</v>
      </c>
      <c r="Q3455" t="str">
        <f t="shared" si="436"/>
        <v>theater</v>
      </c>
      <c r="R3455" t="str">
        <f t="shared" si="437"/>
        <v>plays</v>
      </c>
      <c r="S3455" s="10">
        <f t="shared" si="434"/>
        <v>42535.97865740741</v>
      </c>
      <c r="T3455">
        <f t="shared" si="431"/>
        <v>2016</v>
      </c>
      <c r="U3455" s="10">
        <f t="shared" si="435"/>
        <v>42595.97865740741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32"/>
        <v>100.71428571428571</v>
      </c>
      <c r="P3456" s="6">
        <f t="shared" si="433"/>
        <v>33.571428571428569</v>
      </c>
      <c r="Q3456" t="str">
        <f t="shared" si="436"/>
        <v>theater</v>
      </c>
      <c r="R3456" t="str">
        <f t="shared" si="437"/>
        <v>plays</v>
      </c>
      <c r="S3456" s="10">
        <f t="shared" si="434"/>
        <v>41821.698599537034</v>
      </c>
      <c r="T3456">
        <f t="shared" si="431"/>
        <v>2014</v>
      </c>
      <c r="U3456" s="10">
        <f t="shared" si="435"/>
        <v>41851.698599537034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32"/>
        <v>100.64999999999999</v>
      </c>
      <c r="P3457" s="6">
        <f t="shared" si="433"/>
        <v>145.86956521739131</v>
      </c>
      <c r="Q3457" t="str">
        <f t="shared" si="436"/>
        <v>theater</v>
      </c>
      <c r="R3457" t="str">
        <f t="shared" si="437"/>
        <v>plays</v>
      </c>
      <c r="S3457" s="10">
        <f t="shared" si="434"/>
        <v>42626.7503125</v>
      </c>
      <c r="T3457">
        <f t="shared" si="431"/>
        <v>2016</v>
      </c>
      <c r="U3457" s="10">
        <f t="shared" si="435"/>
        <v>42656.7503125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32"/>
        <v>191.3</v>
      </c>
      <c r="P3458" s="6">
        <f t="shared" si="433"/>
        <v>358.6875</v>
      </c>
      <c r="Q3458" t="str">
        <f t="shared" si="436"/>
        <v>theater</v>
      </c>
      <c r="R3458" t="str">
        <f t="shared" si="437"/>
        <v>plays</v>
      </c>
      <c r="S3458" s="10">
        <f t="shared" si="434"/>
        <v>41821.205636574072</v>
      </c>
      <c r="T3458">
        <f t="shared" ref="T3458:T3521" si="438">YEAR(S3458)</f>
        <v>2014</v>
      </c>
      <c r="U3458" s="10">
        <f t="shared" si="435"/>
        <v>41852.290972222225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9">E3459/D3459 * 100</f>
        <v>140.19999999999999</v>
      </c>
      <c r="P3459" s="6">
        <f t="shared" ref="P3459:P3522" si="440">E3459/L3459</f>
        <v>50.981818181818184</v>
      </c>
      <c r="Q3459" t="str">
        <f t="shared" si="436"/>
        <v>theater</v>
      </c>
      <c r="R3459" t="str">
        <f t="shared" si="437"/>
        <v>plays</v>
      </c>
      <c r="S3459" s="10">
        <f t="shared" ref="S3459:S3522" si="441">(((J3459/60)/60)/24)+DATE(1970,1,1)</f>
        <v>42016.706678240742</v>
      </c>
      <c r="T3459">
        <f t="shared" si="438"/>
        <v>2015</v>
      </c>
      <c r="U3459" s="10">
        <f t="shared" ref="U3459:U3522" si="442">(((I3459/60)/60)/24)+DATE(1970,1,1)</f>
        <v>42047.249305555553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9"/>
        <v>124.33537832310839</v>
      </c>
      <c r="P3460" s="6">
        <f t="shared" si="440"/>
        <v>45.037037037037038</v>
      </c>
      <c r="Q3460" t="str">
        <f t="shared" si="436"/>
        <v>theater</v>
      </c>
      <c r="R3460" t="str">
        <f t="shared" si="437"/>
        <v>plays</v>
      </c>
      <c r="S3460" s="10">
        <f t="shared" si="441"/>
        <v>42011.202581018515</v>
      </c>
      <c r="T3460">
        <f t="shared" si="438"/>
        <v>2015</v>
      </c>
      <c r="U3460" s="10">
        <f t="shared" si="442"/>
        <v>42038.185416666667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9"/>
        <v>126.2</v>
      </c>
      <c r="P3461" s="6">
        <f t="shared" si="440"/>
        <v>17.527777777777779</v>
      </c>
      <c r="Q3461" t="str">
        <f t="shared" ref="Q3461:Q3524" si="443">LEFT(N3461,SEARCH("/",N3461,1)-1)</f>
        <v>theater</v>
      </c>
      <c r="R3461" t="str">
        <f t="shared" ref="R3461:R3524" si="444">RIGHT(N3461,LEN(N3461)-SEARCH("/",N3461,1))</f>
        <v>plays</v>
      </c>
      <c r="S3461" s="10">
        <f t="shared" si="441"/>
        <v>42480.479861111111</v>
      </c>
      <c r="T3461">
        <f t="shared" si="438"/>
        <v>2016</v>
      </c>
      <c r="U3461" s="10">
        <f t="shared" si="442"/>
        <v>42510.479861111111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9"/>
        <v>190</v>
      </c>
      <c r="P3462" s="6">
        <f t="shared" si="440"/>
        <v>50</v>
      </c>
      <c r="Q3462" t="str">
        <f t="shared" si="443"/>
        <v>theater</v>
      </c>
      <c r="R3462" t="str">
        <f t="shared" si="444"/>
        <v>plays</v>
      </c>
      <c r="S3462" s="10">
        <f t="shared" si="441"/>
        <v>41852.527222222219</v>
      </c>
      <c r="T3462">
        <f t="shared" si="438"/>
        <v>2014</v>
      </c>
      <c r="U3462" s="10">
        <f t="shared" si="442"/>
        <v>41866.527222222219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9"/>
        <v>139</v>
      </c>
      <c r="P3463" s="6">
        <f t="shared" si="440"/>
        <v>57.916666666666664</v>
      </c>
      <c r="Q3463" t="str">
        <f t="shared" si="443"/>
        <v>theater</v>
      </c>
      <c r="R3463" t="str">
        <f t="shared" si="444"/>
        <v>plays</v>
      </c>
      <c r="S3463" s="10">
        <f t="shared" si="441"/>
        <v>42643.632858796293</v>
      </c>
      <c r="T3463">
        <f t="shared" si="438"/>
        <v>2016</v>
      </c>
      <c r="U3463" s="10">
        <f t="shared" si="442"/>
        <v>42672.125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9"/>
        <v>202</v>
      </c>
      <c r="P3464" s="6">
        <f t="shared" si="440"/>
        <v>29.705882352941178</v>
      </c>
      <c r="Q3464" t="str">
        <f t="shared" si="443"/>
        <v>theater</v>
      </c>
      <c r="R3464" t="str">
        <f t="shared" si="444"/>
        <v>plays</v>
      </c>
      <c r="S3464" s="10">
        <f t="shared" si="441"/>
        <v>42179.898472222223</v>
      </c>
      <c r="T3464">
        <f t="shared" si="438"/>
        <v>2015</v>
      </c>
      <c r="U3464" s="10">
        <f t="shared" si="442"/>
        <v>42195.75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9"/>
        <v>103.38000000000001</v>
      </c>
      <c r="P3465" s="6">
        <f t="shared" si="440"/>
        <v>90.684210526315795</v>
      </c>
      <c r="Q3465" t="str">
        <f t="shared" si="443"/>
        <v>theater</v>
      </c>
      <c r="R3465" t="str">
        <f t="shared" si="444"/>
        <v>plays</v>
      </c>
      <c r="S3465" s="10">
        <f t="shared" si="441"/>
        <v>42612.918807870374</v>
      </c>
      <c r="T3465">
        <f t="shared" si="438"/>
        <v>2016</v>
      </c>
      <c r="U3465" s="10">
        <f t="shared" si="442"/>
        <v>42654.165972222225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9"/>
        <v>102.3236</v>
      </c>
      <c r="P3466" s="6">
        <f t="shared" si="440"/>
        <v>55.012688172043013</v>
      </c>
      <c r="Q3466" t="str">
        <f t="shared" si="443"/>
        <v>theater</v>
      </c>
      <c r="R3466" t="str">
        <f t="shared" si="444"/>
        <v>plays</v>
      </c>
      <c r="S3466" s="10">
        <f t="shared" si="441"/>
        <v>42575.130057870367</v>
      </c>
      <c r="T3466">
        <f t="shared" si="438"/>
        <v>2016</v>
      </c>
      <c r="U3466" s="10">
        <f t="shared" si="442"/>
        <v>42605.130057870367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9"/>
        <v>103</v>
      </c>
      <c r="P3467" s="6">
        <f t="shared" si="440"/>
        <v>57.222222222222221</v>
      </c>
      <c r="Q3467" t="str">
        <f t="shared" si="443"/>
        <v>theater</v>
      </c>
      <c r="R3467" t="str">
        <f t="shared" si="444"/>
        <v>plays</v>
      </c>
      <c r="S3467" s="10">
        <f t="shared" si="441"/>
        <v>42200.625833333332</v>
      </c>
      <c r="T3467">
        <f t="shared" si="438"/>
        <v>2015</v>
      </c>
      <c r="U3467" s="10">
        <f t="shared" si="442"/>
        <v>42225.666666666672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9"/>
        <v>127.14285714285714</v>
      </c>
      <c r="P3468" s="6">
        <f t="shared" si="440"/>
        <v>72.950819672131146</v>
      </c>
      <c r="Q3468" t="str">
        <f t="shared" si="443"/>
        <v>theater</v>
      </c>
      <c r="R3468" t="str">
        <f t="shared" si="444"/>
        <v>plays</v>
      </c>
      <c r="S3468" s="10">
        <f t="shared" si="441"/>
        <v>42420.019097222219</v>
      </c>
      <c r="T3468">
        <f t="shared" si="438"/>
        <v>2016</v>
      </c>
      <c r="U3468" s="10">
        <f t="shared" si="442"/>
        <v>42479.977430555555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9"/>
        <v>101</v>
      </c>
      <c r="P3469" s="6">
        <f t="shared" si="440"/>
        <v>64.468085106382972</v>
      </c>
      <c r="Q3469" t="str">
        <f t="shared" si="443"/>
        <v>theater</v>
      </c>
      <c r="R3469" t="str">
        <f t="shared" si="444"/>
        <v>plays</v>
      </c>
      <c r="S3469" s="10">
        <f t="shared" si="441"/>
        <v>42053.671666666662</v>
      </c>
      <c r="T3469">
        <f t="shared" si="438"/>
        <v>2015</v>
      </c>
      <c r="U3469" s="10">
        <f t="shared" si="442"/>
        <v>42083.630000000005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9"/>
        <v>121.78</v>
      </c>
      <c r="P3470" s="6">
        <f t="shared" si="440"/>
        <v>716.35294117647061</v>
      </c>
      <c r="Q3470" t="str">
        <f t="shared" si="443"/>
        <v>theater</v>
      </c>
      <c r="R3470" t="str">
        <f t="shared" si="444"/>
        <v>plays</v>
      </c>
      <c r="S3470" s="10">
        <f t="shared" si="441"/>
        <v>42605.765381944439</v>
      </c>
      <c r="T3470">
        <f t="shared" si="438"/>
        <v>2016</v>
      </c>
      <c r="U3470" s="10">
        <f t="shared" si="442"/>
        <v>42634.125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9"/>
        <v>113.39285714285714</v>
      </c>
      <c r="P3471" s="6">
        <f t="shared" si="440"/>
        <v>50.396825396825399</v>
      </c>
      <c r="Q3471" t="str">
        <f t="shared" si="443"/>
        <v>theater</v>
      </c>
      <c r="R3471" t="str">
        <f t="shared" si="444"/>
        <v>plays</v>
      </c>
      <c r="S3471" s="10">
        <f t="shared" si="441"/>
        <v>42458.641724537039</v>
      </c>
      <c r="T3471">
        <f t="shared" si="438"/>
        <v>2016</v>
      </c>
      <c r="U3471" s="10">
        <f t="shared" si="442"/>
        <v>42488.641724537039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9"/>
        <v>150</v>
      </c>
      <c r="P3472" s="6">
        <f t="shared" si="440"/>
        <v>41.666666666666664</v>
      </c>
      <c r="Q3472" t="str">
        <f t="shared" si="443"/>
        <v>theater</v>
      </c>
      <c r="R3472" t="str">
        <f t="shared" si="444"/>
        <v>plays</v>
      </c>
      <c r="S3472" s="10">
        <f t="shared" si="441"/>
        <v>42529.022013888884</v>
      </c>
      <c r="T3472">
        <f t="shared" si="438"/>
        <v>2016</v>
      </c>
      <c r="U3472" s="10">
        <f t="shared" si="442"/>
        <v>42566.901388888888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9"/>
        <v>214.6</v>
      </c>
      <c r="P3473" s="6">
        <f t="shared" si="440"/>
        <v>35.766666666666666</v>
      </c>
      <c r="Q3473" t="str">
        <f t="shared" si="443"/>
        <v>theater</v>
      </c>
      <c r="R3473" t="str">
        <f t="shared" si="444"/>
        <v>plays</v>
      </c>
      <c r="S3473" s="10">
        <f t="shared" si="441"/>
        <v>41841.820486111108</v>
      </c>
      <c r="T3473">
        <f t="shared" si="438"/>
        <v>2014</v>
      </c>
      <c r="U3473" s="10">
        <f t="shared" si="442"/>
        <v>41882.833333333336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9"/>
        <v>102.05</v>
      </c>
      <c r="P3474" s="6">
        <f t="shared" si="440"/>
        <v>88.739130434782609</v>
      </c>
      <c r="Q3474" t="str">
        <f t="shared" si="443"/>
        <v>theater</v>
      </c>
      <c r="R3474" t="str">
        <f t="shared" si="444"/>
        <v>plays</v>
      </c>
      <c r="S3474" s="10">
        <f t="shared" si="441"/>
        <v>41928.170497685183</v>
      </c>
      <c r="T3474">
        <f t="shared" si="438"/>
        <v>2014</v>
      </c>
      <c r="U3474" s="10">
        <f t="shared" si="442"/>
        <v>41949.249305555553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9"/>
        <v>100</v>
      </c>
      <c r="P3475" s="6">
        <f t="shared" si="440"/>
        <v>148.4848484848485</v>
      </c>
      <c r="Q3475" t="str">
        <f t="shared" si="443"/>
        <v>theater</v>
      </c>
      <c r="R3475" t="str">
        <f t="shared" si="444"/>
        <v>plays</v>
      </c>
      <c r="S3475" s="10">
        <f t="shared" si="441"/>
        <v>42062.834444444445</v>
      </c>
      <c r="T3475">
        <f t="shared" si="438"/>
        <v>2015</v>
      </c>
      <c r="U3475" s="10">
        <f t="shared" si="442"/>
        <v>42083.852083333331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9"/>
        <v>101</v>
      </c>
      <c r="P3476" s="6">
        <f t="shared" si="440"/>
        <v>51.794871794871796</v>
      </c>
      <c r="Q3476" t="str">
        <f t="shared" si="443"/>
        <v>theater</v>
      </c>
      <c r="R3476" t="str">
        <f t="shared" si="444"/>
        <v>plays</v>
      </c>
      <c r="S3476" s="10">
        <f t="shared" si="441"/>
        <v>42541.501516203702</v>
      </c>
      <c r="T3476">
        <f t="shared" si="438"/>
        <v>2016</v>
      </c>
      <c r="U3476" s="10">
        <f t="shared" si="442"/>
        <v>42571.501516203702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9"/>
        <v>113.33333333333333</v>
      </c>
      <c r="P3477" s="6">
        <f t="shared" si="440"/>
        <v>20</v>
      </c>
      <c r="Q3477" t="str">
        <f t="shared" si="443"/>
        <v>theater</v>
      </c>
      <c r="R3477" t="str">
        <f t="shared" si="444"/>
        <v>plays</v>
      </c>
      <c r="S3477" s="10">
        <f t="shared" si="441"/>
        <v>41918.880833333329</v>
      </c>
      <c r="T3477">
        <f t="shared" si="438"/>
        <v>2014</v>
      </c>
      <c r="U3477" s="10">
        <f t="shared" si="442"/>
        <v>41946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9"/>
        <v>104</v>
      </c>
      <c r="P3478" s="6">
        <f t="shared" si="440"/>
        <v>52</v>
      </c>
      <c r="Q3478" t="str">
        <f t="shared" si="443"/>
        <v>theater</v>
      </c>
      <c r="R3478" t="str">
        <f t="shared" si="444"/>
        <v>plays</v>
      </c>
      <c r="S3478" s="10">
        <f t="shared" si="441"/>
        <v>41921.279976851853</v>
      </c>
      <c r="T3478">
        <f t="shared" si="438"/>
        <v>2014</v>
      </c>
      <c r="U3478" s="10">
        <f t="shared" si="442"/>
        <v>41939.125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9"/>
        <v>115.33333333333333</v>
      </c>
      <c r="P3479" s="6">
        <f t="shared" si="440"/>
        <v>53.230769230769234</v>
      </c>
      <c r="Q3479" t="str">
        <f t="shared" si="443"/>
        <v>theater</v>
      </c>
      <c r="R3479" t="str">
        <f t="shared" si="444"/>
        <v>plays</v>
      </c>
      <c r="S3479" s="10">
        <f t="shared" si="441"/>
        <v>42128.736608796295</v>
      </c>
      <c r="T3479">
        <f t="shared" si="438"/>
        <v>2015</v>
      </c>
      <c r="U3479" s="10">
        <f t="shared" si="442"/>
        <v>42141.125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9"/>
        <v>112.85000000000001</v>
      </c>
      <c r="P3480" s="6">
        <f t="shared" si="440"/>
        <v>39.596491228070178</v>
      </c>
      <c r="Q3480" t="str">
        <f t="shared" si="443"/>
        <v>theater</v>
      </c>
      <c r="R3480" t="str">
        <f t="shared" si="444"/>
        <v>plays</v>
      </c>
      <c r="S3480" s="10">
        <f t="shared" si="441"/>
        <v>42053.916921296302</v>
      </c>
      <c r="T3480">
        <f t="shared" si="438"/>
        <v>2015</v>
      </c>
      <c r="U3480" s="10">
        <f t="shared" si="442"/>
        <v>42079.875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9"/>
        <v>127.86666666666666</v>
      </c>
      <c r="P3481" s="6">
        <f t="shared" si="440"/>
        <v>34.25</v>
      </c>
      <c r="Q3481" t="str">
        <f t="shared" si="443"/>
        <v>theater</v>
      </c>
      <c r="R3481" t="str">
        <f t="shared" si="444"/>
        <v>plays</v>
      </c>
      <c r="S3481" s="10">
        <f t="shared" si="441"/>
        <v>41781.855092592588</v>
      </c>
      <c r="T3481">
        <f t="shared" si="438"/>
        <v>2014</v>
      </c>
      <c r="U3481" s="10">
        <f t="shared" si="442"/>
        <v>41811.855092592588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9"/>
        <v>142.66666666666669</v>
      </c>
      <c r="P3482" s="6">
        <f t="shared" si="440"/>
        <v>164.61538461538461</v>
      </c>
      <c r="Q3482" t="str">
        <f t="shared" si="443"/>
        <v>theater</v>
      </c>
      <c r="R3482" t="str">
        <f t="shared" si="444"/>
        <v>plays</v>
      </c>
      <c r="S3482" s="10">
        <f t="shared" si="441"/>
        <v>42171.317442129628</v>
      </c>
      <c r="T3482">
        <f t="shared" si="438"/>
        <v>2015</v>
      </c>
      <c r="U3482" s="10">
        <f t="shared" si="442"/>
        <v>42195.875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9"/>
        <v>118.8</v>
      </c>
      <c r="P3483" s="6">
        <f t="shared" si="440"/>
        <v>125.05263157894737</v>
      </c>
      <c r="Q3483" t="str">
        <f t="shared" si="443"/>
        <v>theater</v>
      </c>
      <c r="R3483" t="str">
        <f t="shared" si="444"/>
        <v>plays</v>
      </c>
      <c r="S3483" s="10">
        <f t="shared" si="441"/>
        <v>41989.24754629629</v>
      </c>
      <c r="T3483">
        <f t="shared" si="438"/>
        <v>2014</v>
      </c>
      <c r="U3483" s="10">
        <f t="shared" si="442"/>
        <v>42006.24754629629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9"/>
        <v>138.33333333333334</v>
      </c>
      <c r="P3484" s="6">
        <f t="shared" si="440"/>
        <v>51.875</v>
      </c>
      <c r="Q3484" t="str">
        <f t="shared" si="443"/>
        <v>theater</v>
      </c>
      <c r="R3484" t="str">
        <f t="shared" si="444"/>
        <v>plays</v>
      </c>
      <c r="S3484" s="10">
        <f t="shared" si="441"/>
        <v>41796.771597222221</v>
      </c>
      <c r="T3484">
        <f t="shared" si="438"/>
        <v>2014</v>
      </c>
      <c r="U3484" s="10">
        <f t="shared" si="442"/>
        <v>41826.771597222221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9"/>
        <v>159.9402985074627</v>
      </c>
      <c r="P3485" s="6">
        <f t="shared" si="440"/>
        <v>40.285714285714285</v>
      </c>
      <c r="Q3485" t="str">
        <f t="shared" si="443"/>
        <v>theater</v>
      </c>
      <c r="R3485" t="str">
        <f t="shared" si="444"/>
        <v>plays</v>
      </c>
      <c r="S3485" s="10">
        <f t="shared" si="441"/>
        <v>41793.668761574074</v>
      </c>
      <c r="T3485">
        <f t="shared" si="438"/>
        <v>2014</v>
      </c>
      <c r="U3485" s="10">
        <f t="shared" si="442"/>
        <v>41823.668761574074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9"/>
        <v>114.24000000000001</v>
      </c>
      <c r="P3486" s="6">
        <f t="shared" si="440"/>
        <v>64.909090909090907</v>
      </c>
      <c r="Q3486" t="str">
        <f t="shared" si="443"/>
        <v>theater</v>
      </c>
      <c r="R3486" t="str">
        <f t="shared" si="444"/>
        <v>plays</v>
      </c>
      <c r="S3486" s="10">
        <f t="shared" si="441"/>
        <v>42506.760405092587</v>
      </c>
      <c r="T3486">
        <f t="shared" si="438"/>
        <v>2016</v>
      </c>
      <c r="U3486" s="10">
        <f t="shared" si="442"/>
        <v>42536.760405092587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9"/>
        <v>100.60606060606061</v>
      </c>
      <c r="P3487" s="6">
        <f t="shared" si="440"/>
        <v>55.333333333333336</v>
      </c>
      <c r="Q3487" t="str">
        <f t="shared" si="443"/>
        <v>theater</v>
      </c>
      <c r="R3487" t="str">
        <f t="shared" si="444"/>
        <v>plays</v>
      </c>
      <c r="S3487" s="10">
        <f t="shared" si="441"/>
        <v>42372.693055555559</v>
      </c>
      <c r="T3487">
        <f t="shared" si="438"/>
        <v>2016</v>
      </c>
      <c r="U3487" s="10">
        <f t="shared" si="442"/>
        <v>42402.693055555559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9"/>
        <v>155.20000000000002</v>
      </c>
      <c r="P3488" s="6">
        <f t="shared" si="440"/>
        <v>83.142857142857139</v>
      </c>
      <c r="Q3488" t="str">
        <f t="shared" si="443"/>
        <v>theater</v>
      </c>
      <c r="R3488" t="str">
        <f t="shared" si="444"/>
        <v>plays</v>
      </c>
      <c r="S3488" s="10">
        <f t="shared" si="441"/>
        <v>42126.87501157407</v>
      </c>
      <c r="T3488">
        <f t="shared" si="438"/>
        <v>2015</v>
      </c>
      <c r="U3488" s="10">
        <f t="shared" si="442"/>
        <v>42158.290972222225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9"/>
        <v>127.75000000000001</v>
      </c>
      <c r="P3489" s="6">
        <f t="shared" si="440"/>
        <v>38.712121212121211</v>
      </c>
      <c r="Q3489" t="str">
        <f t="shared" si="443"/>
        <v>theater</v>
      </c>
      <c r="R3489" t="str">
        <f t="shared" si="444"/>
        <v>plays</v>
      </c>
      <c r="S3489" s="10">
        <f t="shared" si="441"/>
        <v>42149.940416666665</v>
      </c>
      <c r="T3489">
        <f t="shared" si="438"/>
        <v>2015</v>
      </c>
      <c r="U3489" s="10">
        <f t="shared" si="442"/>
        <v>42179.940416666665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9"/>
        <v>121.2</v>
      </c>
      <c r="P3490" s="6">
        <f t="shared" si="440"/>
        <v>125.37931034482759</v>
      </c>
      <c r="Q3490" t="str">
        <f t="shared" si="443"/>
        <v>theater</v>
      </c>
      <c r="R3490" t="str">
        <f t="shared" si="444"/>
        <v>plays</v>
      </c>
      <c r="S3490" s="10">
        <f t="shared" si="441"/>
        <v>42087.768055555556</v>
      </c>
      <c r="T3490">
        <f t="shared" si="438"/>
        <v>2015</v>
      </c>
      <c r="U3490" s="10">
        <f t="shared" si="442"/>
        <v>42111.666666666672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9"/>
        <v>112.7</v>
      </c>
      <c r="P3491" s="6">
        <f t="shared" si="440"/>
        <v>78.263888888888886</v>
      </c>
      <c r="Q3491" t="str">
        <f t="shared" si="443"/>
        <v>theater</v>
      </c>
      <c r="R3491" t="str">
        <f t="shared" si="444"/>
        <v>plays</v>
      </c>
      <c r="S3491" s="10">
        <f t="shared" si="441"/>
        <v>41753.635775462964</v>
      </c>
      <c r="T3491">
        <f t="shared" si="438"/>
        <v>2014</v>
      </c>
      <c r="U3491" s="10">
        <f t="shared" si="442"/>
        <v>41783.875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9"/>
        <v>127.49999999999999</v>
      </c>
      <c r="P3492" s="6">
        <f t="shared" si="440"/>
        <v>47.222222222222221</v>
      </c>
      <c r="Q3492" t="str">
        <f t="shared" si="443"/>
        <v>theater</v>
      </c>
      <c r="R3492" t="str">
        <f t="shared" si="444"/>
        <v>plays</v>
      </c>
      <c r="S3492" s="10">
        <f t="shared" si="441"/>
        <v>42443.802361111113</v>
      </c>
      <c r="T3492">
        <f t="shared" si="438"/>
        <v>2016</v>
      </c>
      <c r="U3492" s="10">
        <f t="shared" si="442"/>
        <v>42473.802361111113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9"/>
        <v>158.20000000000002</v>
      </c>
      <c r="P3493" s="6">
        <f t="shared" si="440"/>
        <v>79.099999999999994</v>
      </c>
      <c r="Q3493" t="str">
        <f t="shared" si="443"/>
        <v>theater</v>
      </c>
      <c r="R3493" t="str">
        <f t="shared" si="444"/>
        <v>plays</v>
      </c>
      <c r="S3493" s="10">
        <f t="shared" si="441"/>
        <v>42121.249814814815</v>
      </c>
      <c r="T3493">
        <f t="shared" si="438"/>
        <v>2015</v>
      </c>
      <c r="U3493" s="10">
        <f t="shared" si="442"/>
        <v>42142.249814814815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9"/>
        <v>105.26894736842105</v>
      </c>
      <c r="P3494" s="6">
        <f t="shared" si="440"/>
        <v>114.29199999999999</v>
      </c>
      <c r="Q3494" t="str">
        <f t="shared" si="443"/>
        <v>theater</v>
      </c>
      <c r="R3494" t="str">
        <f t="shared" si="444"/>
        <v>plays</v>
      </c>
      <c r="S3494" s="10">
        <f t="shared" si="441"/>
        <v>42268.009224537032</v>
      </c>
      <c r="T3494">
        <f t="shared" si="438"/>
        <v>2015</v>
      </c>
      <c r="U3494" s="10">
        <f t="shared" si="442"/>
        <v>42303.009224537032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9"/>
        <v>100</v>
      </c>
      <c r="P3495" s="6">
        <f t="shared" si="440"/>
        <v>51.724137931034484</v>
      </c>
      <c r="Q3495" t="str">
        <f t="shared" si="443"/>
        <v>theater</v>
      </c>
      <c r="R3495" t="str">
        <f t="shared" si="444"/>
        <v>plays</v>
      </c>
      <c r="S3495" s="10">
        <f t="shared" si="441"/>
        <v>41848.866157407407</v>
      </c>
      <c r="T3495">
        <f t="shared" si="438"/>
        <v>2014</v>
      </c>
      <c r="U3495" s="10">
        <f t="shared" si="442"/>
        <v>41868.21597222222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9"/>
        <v>100</v>
      </c>
      <c r="P3496" s="6">
        <f t="shared" si="440"/>
        <v>30.76923076923077</v>
      </c>
      <c r="Q3496" t="str">
        <f t="shared" si="443"/>
        <v>theater</v>
      </c>
      <c r="R3496" t="str">
        <f t="shared" si="444"/>
        <v>plays</v>
      </c>
      <c r="S3496" s="10">
        <f t="shared" si="441"/>
        <v>42689.214988425927</v>
      </c>
      <c r="T3496">
        <f t="shared" si="438"/>
        <v>2016</v>
      </c>
      <c r="U3496" s="10">
        <f t="shared" si="442"/>
        <v>42700.25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9"/>
        <v>106.86</v>
      </c>
      <c r="P3497" s="6">
        <f t="shared" si="440"/>
        <v>74.208333333333329</v>
      </c>
      <c r="Q3497" t="str">
        <f t="shared" si="443"/>
        <v>theater</v>
      </c>
      <c r="R3497" t="str">
        <f t="shared" si="444"/>
        <v>plays</v>
      </c>
      <c r="S3497" s="10">
        <f t="shared" si="441"/>
        <v>41915.762835648151</v>
      </c>
      <c r="T3497">
        <f t="shared" si="438"/>
        <v>2014</v>
      </c>
      <c r="U3497" s="10">
        <f t="shared" si="442"/>
        <v>41944.720833333333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9"/>
        <v>124.4</v>
      </c>
      <c r="P3498" s="6">
        <f t="shared" si="440"/>
        <v>47.846153846153847</v>
      </c>
      <c r="Q3498" t="str">
        <f t="shared" si="443"/>
        <v>theater</v>
      </c>
      <c r="R3498" t="str">
        <f t="shared" si="444"/>
        <v>plays</v>
      </c>
      <c r="S3498" s="10">
        <f t="shared" si="441"/>
        <v>42584.846828703703</v>
      </c>
      <c r="T3498">
        <f t="shared" si="438"/>
        <v>2016</v>
      </c>
      <c r="U3498" s="10">
        <f t="shared" si="442"/>
        <v>42624.846828703703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9"/>
        <v>108.70406189555126</v>
      </c>
      <c r="P3499" s="6">
        <f t="shared" si="440"/>
        <v>34.408163265306122</v>
      </c>
      <c r="Q3499" t="str">
        <f t="shared" si="443"/>
        <v>theater</v>
      </c>
      <c r="R3499" t="str">
        <f t="shared" si="444"/>
        <v>plays</v>
      </c>
      <c r="S3499" s="10">
        <f t="shared" si="441"/>
        <v>42511.741944444439</v>
      </c>
      <c r="T3499">
        <f t="shared" si="438"/>
        <v>2016</v>
      </c>
      <c r="U3499" s="10">
        <f t="shared" si="442"/>
        <v>42523.916666666672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9"/>
        <v>102.42424242424242</v>
      </c>
      <c r="P3500" s="6">
        <f t="shared" si="440"/>
        <v>40.238095238095241</v>
      </c>
      <c r="Q3500" t="str">
        <f t="shared" si="443"/>
        <v>theater</v>
      </c>
      <c r="R3500" t="str">
        <f t="shared" si="444"/>
        <v>plays</v>
      </c>
      <c r="S3500" s="10">
        <f t="shared" si="441"/>
        <v>42459.15861111111</v>
      </c>
      <c r="T3500">
        <f t="shared" si="438"/>
        <v>2016</v>
      </c>
      <c r="U3500" s="10">
        <f t="shared" si="442"/>
        <v>42518.905555555553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9"/>
        <v>105.5</v>
      </c>
      <c r="P3501" s="6">
        <f t="shared" si="440"/>
        <v>60.285714285714285</v>
      </c>
      <c r="Q3501" t="str">
        <f t="shared" si="443"/>
        <v>theater</v>
      </c>
      <c r="R3501" t="str">
        <f t="shared" si="444"/>
        <v>plays</v>
      </c>
      <c r="S3501" s="10">
        <f t="shared" si="441"/>
        <v>42132.036168981482</v>
      </c>
      <c r="T3501">
        <f t="shared" si="438"/>
        <v>2015</v>
      </c>
      <c r="U3501" s="10">
        <f t="shared" si="442"/>
        <v>42186.290972222225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9"/>
        <v>106.3</v>
      </c>
      <c r="P3502" s="6">
        <f t="shared" si="440"/>
        <v>25.30952380952381</v>
      </c>
      <c r="Q3502" t="str">
        <f t="shared" si="443"/>
        <v>theater</v>
      </c>
      <c r="R3502" t="str">
        <f t="shared" si="444"/>
        <v>plays</v>
      </c>
      <c r="S3502" s="10">
        <f t="shared" si="441"/>
        <v>42419.91942129629</v>
      </c>
      <c r="T3502">
        <f t="shared" si="438"/>
        <v>2016</v>
      </c>
      <c r="U3502" s="10">
        <f t="shared" si="442"/>
        <v>42436.207638888889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9"/>
        <v>100.66666666666666</v>
      </c>
      <c r="P3503" s="6">
        <f t="shared" si="440"/>
        <v>35.952380952380949</v>
      </c>
      <c r="Q3503" t="str">
        <f t="shared" si="443"/>
        <v>theater</v>
      </c>
      <c r="R3503" t="str">
        <f t="shared" si="444"/>
        <v>plays</v>
      </c>
      <c r="S3503" s="10">
        <f t="shared" si="441"/>
        <v>42233.763831018514</v>
      </c>
      <c r="T3503">
        <f t="shared" si="438"/>
        <v>2015</v>
      </c>
      <c r="U3503" s="10">
        <f t="shared" si="442"/>
        <v>42258.763831018514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9"/>
        <v>105.4</v>
      </c>
      <c r="P3504" s="6">
        <f t="shared" si="440"/>
        <v>136</v>
      </c>
      <c r="Q3504" t="str">
        <f t="shared" si="443"/>
        <v>theater</v>
      </c>
      <c r="R3504" t="str">
        <f t="shared" si="444"/>
        <v>plays</v>
      </c>
      <c r="S3504" s="10">
        <f t="shared" si="441"/>
        <v>42430.839398148149</v>
      </c>
      <c r="T3504">
        <f t="shared" si="438"/>
        <v>2016</v>
      </c>
      <c r="U3504" s="10">
        <f t="shared" si="442"/>
        <v>42445.165972222225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9"/>
        <v>107.55999999999999</v>
      </c>
      <c r="P3505" s="6">
        <f t="shared" si="440"/>
        <v>70.763157894736835</v>
      </c>
      <c r="Q3505" t="str">
        <f t="shared" si="443"/>
        <v>theater</v>
      </c>
      <c r="R3505" t="str">
        <f t="shared" si="444"/>
        <v>plays</v>
      </c>
      <c r="S3505" s="10">
        <f t="shared" si="441"/>
        <v>42545.478333333333</v>
      </c>
      <c r="T3505">
        <f t="shared" si="438"/>
        <v>2016</v>
      </c>
      <c r="U3505" s="10">
        <f t="shared" si="442"/>
        <v>42575.478333333333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9"/>
        <v>100</v>
      </c>
      <c r="P3506" s="6">
        <f t="shared" si="440"/>
        <v>125</v>
      </c>
      <c r="Q3506" t="str">
        <f t="shared" si="443"/>
        <v>theater</v>
      </c>
      <c r="R3506" t="str">
        <f t="shared" si="444"/>
        <v>plays</v>
      </c>
      <c r="S3506" s="10">
        <f t="shared" si="441"/>
        <v>42297.748738425929</v>
      </c>
      <c r="T3506">
        <f t="shared" si="438"/>
        <v>2015</v>
      </c>
      <c r="U3506" s="10">
        <f t="shared" si="442"/>
        <v>42327.790405092594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9"/>
        <v>103.76</v>
      </c>
      <c r="P3507" s="6">
        <f t="shared" si="440"/>
        <v>66.512820512820511</v>
      </c>
      <c r="Q3507" t="str">
        <f t="shared" si="443"/>
        <v>theater</v>
      </c>
      <c r="R3507" t="str">
        <f t="shared" si="444"/>
        <v>plays</v>
      </c>
      <c r="S3507" s="10">
        <f t="shared" si="441"/>
        <v>41760.935706018521</v>
      </c>
      <c r="T3507">
        <f t="shared" si="438"/>
        <v>2014</v>
      </c>
      <c r="U3507" s="10">
        <f t="shared" si="442"/>
        <v>41772.166666666664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9"/>
        <v>101.49999999999999</v>
      </c>
      <c r="P3508" s="6">
        <f t="shared" si="440"/>
        <v>105</v>
      </c>
      <c r="Q3508" t="str">
        <f t="shared" si="443"/>
        <v>theater</v>
      </c>
      <c r="R3508" t="str">
        <f t="shared" si="444"/>
        <v>plays</v>
      </c>
      <c r="S3508" s="10">
        <f t="shared" si="441"/>
        <v>41829.734259259261</v>
      </c>
      <c r="T3508">
        <f t="shared" si="438"/>
        <v>2014</v>
      </c>
      <c r="U3508" s="10">
        <f t="shared" si="442"/>
        <v>41874.734259259261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9"/>
        <v>104.4</v>
      </c>
      <c r="P3509" s="6">
        <f t="shared" si="440"/>
        <v>145</v>
      </c>
      <c r="Q3509" t="str">
        <f t="shared" si="443"/>
        <v>theater</v>
      </c>
      <c r="R3509" t="str">
        <f t="shared" si="444"/>
        <v>plays</v>
      </c>
      <c r="S3509" s="10">
        <f t="shared" si="441"/>
        <v>42491.92288194444</v>
      </c>
      <c r="T3509">
        <f t="shared" si="438"/>
        <v>2016</v>
      </c>
      <c r="U3509" s="10">
        <f t="shared" si="442"/>
        <v>42521.92288194444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9"/>
        <v>180</v>
      </c>
      <c r="P3510" s="6">
        <f t="shared" si="440"/>
        <v>12</v>
      </c>
      <c r="Q3510" t="str">
        <f t="shared" si="443"/>
        <v>theater</v>
      </c>
      <c r="R3510" t="str">
        <f t="shared" si="444"/>
        <v>plays</v>
      </c>
      <c r="S3510" s="10">
        <f t="shared" si="441"/>
        <v>42477.729780092588</v>
      </c>
      <c r="T3510">
        <f t="shared" si="438"/>
        <v>2016</v>
      </c>
      <c r="U3510" s="10">
        <f t="shared" si="442"/>
        <v>42500.875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9"/>
        <v>106.33333333333333</v>
      </c>
      <c r="P3511" s="6">
        <f t="shared" si="440"/>
        <v>96.666666666666671</v>
      </c>
      <c r="Q3511" t="str">
        <f t="shared" si="443"/>
        <v>theater</v>
      </c>
      <c r="R3511" t="str">
        <f t="shared" si="444"/>
        <v>plays</v>
      </c>
      <c r="S3511" s="10">
        <f t="shared" si="441"/>
        <v>41950.859560185185</v>
      </c>
      <c r="T3511">
        <f t="shared" si="438"/>
        <v>2014</v>
      </c>
      <c r="U3511" s="10">
        <f t="shared" si="442"/>
        <v>41964.204861111109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9"/>
        <v>100.55555555555556</v>
      </c>
      <c r="P3512" s="6">
        <f t="shared" si="440"/>
        <v>60.333333333333336</v>
      </c>
      <c r="Q3512" t="str">
        <f t="shared" si="443"/>
        <v>theater</v>
      </c>
      <c r="R3512" t="str">
        <f t="shared" si="444"/>
        <v>plays</v>
      </c>
      <c r="S3512" s="10">
        <f t="shared" si="441"/>
        <v>41802.62090277778</v>
      </c>
      <c r="T3512">
        <f t="shared" si="438"/>
        <v>2014</v>
      </c>
      <c r="U3512" s="10">
        <f t="shared" si="442"/>
        <v>41822.62090277778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9"/>
        <v>101.2</v>
      </c>
      <c r="P3513" s="6">
        <f t="shared" si="440"/>
        <v>79.89473684210526</v>
      </c>
      <c r="Q3513" t="str">
        <f t="shared" si="443"/>
        <v>theater</v>
      </c>
      <c r="R3513" t="str">
        <f t="shared" si="444"/>
        <v>plays</v>
      </c>
      <c r="S3513" s="10">
        <f t="shared" si="441"/>
        <v>41927.873784722222</v>
      </c>
      <c r="T3513">
        <f t="shared" si="438"/>
        <v>2014</v>
      </c>
      <c r="U3513" s="10">
        <f t="shared" si="442"/>
        <v>41950.770833333336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9"/>
        <v>100</v>
      </c>
      <c r="P3514" s="6">
        <f t="shared" si="440"/>
        <v>58.823529411764703</v>
      </c>
      <c r="Q3514" t="str">
        <f t="shared" si="443"/>
        <v>theater</v>
      </c>
      <c r="R3514" t="str">
        <f t="shared" si="444"/>
        <v>plays</v>
      </c>
      <c r="S3514" s="10">
        <f t="shared" si="441"/>
        <v>42057.536944444444</v>
      </c>
      <c r="T3514">
        <f t="shared" si="438"/>
        <v>2015</v>
      </c>
      <c r="U3514" s="10">
        <f t="shared" si="442"/>
        <v>42117.49527777778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9"/>
        <v>118.39285714285714</v>
      </c>
      <c r="P3515" s="6">
        <f t="shared" si="440"/>
        <v>75.340909090909093</v>
      </c>
      <c r="Q3515" t="str">
        <f t="shared" si="443"/>
        <v>theater</v>
      </c>
      <c r="R3515" t="str">
        <f t="shared" si="444"/>
        <v>plays</v>
      </c>
      <c r="S3515" s="10">
        <f t="shared" si="441"/>
        <v>41781.096203703702</v>
      </c>
      <c r="T3515">
        <f t="shared" si="438"/>
        <v>2014</v>
      </c>
      <c r="U3515" s="10">
        <f t="shared" si="442"/>
        <v>41794.207638888889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9"/>
        <v>110.00000000000001</v>
      </c>
      <c r="P3516" s="6">
        <f t="shared" si="440"/>
        <v>55</v>
      </c>
      <c r="Q3516" t="str">
        <f t="shared" si="443"/>
        <v>theater</v>
      </c>
      <c r="R3516" t="str">
        <f t="shared" si="444"/>
        <v>plays</v>
      </c>
      <c r="S3516" s="10">
        <f t="shared" si="441"/>
        <v>42020.846666666665</v>
      </c>
      <c r="T3516">
        <f t="shared" si="438"/>
        <v>2015</v>
      </c>
      <c r="U3516" s="10">
        <f t="shared" si="442"/>
        <v>42037.207638888889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9"/>
        <v>102.66666666666666</v>
      </c>
      <c r="P3517" s="6">
        <f t="shared" si="440"/>
        <v>66.956521739130437</v>
      </c>
      <c r="Q3517" t="str">
        <f t="shared" si="443"/>
        <v>theater</v>
      </c>
      <c r="R3517" t="str">
        <f t="shared" si="444"/>
        <v>plays</v>
      </c>
      <c r="S3517" s="10">
        <f t="shared" si="441"/>
        <v>42125.772812499999</v>
      </c>
      <c r="T3517">
        <f t="shared" si="438"/>
        <v>2015</v>
      </c>
      <c r="U3517" s="10">
        <f t="shared" si="442"/>
        <v>42155.772812499999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9"/>
        <v>100</v>
      </c>
      <c r="P3518" s="6">
        <f t="shared" si="440"/>
        <v>227.27272727272728</v>
      </c>
      <c r="Q3518" t="str">
        <f t="shared" si="443"/>
        <v>theater</v>
      </c>
      <c r="R3518" t="str">
        <f t="shared" si="444"/>
        <v>plays</v>
      </c>
      <c r="S3518" s="10">
        <f t="shared" si="441"/>
        <v>41856.010069444441</v>
      </c>
      <c r="T3518">
        <f t="shared" si="438"/>
        <v>2014</v>
      </c>
      <c r="U3518" s="10">
        <f t="shared" si="442"/>
        <v>41890.125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9"/>
        <v>100</v>
      </c>
      <c r="P3519" s="6">
        <f t="shared" si="440"/>
        <v>307.69230769230768</v>
      </c>
      <c r="Q3519" t="str">
        <f t="shared" si="443"/>
        <v>theater</v>
      </c>
      <c r="R3519" t="str">
        <f t="shared" si="444"/>
        <v>plays</v>
      </c>
      <c r="S3519" s="10">
        <f t="shared" si="441"/>
        <v>41794.817523148151</v>
      </c>
      <c r="T3519">
        <f t="shared" si="438"/>
        <v>2014</v>
      </c>
      <c r="U3519" s="10">
        <f t="shared" si="442"/>
        <v>41824.458333333336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9"/>
        <v>110.04599999999999</v>
      </c>
      <c r="P3520" s="6">
        <f t="shared" si="440"/>
        <v>50.020909090909093</v>
      </c>
      <c r="Q3520" t="str">
        <f t="shared" si="443"/>
        <v>theater</v>
      </c>
      <c r="R3520" t="str">
        <f t="shared" si="444"/>
        <v>plays</v>
      </c>
      <c r="S3520" s="10">
        <f t="shared" si="441"/>
        <v>41893.783553240741</v>
      </c>
      <c r="T3520">
        <f t="shared" si="438"/>
        <v>2014</v>
      </c>
      <c r="U3520" s="10">
        <f t="shared" si="442"/>
        <v>41914.597916666666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9"/>
        <v>101.35000000000001</v>
      </c>
      <c r="P3521" s="6">
        <f t="shared" si="440"/>
        <v>72.392857142857139</v>
      </c>
      <c r="Q3521" t="str">
        <f t="shared" si="443"/>
        <v>theater</v>
      </c>
      <c r="R3521" t="str">
        <f t="shared" si="444"/>
        <v>plays</v>
      </c>
      <c r="S3521" s="10">
        <f t="shared" si="441"/>
        <v>42037.598958333328</v>
      </c>
      <c r="T3521">
        <f t="shared" si="438"/>
        <v>2015</v>
      </c>
      <c r="U3521" s="10">
        <f t="shared" si="442"/>
        <v>42067.598958333328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9"/>
        <v>100.75</v>
      </c>
      <c r="P3522" s="6">
        <f t="shared" si="440"/>
        <v>95.952380952380949</v>
      </c>
      <c r="Q3522" t="str">
        <f t="shared" si="443"/>
        <v>theater</v>
      </c>
      <c r="R3522" t="str">
        <f t="shared" si="444"/>
        <v>plays</v>
      </c>
      <c r="S3522" s="10">
        <f t="shared" si="441"/>
        <v>42227.824212962965</v>
      </c>
      <c r="T3522">
        <f t="shared" ref="T3522:T3585" si="445">YEAR(S3522)</f>
        <v>2015</v>
      </c>
      <c r="U3522" s="10">
        <f t="shared" si="442"/>
        <v>42253.57430555555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6">E3523/D3523 * 100</f>
        <v>169.42857142857144</v>
      </c>
      <c r="P3523" s="6">
        <f t="shared" ref="P3523:P3586" si="447">E3523/L3523</f>
        <v>45.615384615384613</v>
      </c>
      <c r="Q3523" t="str">
        <f t="shared" si="443"/>
        <v>theater</v>
      </c>
      <c r="R3523" t="str">
        <f t="shared" si="444"/>
        <v>plays</v>
      </c>
      <c r="S3523" s="10">
        <f t="shared" ref="S3523:S3586" si="448">(((J3523/60)/60)/24)+DATE(1970,1,1)</f>
        <v>41881.361342592594</v>
      </c>
      <c r="T3523">
        <f t="shared" si="445"/>
        <v>2014</v>
      </c>
      <c r="U3523" s="10">
        <f t="shared" ref="U3523:U3586" si="449">(((I3523/60)/60)/24)+DATE(1970,1,1)</f>
        <v>41911.361342592594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6"/>
        <v>100</v>
      </c>
      <c r="P3524" s="6">
        <f t="shared" si="447"/>
        <v>41.029411764705884</v>
      </c>
      <c r="Q3524" t="str">
        <f t="shared" si="443"/>
        <v>theater</v>
      </c>
      <c r="R3524" t="str">
        <f t="shared" si="444"/>
        <v>plays</v>
      </c>
      <c r="S3524" s="10">
        <f t="shared" si="448"/>
        <v>42234.789884259255</v>
      </c>
      <c r="T3524">
        <f t="shared" si="445"/>
        <v>2015</v>
      </c>
      <c r="U3524" s="10">
        <f t="shared" si="449"/>
        <v>42262.420833333337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6"/>
        <v>113.65</v>
      </c>
      <c r="P3525" s="6">
        <f t="shared" si="447"/>
        <v>56.825000000000003</v>
      </c>
      <c r="Q3525" t="str">
        <f t="shared" ref="Q3525:Q3588" si="450">LEFT(N3525,SEARCH("/",N3525,1)-1)</f>
        <v>theater</v>
      </c>
      <c r="R3525" t="str">
        <f t="shared" ref="R3525:R3588" si="451">RIGHT(N3525,LEN(N3525)-SEARCH("/",N3525,1))</f>
        <v>plays</v>
      </c>
      <c r="S3525" s="10">
        <f t="shared" si="448"/>
        <v>42581.397546296299</v>
      </c>
      <c r="T3525">
        <f t="shared" si="445"/>
        <v>2016</v>
      </c>
      <c r="U3525" s="10">
        <f t="shared" si="449"/>
        <v>42638.958333333328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6"/>
        <v>101.56</v>
      </c>
      <c r="P3526" s="6">
        <f t="shared" si="447"/>
        <v>137.24324324324326</v>
      </c>
      <c r="Q3526" t="str">
        <f t="shared" si="450"/>
        <v>theater</v>
      </c>
      <c r="R3526" t="str">
        <f t="shared" si="451"/>
        <v>plays</v>
      </c>
      <c r="S3526" s="10">
        <f t="shared" si="448"/>
        <v>41880.76357638889</v>
      </c>
      <c r="T3526">
        <f t="shared" si="445"/>
        <v>2014</v>
      </c>
      <c r="U3526" s="10">
        <f t="shared" si="449"/>
        <v>41895.166666666664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6"/>
        <v>106</v>
      </c>
      <c r="P3527" s="6">
        <f t="shared" si="447"/>
        <v>75.714285714285708</v>
      </c>
      <c r="Q3527" t="str">
        <f t="shared" si="450"/>
        <v>theater</v>
      </c>
      <c r="R3527" t="str">
        <f t="shared" si="451"/>
        <v>plays</v>
      </c>
      <c r="S3527" s="10">
        <f t="shared" si="448"/>
        <v>42214.6956712963</v>
      </c>
      <c r="T3527">
        <f t="shared" si="445"/>
        <v>2015</v>
      </c>
      <c r="U3527" s="10">
        <f t="shared" si="449"/>
        <v>42225.666666666672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6"/>
        <v>102</v>
      </c>
      <c r="P3528" s="6">
        <f t="shared" si="447"/>
        <v>99</v>
      </c>
      <c r="Q3528" t="str">
        <f t="shared" si="450"/>
        <v>theater</v>
      </c>
      <c r="R3528" t="str">
        <f t="shared" si="451"/>
        <v>plays</v>
      </c>
      <c r="S3528" s="10">
        <f t="shared" si="448"/>
        <v>42460.335312499999</v>
      </c>
      <c r="T3528">
        <f t="shared" si="445"/>
        <v>2016</v>
      </c>
      <c r="U3528" s="10">
        <f t="shared" si="449"/>
        <v>42488.249305555553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6"/>
        <v>116.91666666666667</v>
      </c>
      <c r="P3529" s="6">
        <f t="shared" si="447"/>
        <v>81.569767441860463</v>
      </c>
      <c r="Q3529" t="str">
        <f t="shared" si="450"/>
        <v>theater</v>
      </c>
      <c r="R3529" t="str">
        <f t="shared" si="451"/>
        <v>plays</v>
      </c>
      <c r="S3529" s="10">
        <f t="shared" si="448"/>
        <v>42167.023206018523</v>
      </c>
      <c r="T3529">
        <f t="shared" si="445"/>
        <v>2015</v>
      </c>
      <c r="U3529" s="10">
        <f t="shared" si="449"/>
        <v>42196.165972222225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6"/>
        <v>101.15151515151514</v>
      </c>
      <c r="P3530" s="6">
        <f t="shared" si="447"/>
        <v>45.108108108108105</v>
      </c>
      <c r="Q3530" t="str">
        <f t="shared" si="450"/>
        <v>theater</v>
      </c>
      <c r="R3530" t="str">
        <f t="shared" si="451"/>
        <v>plays</v>
      </c>
      <c r="S3530" s="10">
        <f t="shared" si="448"/>
        <v>42733.50136574074</v>
      </c>
      <c r="T3530">
        <f t="shared" si="445"/>
        <v>2016</v>
      </c>
      <c r="U3530" s="10">
        <f t="shared" si="449"/>
        <v>42753.50136574074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6"/>
        <v>132</v>
      </c>
      <c r="P3531" s="6">
        <f t="shared" si="447"/>
        <v>36.666666666666664</v>
      </c>
      <c r="Q3531" t="str">
        <f t="shared" si="450"/>
        <v>theater</v>
      </c>
      <c r="R3531" t="str">
        <f t="shared" si="451"/>
        <v>plays</v>
      </c>
      <c r="S3531" s="10">
        <f t="shared" si="448"/>
        <v>42177.761782407411</v>
      </c>
      <c r="T3531">
        <f t="shared" si="445"/>
        <v>2015</v>
      </c>
      <c r="U3531" s="10">
        <f t="shared" si="449"/>
        <v>42198.041666666672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6"/>
        <v>100</v>
      </c>
      <c r="P3532" s="6">
        <f t="shared" si="447"/>
        <v>125</v>
      </c>
      <c r="Q3532" t="str">
        <f t="shared" si="450"/>
        <v>theater</v>
      </c>
      <c r="R3532" t="str">
        <f t="shared" si="451"/>
        <v>plays</v>
      </c>
      <c r="S3532" s="10">
        <f t="shared" si="448"/>
        <v>42442.623344907406</v>
      </c>
      <c r="T3532">
        <f t="shared" si="445"/>
        <v>2016</v>
      </c>
      <c r="U3532" s="10">
        <f t="shared" si="449"/>
        <v>42470.833333333328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6"/>
        <v>128</v>
      </c>
      <c r="P3533" s="6">
        <f t="shared" si="447"/>
        <v>49.230769230769234</v>
      </c>
      <c r="Q3533" t="str">
        <f t="shared" si="450"/>
        <v>theater</v>
      </c>
      <c r="R3533" t="str">
        <f t="shared" si="451"/>
        <v>plays</v>
      </c>
      <c r="S3533" s="10">
        <f t="shared" si="448"/>
        <v>42521.654328703706</v>
      </c>
      <c r="T3533">
        <f t="shared" si="445"/>
        <v>2016</v>
      </c>
      <c r="U3533" s="10">
        <f t="shared" si="449"/>
        <v>42551.654328703706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6"/>
        <v>118.95833333333334</v>
      </c>
      <c r="P3534" s="6">
        <f t="shared" si="447"/>
        <v>42.296296296296298</v>
      </c>
      <c r="Q3534" t="str">
        <f t="shared" si="450"/>
        <v>theater</v>
      </c>
      <c r="R3534" t="str">
        <f t="shared" si="451"/>
        <v>plays</v>
      </c>
      <c r="S3534" s="10">
        <f t="shared" si="448"/>
        <v>41884.599849537037</v>
      </c>
      <c r="T3534">
        <f t="shared" si="445"/>
        <v>2014</v>
      </c>
      <c r="U3534" s="10">
        <f t="shared" si="449"/>
        <v>41900.165972222225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6"/>
        <v>126.2</v>
      </c>
      <c r="P3535" s="6">
        <f t="shared" si="447"/>
        <v>78.875</v>
      </c>
      <c r="Q3535" t="str">
        <f t="shared" si="450"/>
        <v>theater</v>
      </c>
      <c r="R3535" t="str">
        <f t="shared" si="451"/>
        <v>plays</v>
      </c>
      <c r="S3535" s="10">
        <f t="shared" si="448"/>
        <v>42289.761192129634</v>
      </c>
      <c r="T3535">
        <f t="shared" si="445"/>
        <v>2015</v>
      </c>
      <c r="U3535" s="10">
        <f t="shared" si="449"/>
        <v>42319.802858796291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6"/>
        <v>156.20000000000002</v>
      </c>
      <c r="P3536" s="6">
        <f t="shared" si="447"/>
        <v>38.284313725490193</v>
      </c>
      <c r="Q3536" t="str">
        <f t="shared" si="450"/>
        <v>theater</v>
      </c>
      <c r="R3536" t="str">
        <f t="shared" si="451"/>
        <v>plays</v>
      </c>
      <c r="S3536" s="10">
        <f t="shared" si="448"/>
        <v>42243.6252662037</v>
      </c>
      <c r="T3536">
        <f t="shared" si="445"/>
        <v>2015</v>
      </c>
      <c r="U3536" s="10">
        <f t="shared" si="449"/>
        <v>42278.6252662037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6"/>
        <v>103.15</v>
      </c>
      <c r="P3537" s="6">
        <f t="shared" si="447"/>
        <v>44.847826086956523</v>
      </c>
      <c r="Q3537" t="str">
        <f t="shared" si="450"/>
        <v>theater</v>
      </c>
      <c r="R3537" t="str">
        <f t="shared" si="451"/>
        <v>plays</v>
      </c>
      <c r="S3537" s="10">
        <f t="shared" si="448"/>
        <v>42248.640162037031</v>
      </c>
      <c r="T3537">
        <f t="shared" si="445"/>
        <v>2015</v>
      </c>
      <c r="U3537" s="10">
        <f t="shared" si="449"/>
        <v>42279.75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6"/>
        <v>153.33333333333334</v>
      </c>
      <c r="P3538" s="6">
        <f t="shared" si="447"/>
        <v>13.529411764705882</v>
      </c>
      <c r="Q3538" t="str">
        <f t="shared" si="450"/>
        <v>theater</v>
      </c>
      <c r="R3538" t="str">
        <f t="shared" si="451"/>
        <v>plays</v>
      </c>
      <c r="S3538" s="10">
        <f t="shared" si="448"/>
        <v>42328.727141203708</v>
      </c>
      <c r="T3538">
        <f t="shared" si="445"/>
        <v>2015</v>
      </c>
      <c r="U3538" s="10">
        <f t="shared" si="449"/>
        <v>42358.499305555553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6"/>
        <v>180.44444444444446</v>
      </c>
      <c r="P3539" s="6">
        <f t="shared" si="447"/>
        <v>43.5</v>
      </c>
      <c r="Q3539" t="str">
        <f t="shared" si="450"/>
        <v>theater</v>
      </c>
      <c r="R3539" t="str">
        <f t="shared" si="451"/>
        <v>plays</v>
      </c>
      <c r="S3539" s="10">
        <f t="shared" si="448"/>
        <v>41923.354351851849</v>
      </c>
      <c r="T3539">
        <f t="shared" si="445"/>
        <v>2014</v>
      </c>
      <c r="U3539" s="10">
        <f t="shared" si="449"/>
        <v>41960.332638888889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6"/>
        <v>128.44999999999999</v>
      </c>
      <c r="P3540" s="6">
        <f t="shared" si="447"/>
        <v>30.951807228915662</v>
      </c>
      <c r="Q3540" t="str">
        <f t="shared" si="450"/>
        <v>theater</v>
      </c>
      <c r="R3540" t="str">
        <f t="shared" si="451"/>
        <v>plays</v>
      </c>
      <c r="S3540" s="10">
        <f t="shared" si="448"/>
        <v>42571.420601851853</v>
      </c>
      <c r="T3540">
        <f t="shared" si="445"/>
        <v>2016</v>
      </c>
      <c r="U3540" s="10">
        <f t="shared" si="449"/>
        <v>42599.420601851853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6"/>
        <v>119.66666666666667</v>
      </c>
      <c r="P3541" s="6">
        <f t="shared" si="447"/>
        <v>55.230769230769234</v>
      </c>
      <c r="Q3541" t="str">
        <f t="shared" si="450"/>
        <v>theater</v>
      </c>
      <c r="R3541" t="str">
        <f t="shared" si="451"/>
        <v>plays</v>
      </c>
      <c r="S3541" s="10">
        <f t="shared" si="448"/>
        <v>42600.756041666667</v>
      </c>
      <c r="T3541">
        <f t="shared" si="445"/>
        <v>2016</v>
      </c>
      <c r="U3541" s="10">
        <f t="shared" si="449"/>
        <v>42621.756041666667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6"/>
        <v>123</v>
      </c>
      <c r="P3542" s="6">
        <f t="shared" si="447"/>
        <v>46.125</v>
      </c>
      <c r="Q3542" t="str">
        <f t="shared" si="450"/>
        <v>theater</v>
      </c>
      <c r="R3542" t="str">
        <f t="shared" si="451"/>
        <v>plays</v>
      </c>
      <c r="S3542" s="10">
        <f t="shared" si="448"/>
        <v>42517.003368055557</v>
      </c>
      <c r="T3542">
        <f t="shared" si="445"/>
        <v>2016</v>
      </c>
      <c r="U3542" s="10">
        <f t="shared" si="449"/>
        <v>42547.003368055557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6"/>
        <v>105</v>
      </c>
      <c r="P3543" s="6">
        <f t="shared" si="447"/>
        <v>39.375</v>
      </c>
      <c r="Q3543" t="str">
        <f t="shared" si="450"/>
        <v>theater</v>
      </c>
      <c r="R3543" t="str">
        <f t="shared" si="451"/>
        <v>plays</v>
      </c>
      <c r="S3543" s="10">
        <f t="shared" si="448"/>
        <v>42222.730034722219</v>
      </c>
      <c r="T3543">
        <f t="shared" si="445"/>
        <v>2015</v>
      </c>
      <c r="U3543" s="10">
        <f t="shared" si="449"/>
        <v>42247.730034722219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6"/>
        <v>102.23636363636363</v>
      </c>
      <c r="P3544" s="6">
        <f t="shared" si="447"/>
        <v>66.152941176470591</v>
      </c>
      <c r="Q3544" t="str">
        <f t="shared" si="450"/>
        <v>theater</v>
      </c>
      <c r="R3544" t="str">
        <f t="shared" si="451"/>
        <v>plays</v>
      </c>
      <c r="S3544" s="10">
        <f t="shared" si="448"/>
        <v>41829.599791666667</v>
      </c>
      <c r="T3544">
        <f t="shared" si="445"/>
        <v>2014</v>
      </c>
      <c r="U3544" s="10">
        <f t="shared" si="449"/>
        <v>41889.599791666667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6"/>
        <v>104.66666666666666</v>
      </c>
      <c r="P3545" s="6">
        <f t="shared" si="447"/>
        <v>54.137931034482762</v>
      </c>
      <c r="Q3545" t="str">
        <f t="shared" si="450"/>
        <v>theater</v>
      </c>
      <c r="R3545" t="str">
        <f t="shared" si="451"/>
        <v>plays</v>
      </c>
      <c r="S3545" s="10">
        <f t="shared" si="448"/>
        <v>42150.755312499998</v>
      </c>
      <c r="T3545">
        <f t="shared" si="445"/>
        <v>2015</v>
      </c>
      <c r="U3545" s="10">
        <f t="shared" si="449"/>
        <v>42180.755312499998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6"/>
        <v>100</v>
      </c>
      <c r="P3546" s="6">
        <f t="shared" si="447"/>
        <v>104.16666666666667</v>
      </c>
      <c r="Q3546" t="str">
        <f t="shared" si="450"/>
        <v>theater</v>
      </c>
      <c r="R3546" t="str">
        <f t="shared" si="451"/>
        <v>plays</v>
      </c>
      <c r="S3546" s="10">
        <f t="shared" si="448"/>
        <v>42040.831678240742</v>
      </c>
      <c r="T3546">
        <f t="shared" si="445"/>
        <v>2015</v>
      </c>
      <c r="U3546" s="10">
        <f t="shared" si="449"/>
        <v>42070.831678240742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6"/>
        <v>100.4</v>
      </c>
      <c r="P3547" s="6">
        <f t="shared" si="447"/>
        <v>31.375</v>
      </c>
      <c r="Q3547" t="str">
        <f t="shared" si="450"/>
        <v>theater</v>
      </c>
      <c r="R3547" t="str">
        <f t="shared" si="451"/>
        <v>plays</v>
      </c>
      <c r="S3547" s="10">
        <f t="shared" si="448"/>
        <v>42075.807395833333</v>
      </c>
      <c r="T3547">
        <f t="shared" si="445"/>
        <v>2015</v>
      </c>
      <c r="U3547" s="10">
        <f t="shared" si="449"/>
        <v>42105.807395833333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6"/>
        <v>102.27272727272727</v>
      </c>
      <c r="P3548" s="6">
        <f t="shared" si="447"/>
        <v>59.210526315789473</v>
      </c>
      <c r="Q3548" t="str">
        <f t="shared" si="450"/>
        <v>theater</v>
      </c>
      <c r="R3548" t="str">
        <f t="shared" si="451"/>
        <v>plays</v>
      </c>
      <c r="S3548" s="10">
        <f t="shared" si="448"/>
        <v>42073.660694444443</v>
      </c>
      <c r="T3548">
        <f t="shared" si="445"/>
        <v>2015</v>
      </c>
      <c r="U3548" s="10">
        <f t="shared" si="449"/>
        <v>42095.165972222225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6"/>
        <v>114.40928571428573</v>
      </c>
      <c r="P3549" s="6">
        <f t="shared" si="447"/>
        <v>119.17633928571429</v>
      </c>
      <c r="Q3549" t="str">
        <f t="shared" si="450"/>
        <v>theater</v>
      </c>
      <c r="R3549" t="str">
        <f t="shared" si="451"/>
        <v>plays</v>
      </c>
      <c r="S3549" s="10">
        <f t="shared" si="448"/>
        <v>42480.078715277778</v>
      </c>
      <c r="T3549">
        <f t="shared" si="445"/>
        <v>2016</v>
      </c>
      <c r="U3549" s="10">
        <f t="shared" si="449"/>
        <v>42504.165972222225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6"/>
        <v>101.9047619047619</v>
      </c>
      <c r="P3550" s="6">
        <f t="shared" si="447"/>
        <v>164.61538461538461</v>
      </c>
      <c r="Q3550" t="str">
        <f t="shared" si="450"/>
        <v>theater</v>
      </c>
      <c r="R3550" t="str">
        <f t="shared" si="451"/>
        <v>plays</v>
      </c>
      <c r="S3550" s="10">
        <f t="shared" si="448"/>
        <v>42411.942291666666</v>
      </c>
      <c r="T3550">
        <f t="shared" si="445"/>
        <v>2016</v>
      </c>
      <c r="U3550" s="10">
        <f t="shared" si="449"/>
        <v>42434.041666666672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6"/>
        <v>102</v>
      </c>
      <c r="P3551" s="6">
        <f t="shared" si="447"/>
        <v>24.285714285714285</v>
      </c>
      <c r="Q3551" t="str">
        <f t="shared" si="450"/>
        <v>theater</v>
      </c>
      <c r="R3551" t="str">
        <f t="shared" si="451"/>
        <v>plays</v>
      </c>
      <c r="S3551" s="10">
        <f t="shared" si="448"/>
        <v>42223.394363425927</v>
      </c>
      <c r="T3551">
        <f t="shared" si="445"/>
        <v>2015</v>
      </c>
      <c r="U3551" s="10">
        <f t="shared" si="449"/>
        <v>42251.394363425927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6"/>
        <v>104.80000000000001</v>
      </c>
      <c r="P3552" s="6">
        <f t="shared" si="447"/>
        <v>40.9375</v>
      </c>
      <c r="Q3552" t="str">
        <f t="shared" si="450"/>
        <v>theater</v>
      </c>
      <c r="R3552" t="str">
        <f t="shared" si="451"/>
        <v>plays</v>
      </c>
      <c r="S3552" s="10">
        <f t="shared" si="448"/>
        <v>42462.893495370372</v>
      </c>
      <c r="T3552">
        <f t="shared" si="445"/>
        <v>2016</v>
      </c>
      <c r="U3552" s="10">
        <f t="shared" si="449"/>
        <v>42492.893495370372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6"/>
        <v>101.83333333333333</v>
      </c>
      <c r="P3553" s="6">
        <f t="shared" si="447"/>
        <v>61.1</v>
      </c>
      <c r="Q3553" t="str">
        <f t="shared" si="450"/>
        <v>theater</v>
      </c>
      <c r="R3553" t="str">
        <f t="shared" si="451"/>
        <v>plays</v>
      </c>
      <c r="S3553" s="10">
        <f t="shared" si="448"/>
        <v>41753.515856481477</v>
      </c>
      <c r="T3553">
        <f t="shared" si="445"/>
        <v>2014</v>
      </c>
      <c r="U3553" s="10">
        <f t="shared" si="449"/>
        <v>41781.921527777777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6"/>
        <v>100</v>
      </c>
      <c r="P3554" s="6">
        <f t="shared" si="447"/>
        <v>38.65</v>
      </c>
      <c r="Q3554" t="str">
        <f t="shared" si="450"/>
        <v>theater</v>
      </c>
      <c r="R3554" t="str">
        <f t="shared" si="451"/>
        <v>plays</v>
      </c>
      <c r="S3554" s="10">
        <f t="shared" si="448"/>
        <v>41788.587083333332</v>
      </c>
      <c r="T3554">
        <f t="shared" si="445"/>
        <v>2014</v>
      </c>
      <c r="U3554" s="10">
        <f t="shared" si="449"/>
        <v>41818.587083333332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6"/>
        <v>106.27272727272728</v>
      </c>
      <c r="P3555" s="6">
        <f t="shared" si="447"/>
        <v>56.20192307692308</v>
      </c>
      <c r="Q3555" t="str">
        <f t="shared" si="450"/>
        <v>theater</v>
      </c>
      <c r="R3555" t="str">
        <f t="shared" si="451"/>
        <v>plays</v>
      </c>
      <c r="S3555" s="10">
        <f t="shared" si="448"/>
        <v>42196.028703703705</v>
      </c>
      <c r="T3555">
        <f t="shared" si="445"/>
        <v>2015</v>
      </c>
      <c r="U3555" s="10">
        <f t="shared" si="449"/>
        <v>42228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6"/>
        <v>113.42219999999999</v>
      </c>
      <c r="P3556" s="6">
        <f t="shared" si="447"/>
        <v>107.00207547169811</v>
      </c>
      <c r="Q3556" t="str">
        <f t="shared" si="450"/>
        <v>theater</v>
      </c>
      <c r="R3556" t="str">
        <f t="shared" si="451"/>
        <v>plays</v>
      </c>
      <c r="S3556" s="10">
        <f t="shared" si="448"/>
        <v>42016.050451388888</v>
      </c>
      <c r="T3556">
        <f t="shared" si="445"/>
        <v>2015</v>
      </c>
      <c r="U3556" s="10">
        <f t="shared" si="449"/>
        <v>42046.708333333328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6"/>
        <v>100</v>
      </c>
      <c r="P3557" s="6">
        <f t="shared" si="447"/>
        <v>171.42857142857142</v>
      </c>
      <c r="Q3557" t="str">
        <f t="shared" si="450"/>
        <v>theater</v>
      </c>
      <c r="R3557" t="str">
        <f t="shared" si="451"/>
        <v>plays</v>
      </c>
      <c r="S3557" s="10">
        <f t="shared" si="448"/>
        <v>42661.442060185189</v>
      </c>
      <c r="T3557">
        <f t="shared" si="445"/>
        <v>2016</v>
      </c>
      <c r="U3557" s="10">
        <f t="shared" si="449"/>
        <v>42691.483726851846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6"/>
        <v>100.45454545454547</v>
      </c>
      <c r="P3558" s="6">
        <f t="shared" si="447"/>
        <v>110.5</v>
      </c>
      <c r="Q3558" t="str">
        <f t="shared" si="450"/>
        <v>theater</v>
      </c>
      <c r="R3558" t="str">
        <f t="shared" si="451"/>
        <v>plays</v>
      </c>
      <c r="S3558" s="10">
        <f t="shared" si="448"/>
        <v>41808.649583333332</v>
      </c>
      <c r="T3558">
        <f t="shared" si="445"/>
        <v>2014</v>
      </c>
      <c r="U3558" s="10">
        <f t="shared" si="449"/>
        <v>41868.649583333332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6"/>
        <v>100.03599999999999</v>
      </c>
      <c r="P3559" s="6">
        <f t="shared" si="447"/>
        <v>179.27598566308242</v>
      </c>
      <c r="Q3559" t="str">
        <f t="shared" si="450"/>
        <v>theater</v>
      </c>
      <c r="R3559" t="str">
        <f t="shared" si="451"/>
        <v>plays</v>
      </c>
      <c r="S3559" s="10">
        <f t="shared" si="448"/>
        <v>41730.276747685188</v>
      </c>
      <c r="T3559">
        <f t="shared" si="445"/>
        <v>2014</v>
      </c>
      <c r="U3559" s="10">
        <f t="shared" si="449"/>
        <v>41764.276747685188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6"/>
        <v>144</v>
      </c>
      <c r="P3560" s="6">
        <f t="shared" si="447"/>
        <v>22.90909090909091</v>
      </c>
      <c r="Q3560" t="str">
        <f t="shared" si="450"/>
        <v>theater</v>
      </c>
      <c r="R3560" t="str">
        <f t="shared" si="451"/>
        <v>plays</v>
      </c>
      <c r="S3560" s="10">
        <f t="shared" si="448"/>
        <v>42139.816840277781</v>
      </c>
      <c r="T3560">
        <f t="shared" si="445"/>
        <v>2015</v>
      </c>
      <c r="U3560" s="10">
        <f t="shared" si="449"/>
        <v>42181.875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6"/>
        <v>103.49999999999999</v>
      </c>
      <c r="P3561" s="6">
        <f t="shared" si="447"/>
        <v>43.125</v>
      </c>
      <c r="Q3561" t="str">
        <f t="shared" si="450"/>
        <v>theater</v>
      </c>
      <c r="R3561" t="str">
        <f t="shared" si="451"/>
        <v>plays</v>
      </c>
      <c r="S3561" s="10">
        <f t="shared" si="448"/>
        <v>42194.096157407403</v>
      </c>
      <c r="T3561">
        <f t="shared" si="445"/>
        <v>2015</v>
      </c>
      <c r="U3561" s="10">
        <f t="shared" si="449"/>
        <v>42216.373611111107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6"/>
        <v>108.43750000000001</v>
      </c>
      <c r="P3562" s="6">
        <f t="shared" si="447"/>
        <v>46.891891891891895</v>
      </c>
      <c r="Q3562" t="str">
        <f t="shared" si="450"/>
        <v>theater</v>
      </c>
      <c r="R3562" t="str">
        <f t="shared" si="451"/>
        <v>plays</v>
      </c>
      <c r="S3562" s="10">
        <f t="shared" si="448"/>
        <v>42115.889652777783</v>
      </c>
      <c r="T3562">
        <f t="shared" si="445"/>
        <v>2015</v>
      </c>
      <c r="U3562" s="10">
        <f t="shared" si="449"/>
        <v>42151.114583333328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6"/>
        <v>102.4</v>
      </c>
      <c r="P3563" s="6">
        <f t="shared" si="447"/>
        <v>47.407407407407405</v>
      </c>
      <c r="Q3563" t="str">
        <f t="shared" si="450"/>
        <v>theater</v>
      </c>
      <c r="R3563" t="str">
        <f t="shared" si="451"/>
        <v>plays</v>
      </c>
      <c r="S3563" s="10">
        <f t="shared" si="448"/>
        <v>42203.680300925931</v>
      </c>
      <c r="T3563">
        <f t="shared" si="445"/>
        <v>2015</v>
      </c>
      <c r="U3563" s="10">
        <f t="shared" si="449"/>
        <v>42221.774999999994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6"/>
        <v>148.88888888888889</v>
      </c>
      <c r="P3564" s="6">
        <f t="shared" si="447"/>
        <v>15.129032258064516</v>
      </c>
      <c r="Q3564" t="str">
        <f t="shared" si="450"/>
        <v>theater</v>
      </c>
      <c r="R3564" t="str">
        <f t="shared" si="451"/>
        <v>plays</v>
      </c>
      <c r="S3564" s="10">
        <f t="shared" si="448"/>
        <v>42433.761886574073</v>
      </c>
      <c r="T3564">
        <f t="shared" si="445"/>
        <v>2016</v>
      </c>
      <c r="U3564" s="10">
        <f t="shared" si="449"/>
        <v>42442.916666666672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6"/>
        <v>105.49000000000002</v>
      </c>
      <c r="P3565" s="6">
        <f t="shared" si="447"/>
        <v>21.098000000000003</v>
      </c>
      <c r="Q3565" t="str">
        <f t="shared" si="450"/>
        <v>theater</v>
      </c>
      <c r="R3565" t="str">
        <f t="shared" si="451"/>
        <v>plays</v>
      </c>
      <c r="S3565" s="10">
        <f t="shared" si="448"/>
        <v>42555.671944444446</v>
      </c>
      <c r="T3565">
        <f t="shared" si="445"/>
        <v>2016</v>
      </c>
      <c r="U3565" s="10">
        <f t="shared" si="449"/>
        <v>42583.791666666672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6"/>
        <v>100.49999999999999</v>
      </c>
      <c r="P3566" s="6">
        <f t="shared" si="447"/>
        <v>59.117647058823529</v>
      </c>
      <c r="Q3566" t="str">
        <f t="shared" si="450"/>
        <v>theater</v>
      </c>
      <c r="R3566" t="str">
        <f t="shared" si="451"/>
        <v>plays</v>
      </c>
      <c r="S3566" s="10">
        <f t="shared" si="448"/>
        <v>42236.623252314821</v>
      </c>
      <c r="T3566">
        <f t="shared" si="445"/>
        <v>2015</v>
      </c>
      <c r="U3566" s="10">
        <f t="shared" si="449"/>
        <v>42282.666666666672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6"/>
        <v>130.55555555555557</v>
      </c>
      <c r="P3567" s="6">
        <f t="shared" si="447"/>
        <v>97.916666666666671</v>
      </c>
      <c r="Q3567" t="str">
        <f t="shared" si="450"/>
        <v>theater</v>
      </c>
      <c r="R3567" t="str">
        <f t="shared" si="451"/>
        <v>plays</v>
      </c>
      <c r="S3567" s="10">
        <f t="shared" si="448"/>
        <v>41974.743148148147</v>
      </c>
      <c r="T3567">
        <f t="shared" si="445"/>
        <v>2014</v>
      </c>
      <c r="U3567" s="10">
        <f t="shared" si="449"/>
        <v>42004.743148148147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6"/>
        <v>104.75000000000001</v>
      </c>
      <c r="P3568" s="6">
        <f t="shared" si="447"/>
        <v>55.131578947368418</v>
      </c>
      <c r="Q3568" t="str">
        <f t="shared" si="450"/>
        <v>theater</v>
      </c>
      <c r="R3568" t="str">
        <f t="shared" si="451"/>
        <v>plays</v>
      </c>
      <c r="S3568" s="10">
        <f t="shared" si="448"/>
        <v>41997.507905092592</v>
      </c>
      <c r="T3568">
        <f t="shared" si="445"/>
        <v>2014</v>
      </c>
      <c r="U3568" s="10">
        <f t="shared" si="449"/>
        <v>42027.507905092592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6"/>
        <v>108.80000000000001</v>
      </c>
      <c r="P3569" s="6">
        <f t="shared" si="447"/>
        <v>26.536585365853657</v>
      </c>
      <c r="Q3569" t="str">
        <f t="shared" si="450"/>
        <v>theater</v>
      </c>
      <c r="R3569" t="str">
        <f t="shared" si="451"/>
        <v>plays</v>
      </c>
      <c r="S3569" s="10">
        <f t="shared" si="448"/>
        <v>42135.810694444444</v>
      </c>
      <c r="T3569">
        <f t="shared" si="445"/>
        <v>2015</v>
      </c>
      <c r="U3569" s="10">
        <f t="shared" si="449"/>
        <v>42165.810694444444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6"/>
        <v>111.00000000000001</v>
      </c>
      <c r="P3570" s="6">
        <f t="shared" si="447"/>
        <v>58.421052631578945</v>
      </c>
      <c r="Q3570" t="str">
        <f t="shared" si="450"/>
        <v>theater</v>
      </c>
      <c r="R3570" t="str">
        <f t="shared" si="451"/>
        <v>plays</v>
      </c>
      <c r="S3570" s="10">
        <f t="shared" si="448"/>
        <v>41869.740671296298</v>
      </c>
      <c r="T3570">
        <f t="shared" si="445"/>
        <v>2014</v>
      </c>
      <c r="U3570" s="10">
        <f t="shared" si="449"/>
        <v>41899.740671296298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6"/>
        <v>100.47999999999999</v>
      </c>
      <c r="P3571" s="6">
        <f t="shared" si="447"/>
        <v>122.53658536585365</v>
      </c>
      <c r="Q3571" t="str">
        <f t="shared" si="450"/>
        <v>theater</v>
      </c>
      <c r="R3571" t="str">
        <f t="shared" si="451"/>
        <v>plays</v>
      </c>
      <c r="S3571" s="10">
        <f t="shared" si="448"/>
        <v>41982.688611111109</v>
      </c>
      <c r="T3571">
        <f t="shared" si="445"/>
        <v>2014</v>
      </c>
      <c r="U3571" s="10">
        <f t="shared" si="449"/>
        <v>42012.688611111109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6"/>
        <v>114.35</v>
      </c>
      <c r="P3572" s="6">
        <f t="shared" si="447"/>
        <v>87.961538461538467</v>
      </c>
      <c r="Q3572" t="str">
        <f t="shared" si="450"/>
        <v>theater</v>
      </c>
      <c r="R3572" t="str">
        <f t="shared" si="451"/>
        <v>plays</v>
      </c>
      <c r="S3572" s="10">
        <f t="shared" si="448"/>
        <v>41976.331979166673</v>
      </c>
      <c r="T3572">
        <f t="shared" si="445"/>
        <v>2014</v>
      </c>
      <c r="U3572" s="10">
        <f t="shared" si="449"/>
        <v>42004.291666666672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6"/>
        <v>122.06666666666666</v>
      </c>
      <c r="P3573" s="6">
        <f t="shared" si="447"/>
        <v>73.239999999999995</v>
      </c>
      <c r="Q3573" t="str">
        <f t="shared" si="450"/>
        <v>theater</v>
      </c>
      <c r="R3573" t="str">
        <f t="shared" si="451"/>
        <v>plays</v>
      </c>
      <c r="S3573" s="10">
        <f t="shared" si="448"/>
        <v>41912.858946759261</v>
      </c>
      <c r="T3573">
        <f t="shared" si="445"/>
        <v>2014</v>
      </c>
      <c r="U3573" s="10">
        <f t="shared" si="449"/>
        <v>41942.858946759261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6"/>
        <v>100</v>
      </c>
      <c r="P3574" s="6">
        <f t="shared" si="447"/>
        <v>55.555555555555557</v>
      </c>
      <c r="Q3574" t="str">
        <f t="shared" si="450"/>
        <v>theater</v>
      </c>
      <c r="R3574" t="str">
        <f t="shared" si="451"/>
        <v>plays</v>
      </c>
      <c r="S3574" s="10">
        <f t="shared" si="448"/>
        <v>42146.570393518516</v>
      </c>
      <c r="T3574">
        <f t="shared" si="445"/>
        <v>2015</v>
      </c>
      <c r="U3574" s="10">
        <f t="shared" si="449"/>
        <v>42176.570393518516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6"/>
        <v>102.8</v>
      </c>
      <c r="P3575" s="6">
        <f t="shared" si="447"/>
        <v>39.53846153846154</v>
      </c>
      <c r="Q3575" t="str">
        <f t="shared" si="450"/>
        <v>theater</v>
      </c>
      <c r="R3575" t="str">
        <f t="shared" si="451"/>
        <v>plays</v>
      </c>
      <c r="S3575" s="10">
        <f t="shared" si="448"/>
        <v>41921.375532407408</v>
      </c>
      <c r="T3575">
        <f t="shared" si="445"/>
        <v>2014</v>
      </c>
      <c r="U3575" s="10">
        <f t="shared" si="449"/>
        <v>41951.417199074072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6"/>
        <v>106.12068965517241</v>
      </c>
      <c r="P3576" s="6">
        <f t="shared" si="447"/>
        <v>136.77777777777777</v>
      </c>
      <c r="Q3576" t="str">
        <f t="shared" si="450"/>
        <v>theater</v>
      </c>
      <c r="R3576" t="str">
        <f t="shared" si="451"/>
        <v>plays</v>
      </c>
      <c r="S3576" s="10">
        <f t="shared" si="448"/>
        <v>41926.942685185182</v>
      </c>
      <c r="T3576">
        <f t="shared" si="445"/>
        <v>2014</v>
      </c>
      <c r="U3576" s="10">
        <f t="shared" si="449"/>
        <v>41956.984351851846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6"/>
        <v>101.33000000000001</v>
      </c>
      <c r="P3577" s="6">
        <f t="shared" si="447"/>
        <v>99.343137254901961</v>
      </c>
      <c r="Q3577" t="str">
        <f t="shared" si="450"/>
        <v>theater</v>
      </c>
      <c r="R3577" t="str">
        <f t="shared" si="451"/>
        <v>plays</v>
      </c>
      <c r="S3577" s="10">
        <f t="shared" si="448"/>
        <v>42561.783877314811</v>
      </c>
      <c r="T3577">
        <f t="shared" si="445"/>
        <v>2016</v>
      </c>
      <c r="U3577" s="10">
        <f t="shared" si="449"/>
        <v>42593.165972222225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6"/>
        <v>100</v>
      </c>
      <c r="P3578" s="6">
        <f t="shared" si="447"/>
        <v>20</v>
      </c>
      <c r="Q3578" t="str">
        <f t="shared" si="450"/>
        <v>theater</v>
      </c>
      <c r="R3578" t="str">
        <f t="shared" si="451"/>
        <v>plays</v>
      </c>
      <c r="S3578" s="10">
        <f t="shared" si="448"/>
        <v>42649.54923611111</v>
      </c>
      <c r="T3578">
        <f t="shared" si="445"/>
        <v>2016</v>
      </c>
      <c r="U3578" s="10">
        <f t="shared" si="449"/>
        <v>42709.590902777782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6"/>
        <v>130</v>
      </c>
      <c r="P3579" s="6">
        <f t="shared" si="447"/>
        <v>28.888888888888889</v>
      </c>
      <c r="Q3579" t="str">
        <f t="shared" si="450"/>
        <v>theater</v>
      </c>
      <c r="R3579" t="str">
        <f t="shared" si="451"/>
        <v>plays</v>
      </c>
      <c r="S3579" s="10">
        <f t="shared" si="448"/>
        <v>42093.786840277782</v>
      </c>
      <c r="T3579">
        <f t="shared" si="445"/>
        <v>2015</v>
      </c>
      <c r="U3579" s="10">
        <f t="shared" si="449"/>
        <v>42120.26944444445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6"/>
        <v>100.01333333333334</v>
      </c>
      <c r="P3580" s="6">
        <f t="shared" si="447"/>
        <v>40.545945945945945</v>
      </c>
      <c r="Q3580" t="str">
        <f t="shared" si="450"/>
        <v>theater</v>
      </c>
      <c r="R3580" t="str">
        <f t="shared" si="451"/>
        <v>plays</v>
      </c>
      <c r="S3580" s="10">
        <f t="shared" si="448"/>
        <v>42460.733530092592</v>
      </c>
      <c r="T3580">
        <f t="shared" si="445"/>
        <v>2016</v>
      </c>
      <c r="U3580" s="10">
        <f t="shared" si="449"/>
        <v>42490.733530092592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6"/>
        <v>100</v>
      </c>
      <c r="P3581" s="6">
        <f t="shared" si="447"/>
        <v>35.714285714285715</v>
      </c>
      <c r="Q3581" t="str">
        <f t="shared" si="450"/>
        <v>theater</v>
      </c>
      <c r="R3581" t="str">
        <f t="shared" si="451"/>
        <v>plays</v>
      </c>
      <c r="S3581" s="10">
        <f t="shared" si="448"/>
        <v>42430.762222222227</v>
      </c>
      <c r="T3581">
        <f t="shared" si="445"/>
        <v>2016</v>
      </c>
      <c r="U3581" s="10">
        <f t="shared" si="449"/>
        <v>42460.720555555556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6"/>
        <v>113.88888888888889</v>
      </c>
      <c r="P3582" s="6">
        <f t="shared" si="447"/>
        <v>37.962962962962962</v>
      </c>
      <c r="Q3582" t="str">
        <f t="shared" si="450"/>
        <v>theater</v>
      </c>
      <c r="R3582" t="str">
        <f t="shared" si="451"/>
        <v>plays</v>
      </c>
      <c r="S3582" s="10">
        <f t="shared" si="448"/>
        <v>42026.176180555558</v>
      </c>
      <c r="T3582">
        <f t="shared" si="445"/>
        <v>2015</v>
      </c>
      <c r="U3582" s="10">
        <f t="shared" si="449"/>
        <v>42064.207638888889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6"/>
        <v>100</v>
      </c>
      <c r="P3583" s="6">
        <f t="shared" si="447"/>
        <v>33.333333333333336</v>
      </c>
      <c r="Q3583" t="str">
        <f t="shared" si="450"/>
        <v>theater</v>
      </c>
      <c r="R3583" t="str">
        <f t="shared" si="451"/>
        <v>plays</v>
      </c>
      <c r="S3583" s="10">
        <f t="shared" si="448"/>
        <v>41836.471180555556</v>
      </c>
      <c r="T3583">
        <f t="shared" si="445"/>
        <v>2014</v>
      </c>
      <c r="U3583" s="10">
        <f t="shared" si="449"/>
        <v>41850.471180555556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6"/>
        <v>287</v>
      </c>
      <c r="P3584" s="6">
        <f t="shared" si="447"/>
        <v>58.571428571428569</v>
      </c>
      <c r="Q3584" t="str">
        <f t="shared" si="450"/>
        <v>theater</v>
      </c>
      <c r="R3584" t="str">
        <f t="shared" si="451"/>
        <v>plays</v>
      </c>
      <c r="S3584" s="10">
        <f t="shared" si="448"/>
        <v>42451.095856481479</v>
      </c>
      <c r="T3584">
        <f t="shared" si="445"/>
        <v>2016</v>
      </c>
      <c r="U3584" s="10">
        <f t="shared" si="449"/>
        <v>42465.095856481479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6"/>
        <v>108.5</v>
      </c>
      <c r="P3585" s="6">
        <f t="shared" si="447"/>
        <v>135.625</v>
      </c>
      <c r="Q3585" t="str">
        <f t="shared" si="450"/>
        <v>theater</v>
      </c>
      <c r="R3585" t="str">
        <f t="shared" si="451"/>
        <v>plays</v>
      </c>
      <c r="S3585" s="10">
        <f t="shared" si="448"/>
        <v>42418.425983796296</v>
      </c>
      <c r="T3585">
        <f t="shared" si="445"/>
        <v>2016</v>
      </c>
      <c r="U3585" s="10">
        <f t="shared" si="449"/>
        <v>42478.384317129632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6"/>
        <v>115.5</v>
      </c>
      <c r="P3586" s="6">
        <f t="shared" si="447"/>
        <v>30.9375</v>
      </c>
      <c r="Q3586" t="str">
        <f t="shared" si="450"/>
        <v>theater</v>
      </c>
      <c r="R3586" t="str">
        <f t="shared" si="451"/>
        <v>plays</v>
      </c>
      <c r="S3586" s="10">
        <f t="shared" si="448"/>
        <v>42168.316481481481</v>
      </c>
      <c r="T3586">
        <f t="shared" ref="T3586:T3649" si="452">YEAR(S3586)</f>
        <v>2015</v>
      </c>
      <c r="U3586" s="10">
        <f t="shared" si="449"/>
        <v>42198.316481481481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53">E3587/D3587 * 100</f>
        <v>119.11764705882352</v>
      </c>
      <c r="P3587" s="6">
        <f t="shared" ref="P3587:P3650" si="454">E3587/L3587</f>
        <v>176.08695652173913</v>
      </c>
      <c r="Q3587" t="str">
        <f t="shared" si="450"/>
        <v>theater</v>
      </c>
      <c r="R3587" t="str">
        <f t="shared" si="451"/>
        <v>plays</v>
      </c>
      <c r="S3587" s="10">
        <f t="shared" ref="S3587:S3650" si="455">(((J3587/60)/60)/24)+DATE(1970,1,1)</f>
        <v>41964.716319444444</v>
      </c>
      <c r="T3587">
        <f t="shared" si="452"/>
        <v>2014</v>
      </c>
      <c r="U3587" s="10">
        <f t="shared" ref="U3587:U3650" si="456">(((I3587/60)/60)/24)+DATE(1970,1,1)</f>
        <v>41994.716319444444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53"/>
        <v>109.42666666666668</v>
      </c>
      <c r="P3588" s="6">
        <f t="shared" si="454"/>
        <v>151.9814814814815</v>
      </c>
      <c r="Q3588" t="str">
        <f t="shared" si="450"/>
        <v>theater</v>
      </c>
      <c r="R3588" t="str">
        <f t="shared" si="451"/>
        <v>plays</v>
      </c>
      <c r="S3588" s="10">
        <f t="shared" si="455"/>
        <v>42576.697569444441</v>
      </c>
      <c r="T3588">
        <f t="shared" si="452"/>
        <v>2016</v>
      </c>
      <c r="U3588" s="10">
        <f t="shared" si="456"/>
        <v>42636.697569444441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53"/>
        <v>126.6</v>
      </c>
      <c r="P3589" s="6">
        <f t="shared" si="454"/>
        <v>22.607142857142858</v>
      </c>
      <c r="Q3589" t="str">
        <f t="shared" ref="Q3589:Q3652" si="457">LEFT(N3589,SEARCH("/",N3589,1)-1)</f>
        <v>theater</v>
      </c>
      <c r="R3589" t="str">
        <f t="shared" ref="R3589:R3652" si="458">RIGHT(N3589,LEN(N3589)-SEARCH("/",N3589,1))</f>
        <v>plays</v>
      </c>
      <c r="S3589" s="10">
        <f t="shared" si="455"/>
        <v>42503.539976851855</v>
      </c>
      <c r="T3589">
        <f t="shared" si="452"/>
        <v>2016</v>
      </c>
      <c r="U3589" s="10">
        <f t="shared" si="456"/>
        <v>42548.791666666672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53"/>
        <v>100.49999999999999</v>
      </c>
      <c r="P3590" s="6">
        <f t="shared" si="454"/>
        <v>18.272727272727273</v>
      </c>
      <c r="Q3590" t="str">
        <f t="shared" si="457"/>
        <v>theater</v>
      </c>
      <c r="R3590" t="str">
        <f t="shared" si="458"/>
        <v>plays</v>
      </c>
      <c r="S3590" s="10">
        <f t="shared" si="455"/>
        <v>42101.828819444447</v>
      </c>
      <c r="T3590">
        <f t="shared" si="452"/>
        <v>2015</v>
      </c>
      <c r="U3590" s="10">
        <f t="shared" si="456"/>
        <v>42123.958333333328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53"/>
        <v>127.49999999999999</v>
      </c>
      <c r="P3591" s="6">
        <f t="shared" si="454"/>
        <v>82.258064516129039</v>
      </c>
      <c r="Q3591" t="str">
        <f t="shared" si="457"/>
        <v>theater</v>
      </c>
      <c r="R3591" t="str">
        <f t="shared" si="458"/>
        <v>plays</v>
      </c>
      <c r="S3591" s="10">
        <f t="shared" si="455"/>
        <v>42125.647534722222</v>
      </c>
      <c r="T3591">
        <f t="shared" si="452"/>
        <v>2015</v>
      </c>
      <c r="U3591" s="10">
        <f t="shared" si="456"/>
        <v>42150.647534722222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53"/>
        <v>100.05999999999999</v>
      </c>
      <c r="P3592" s="6">
        <f t="shared" si="454"/>
        <v>68.534246575342465</v>
      </c>
      <c r="Q3592" t="str">
        <f t="shared" si="457"/>
        <v>theater</v>
      </c>
      <c r="R3592" t="str">
        <f t="shared" si="458"/>
        <v>plays</v>
      </c>
      <c r="S3592" s="10">
        <f t="shared" si="455"/>
        <v>41902.333726851852</v>
      </c>
      <c r="T3592">
        <f t="shared" si="452"/>
        <v>2014</v>
      </c>
      <c r="U3592" s="10">
        <f t="shared" si="456"/>
        <v>41932.333726851852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53"/>
        <v>175</v>
      </c>
      <c r="P3593" s="6">
        <f t="shared" si="454"/>
        <v>68.055555555555557</v>
      </c>
      <c r="Q3593" t="str">
        <f t="shared" si="457"/>
        <v>theater</v>
      </c>
      <c r="R3593" t="str">
        <f t="shared" si="458"/>
        <v>plays</v>
      </c>
      <c r="S3593" s="10">
        <f t="shared" si="455"/>
        <v>42003.948425925926</v>
      </c>
      <c r="T3593">
        <f t="shared" si="452"/>
        <v>2014</v>
      </c>
      <c r="U3593" s="10">
        <f t="shared" si="456"/>
        <v>42028.207638888889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53"/>
        <v>127.25</v>
      </c>
      <c r="P3594" s="6">
        <f t="shared" si="454"/>
        <v>72.714285714285708</v>
      </c>
      <c r="Q3594" t="str">
        <f t="shared" si="457"/>
        <v>theater</v>
      </c>
      <c r="R3594" t="str">
        <f t="shared" si="458"/>
        <v>plays</v>
      </c>
      <c r="S3594" s="10">
        <f t="shared" si="455"/>
        <v>41988.829942129625</v>
      </c>
      <c r="T3594">
        <f t="shared" si="452"/>
        <v>2014</v>
      </c>
      <c r="U3594" s="10">
        <f t="shared" si="456"/>
        <v>42046.207638888889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53"/>
        <v>110.63333333333334</v>
      </c>
      <c r="P3595" s="6">
        <f t="shared" si="454"/>
        <v>77.186046511627907</v>
      </c>
      <c r="Q3595" t="str">
        <f t="shared" si="457"/>
        <v>theater</v>
      </c>
      <c r="R3595" t="str">
        <f t="shared" si="458"/>
        <v>plays</v>
      </c>
      <c r="S3595" s="10">
        <f t="shared" si="455"/>
        <v>41974.898599537039</v>
      </c>
      <c r="T3595">
        <f t="shared" si="452"/>
        <v>2014</v>
      </c>
      <c r="U3595" s="10">
        <f t="shared" si="456"/>
        <v>42009.851388888885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53"/>
        <v>125.93749999999999</v>
      </c>
      <c r="P3596" s="6">
        <f t="shared" si="454"/>
        <v>55.972222222222221</v>
      </c>
      <c r="Q3596" t="str">
        <f t="shared" si="457"/>
        <v>theater</v>
      </c>
      <c r="R3596" t="str">
        <f t="shared" si="458"/>
        <v>plays</v>
      </c>
      <c r="S3596" s="10">
        <f t="shared" si="455"/>
        <v>42592.066921296297</v>
      </c>
      <c r="T3596">
        <f t="shared" si="452"/>
        <v>2016</v>
      </c>
      <c r="U3596" s="10">
        <f t="shared" si="456"/>
        <v>42617.066921296297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53"/>
        <v>118.5</v>
      </c>
      <c r="P3597" s="6">
        <f t="shared" si="454"/>
        <v>49.693548387096776</v>
      </c>
      <c r="Q3597" t="str">
        <f t="shared" si="457"/>
        <v>theater</v>
      </c>
      <c r="R3597" t="str">
        <f t="shared" si="458"/>
        <v>plays</v>
      </c>
      <c r="S3597" s="10">
        <f t="shared" si="455"/>
        <v>42050.008368055554</v>
      </c>
      <c r="T3597">
        <f t="shared" si="452"/>
        <v>2015</v>
      </c>
      <c r="U3597" s="10">
        <f t="shared" si="456"/>
        <v>42076.290972222225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53"/>
        <v>107.72727272727273</v>
      </c>
      <c r="P3598" s="6">
        <f t="shared" si="454"/>
        <v>79</v>
      </c>
      <c r="Q3598" t="str">
        <f t="shared" si="457"/>
        <v>theater</v>
      </c>
      <c r="R3598" t="str">
        <f t="shared" si="458"/>
        <v>plays</v>
      </c>
      <c r="S3598" s="10">
        <f t="shared" si="455"/>
        <v>41856.715069444443</v>
      </c>
      <c r="T3598">
        <f t="shared" si="452"/>
        <v>2014</v>
      </c>
      <c r="U3598" s="10">
        <f t="shared" si="456"/>
        <v>41877.715069444443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53"/>
        <v>102.60000000000001</v>
      </c>
      <c r="P3599" s="6">
        <f t="shared" si="454"/>
        <v>77.727272727272734</v>
      </c>
      <c r="Q3599" t="str">
        <f t="shared" si="457"/>
        <v>theater</v>
      </c>
      <c r="R3599" t="str">
        <f t="shared" si="458"/>
        <v>plays</v>
      </c>
      <c r="S3599" s="10">
        <f t="shared" si="455"/>
        <v>42417.585532407407</v>
      </c>
      <c r="T3599">
        <f t="shared" si="452"/>
        <v>2016</v>
      </c>
      <c r="U3599" s="10">
        <f t="shared" si="456"/>
        <v>42432.249305555553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53"/>
        <v>110.1</v>
      </c>
      <c r="P3600" s="6">
        <f t="shared" si="454"/>
        <v>40.777777777777779</v>
      </c>
      <c r="Q3600" t="str">
        <f t="shared" si="457"/>
        <v>theater</v>
      </c>
      <c r="R3600" t="str">
        <f t="shared" si="458"/>
        <v>plays</v>
      </c>
      <c r="S3600" s="10">
        <f t="shared" si="455"/>
        <v>41866.79886574074</v>
      </c>
      <c r="T3600">
        <f t="shared" si="452"/>
        <v>2014</v>
      </c>
      <c r="U3600" s="10">
        <f t="shared" si="456"/>
        <v>41885.207638888889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53"/>
        <v>202</v>
      </c>
      <c r="P3601" s="6">
        <f t="shared" si="454"/>
        <v>59.411764705882355</v>
      </c>
      <c r="Q3601" t="str">
        <f t="shared" si="457"/>
        <v>theater</v>
      </c>
      <c r="R3601" t="str">
        <f t="shared" si="458"/>
        <v>plays</v>
      </c>
      <c r="S3601" s="10">
        <f t="shared" si="455"/>
        <v>42220.79487268519</v>
      </c>
      <c r="T3601">
        <f t="shared" si="452"/>
        <v>2015</v>
      </c>
      <c r="U3601" s="10">
        <f t="shared" si="456"/>
        <v>42246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53"/>
        <v>130</v>
      </c>
      <c r="P3602" s="6">
        <f t="shared" si="454"/>
        <v>3.25</v>
      </c>
      <c r="Q3602" t="str">
        <f t="shared" si="457"/>
        <v>theater</v>
      </c>
      <c r="R3602" t="str">
        <f t="shared" si="458"/>
        <v>plays</v>
      </c>
      <c r="S3602" s="10">
        <f t="shared" si="455"/>
        <v>42628.849120370374</v>
      </c>
      <c r="T3602">
        <f t="shared" si="452"/>
        <v>2016</v>
      </c>
      <c r="U3602" s="10">
        <f t="shared" si="456"/>
        <v>42656.849120370374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53"/>
        <v>104.35000000000001</v>
      </c>
      <c r="P3603" s="6">
        <f t="shared" si="454"/>
        <v>39.377358490566039</v>
      </c>
      <c r="Q3603" t="str">
        <f t="shared" si="457"/>
        <v>theater</v>
      </c>
      <c r="R3603" t="str">
        <f t="shared" si="458"/>
        <v>plays</v>
      </c>
      <c r="S3603" s="10">
        <f t="shared" si="455"/>
        <v>41990.99863425926</v>
      </c>
      <c r="T3603">
        <f t="shared" si="452"/>
        <v>2014</v>
      </c>
      <c r="U3603" s="10">
        <f t="shared" si="456"/>
        <v>42020.99863425926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53"/>
        <v>100.05</v>
      </c>
      <c r="P3604" s="6">
        <f t="shared" si="454"/>
        <v>81.673469387755105</v>
      </c>
      <c r="Q3604" t="str">
        <f t="shared" si="457"/>
        <v>theater</v>
      </c>
      <c r="R3604" t="str">
        <f t="shared" si="458"/>
        <v>plays</v>
      </c>
      <c r="S3604" s="10">
        <f t="shared" si="455"/>
        <v>42447.894432870366</v>
      </c>
      <c r="T3604">
        <f t="shared" si="452"/>
        <v>2016</v>
      </c>
      <c r="U3604" s="10">
        <f t="shared" si="456"/>
        <v>42507.894432870366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53"/>
        <v>170.66666666666669</v>
      </c>
      <c r="P3605" s="6">
        <f t="shared" si="454"/>
        <v>44.912280701754383</v>
      </c>
      <c r="Q3605" t="str">
        <f t="shared" si="457"/>
        <v>theater</v>
      </c>
      <c r="R3605" t="str">
        <f t="shared" si="458"/>
        <v>plays</v>
      </c>
      <c r="S3605" s="10">
        <f t="shared" si="455"/>
        <v>42283.864351851851</v>
      </c>
      <c r="T3605">
        <f t="shared" si="452"/>
        <v>2015</v>
      </c>
      <c r="U3605" s="10">
        <f t="shared" si="456"/>
        <v>42313.906018518523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53"/>
        <v>112.83333333333334</v>
      </c>
      <c r="P3606" s="6">
        <f t="shared" si="454"/>
        <v>49.05797101449275</v>
      </c>
      <c r="Q3606" t="str">
        <f t="shared" si="457"/>
        <v>theater</v>
      </c>
      <c r="R3606" t="str">
        <f t="shared" si="458"/>
        <v>plays</v>
      </c>
      <c r="S3606" s="10">
        <f t="shared" si="455"/>
        <v>42483.015694444446</v>
      </c>
      <c r="T3606">
        <f t="shared" si="452"/>
        <v>2016</v>
      </c>
      <c r="U3606" s="10">
        <f t="shared" si="456"/>
        <v>42489.290972222225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53"/>
        <v>184</v>
      </c>
      <c r="P3607" s="6">
        <f t="shared" si="454"/>
        <v>30.666666666666668</v>
      </c>
      <c r="Q3607" t="str">
        <f t="shared" si="457"/>
        <v>theater</v>
      </c>
      <c r="R3607" t="str">
        <f t="shared" si="458"/>
        <v>plays</v>
      </c>
      <c r="S3607" s="10">
        <f t="shared" si="455"/>
        <v>42383.793124999997</v>
      </c>
      <c r="T3607">
        <f t="shared" si="452"/>
        <v>2016</v>
      </c>
      <c r="U3607" s="10">
        <f t="shared" si="456"/>
        <v>42413.793124999997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53"/>
        <v>130.26666666666665</v>
      </c>
      <c r="P3608" s="6">
        <f t="shared" si="454"/>
        <v>61.0625</v>
      </c>
      <c r="Q3608" t="str">
        <f t="shared" si="457"/>
        <v>theater</v>
      </c>
      <c r="R3608" t="str">
        <f t="shared" si="458"/>
        <v>plays</v>
      </c>
      <c r="S3608" s="10">
        <f t="shared" si="455"/>
        <v>42566.604826388888</v>
      </c>
      <c r="T3608">
        <f t="shared" si="452"/>
        <v>2016</v>
      </c>
      <c r="U3608" s="10">
        <f t="shared" si="456"/>
        <v>42596.604826388888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53"/>
        <v>105.45454545454544</v>
      </c>
      <c r="P3609" s="6">
        <f t="shared" si="454"/>
        <v>29</v>
      </c>
      <c r="Q3609" t="str">
        <f t="shared" si="457"/>
        <v>theater</v>
      </c>
      <c r="R3609" t="str">
        <f t="shared" si="458"/>
        <v>plays</v>
      </c>
      <c r="S3609" s="10">
        <f t="shared" si="455"/>
        <v>42338.963912037041</v>
      </c>
      <c r="T3609">
        <f t="shared" si="452"/>
        <v>2015</v>
      </c>
      <c r="U3609" s="10">
        <f t="shared" si="456"/>
        <v>42353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53"/>
        <v>100</v>
      </c>
      <c r="P3610" s="6">
        <f t="shared" si="454"/>
        <v>29.62962962962963</v>
      </c>
      <c r="Q3610" t="str">
        <f t="shared" si="457"/>
        <v>theater</v>
      </c>
      <c r="R3610" t="str">
        <f t="shared" si="458"/>
        <v>plays</v>
      </c>
      <c r="S3610" s="10">
        <f t="shared" si="455"/>
        <v>42506.709375000006</v>
      </c>
      <c r="T3610">
        <f t="shared" si="452"/>
        <v>2016</v>
      </c>
      <c r="U3610" s="10">
        <f t="shared" si="456"/>
        <v>42538.583333333328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53"/>
        <v>153.31632653061226</v>
      </c>
      <c r="P3611" s="6">
        <f t="shared" si="454"/>
        <v>143.0952380952381</v>
      </c>
      <c r="Q3611" t="str">
        <f t="shared" si="457"/>
        <v>theater</v>
      </c>
      <c r="R3611" t="str">
        <f t="shared" si="458"/>
        <v>plays</v>
      </c>
      <c r="S3611" s="10">
        <f t="shared" si="455"/>
        <v>42429.991724537031</v>
      </c>
      <c r="T3611">
        <f t="shared" si="452"/>
        <v>2016</v>
      </c>
      <c r="U3611" s="10">
        <f t="shared" si="456"/>
        <v>42459.950057870374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53"/>
        <v>162.30000000000001</v>
      </c>
      <c r="P3612" s="6">
        <f t="shared" si="454"/>
        <v>52.354838709677416</v>
      </c>
      <c r="Q3612" t="str">
        <f t="shared" si="457"/>
        <v>theater</v>
      </c>
      <c r="R3612" t="str">
        <f t="shared" si="458"/>
        <v>plays</v>
      </c>
      <c r="S3612" s="10">
        <f t="shared" si="455"/>
        <v>42203.432129629626</v>
      </c>
      <c r="T3612">
        <f t="shared" si="452"/>
        <v>2015</v>
      </c>
      <c r="U3612" s="10">
        <f t="shared" si="456"/>
        <v>42233.432129629626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53"/>
        <v>136</v>
      </c>
      <c r="P3613" s="6">
        <f t="shared" si="454"/>
        <v>66.666666666666671</v>
      </c>
      <c r="Q3613" t="str">
        <f t="shared" si="457"/>
        <v>theater</v>
      </c>
      <c r="R3613" t="str">
        <f t="shared" si="458"/>
        <v>plays</v>
      </c>
      <c r="S3613" s="10">
        <f t="shared" si="455"/>
        <v>42072.370381944449</v>
      </c>
      <c r="T3613">
        <f t="shared" si="452"/>
        <v>2015</v>
      </c>
      <c r="U3613" s="10">
        <f t="shared" si="456"/>
        <v>42102.370381944449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53"/>
        <v>144.4</v>
      </c>
      <c r="P3614" s="6">
        <f t="shared" si="454"/>
        <v>126.66666666666667</v>
      </c>
      <c r="Q3614" t="str">
        <f t="shared" si="457"/>
        <v>theater</v>
      </c>
      <c r="R3614" t="str">
        <f t="shared" si="458"/>
        <v>plays</v>
      </c>
      <c r="S3614" s="10">
        <f t="shared" si="455"/>
        <v>41789.726979166669</v>
      </c>
      <c r="T3614">
        <f t="shared" si="452"/>
        <v>2014</v>
      </c>
      <c r="U3614" s="10">
        <f t="shared" si="456"/>
        <v>41799.726979166669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53"/>
        <v>100</v>
      </c>
      <c r="P3615" s="6">
        <f t="shared" si="454"/>
        <v>62.5</v>
      </c>
      <c r="Q3615" t="str">
        <f t="shared" si="457"/>
        <v>theater</v>
      </c>
      <c r="R3615" t="str">
        <f t="shared" si="458"/>
        <v>plays</v>
      </c>
      <c r="S3615" s="10">
        <f t="shared" si="455"/>
        <v>41788.58997685185</v>
      </c>
      <c r="T3615">
        <f t="shared" si="452"/>
        <v>2014</v>
      </c>
      <c r="U3615" s="10">
        <f t="shared" si="456"/>
        <v>41818.58997685185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53"/>
        <v>100.8</v>
      </c>
      <c r="P3616" s="6">
        <f t="shared" si="454"/>
        <v>35.492957746478872</v>
      </c>
      <c r="Q3616" t="str">
        <f t="shared" si="457"/>
        <v>theater</v>
      </c>
      <c r="R3616" t="str">
        <f t="shared" si="458"/>
        <v>plays</v>
      </c>
      <c r="S3616" s="10">
        <f t="shared" si="455"/>
        <v>42144.041851851856</v>
      </c>
      <c r="T3616">
        <f t="shared" si="452"/>
        <v>2015</v>
      </c>
      <c r="U3616" s="10">
        <f t="shared" si="456"/>
        <v>42174.041851851856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53"/>
        <v>106.80000000000001</v>
      </c>
      <c r="P3617" s="6">
        <f t="shared" si="454"/>
        <v>37.083333333333336</v>
      </c>
      <c r="Q3617" t="str">
        <f t="shared" si="457"/>
        <v>theater</v>
      </c>
      <c r="R3617" t="str">
        <f t="shared" si="458"/>
        <v>plays</v>
      </c>
      <c r="S3617" s="10">
        <f t="shared" si="455"/>
        <v>42318.593703703707</v>
      </c>
      <c r="T3617">
        <f t="shared" si="452"/>
        <v>2015</v>
      </c>
      <c r="U3617" s="10">
        <f t="shared" si="456"/>
        <v>42348.593703703707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53"/>
        <v>124.8</v>
      </c>
      <c r="P3618" s="6">
        <f t="shared" si="454"/>
        <v>69.333333333333329</v>
      </c>
      <c r="Q3618" t="str">
        <f t="shared" si="457"/>
        <v>theater</v>
      </c>
      <c r="R3618" t="str">
        <f t="shared" si="458"/>
        <v>plays</v>
      </c>
      <c r="S3618" s="10">
        <f t="shared" si="455"/>
        <v>42052.949814814812</v>
      </c>
      <c r="T3618">
        <f t="shared" si="452"/>
        <v>2015</v>
      </c>
      <c r="U3618" s="10">
        <f t="shared" si="456"/>
        <v>42082.908148148148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53"/>
        <v>118.91891891891892</v>
      </c>
      <c r="P3619" s="6">
        <f t="shared" si="454"/>
        <v>17.254901960784313</v>
      </c>
      <c r="Q3619" t="str">
        <f t="shared" si="457"/>
        <v>theater</v>
      </c>
      <c r="R3619" t="str">
        <f t="shared" si="458"/>
        <v>plays</v>
      </c>
      <c r="S3619" s="10">
        <f t="shared" si="455"/>
        <v>42779.610289351855</v>
      </c>
      <c r="T3619">
        <f t="shared" si="452"/>
        <v>2017</v>
      </c>
      <c r="U3619" s="10">
        <f t="shared" si="456"/>
        <v>42794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53"/>
        <v>101</v>
      </c>
      <c r="P3620" s="6">
        <f t="shared" si="454"/>
        <v>36.071428571428569</v>
      </c>
      <c r="Q3620" t="str">
        <f t="shared" si="457"/>
        <v>theater</v>
      </c>
      <c r="R3620" t="str">
        <f t="shared" si="458"/>
        <v>plays</v>
      </c>
      <c r="S3620" s="10">
        <f t="shared" si="455"/>
        <v>42128.627893518518</v>
      </c>
      <c r="T3620">
        <f t="shared" si="452"/>
        <v>2015</v>
      </c>
      <c r="U3620" s="10">
        <f t="shared" si="456"/>
        <v>42158.627893518518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53"/>
        <v>112.99999999999999</v>
      </c>
      <c r="P3621" s="6">
        <f t="shared" si="454"/>
        <v>66.470588235294116</v>
      </c>
      <c r="Q3621" t="str">
        <f t="shared" si="457"/>
        <v>theater</v>
      </c>
      <c r="R3621" t="str">
        <f t="shared" si="458"/>
        <v>plays</v>
      </c>
      <c r="S3621" s="10">
        <f t="shared" si="455"/>
        <v>42661.132245370376</v>
      </c>
      <c r="T3621">
        <f t="shared" si="452"/>
        <v>2016</v>
      </c>
      <c r="U3621" s="10">
        <f t="shared" si="456"/>
        <v>42693.916666666672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53"/>
        <v>105.19047619047619</v>
      </c>
      <c r="P3622" s="6">
        <f t="shared" si="454"/>
        <v>56.065989847715734</v>
      </c>
      <c r="Q3622" t="str">
        <f t="shared" si="457"/>
        <v>theater</v>
      </c>
      <c r="R3622" t="str">
        <f t="shared" si="458"/>
        <v>plays</v>
      </c>
      <c r="S3622" s="10">
        <f t="shared" si="455"/>
        <v>42037.938206018516</v>
      </c>
      <c r="T3622">
        <f t="shared" si="452"/>
        <v>2015</v>
      </c>
      <c r="U3622" s="10">
        <f t="shared" si="456"/>
        <v>42068.166666666672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53"/>
        <v>109.73333333333332</v>
      </c>
      <c r="P3623" s="6">
        <f t="shared" si="454"/>
        <v>47.028571428571432</v>
      </c>
      <c r="Q3623" t="str">
        <f t="shared" si="457"/>
        <v>theater</v>
      </c>
      <c r="R3623" t="str">
        <f t="shared" si="458"/>
        <v>plays</v>
      </c>
      <c r="S3623" s="10">
        <f t="shared" si="455"/>
        <v>42619.935694444444</v>
      </c>
      <c r="T3623">
        <f t="shared" si="452"/>
        <v>2016</v>
      </c>
      <c r="U3623" s="10">
        <f t="shared" si="456"/>
        <v>42643.875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53"/>
        <v>100.099</v>
      </c>
      <c r="P3624" s="6">
        <f t="shared" si="454"/>
        <v>47.666190476190479</v>
      </c>
      <c r="Q3624" t="str">
        <f t="shared" si="457"/>
        <v>theater</v>
      </c>
      <c r="R3624" t="str">
        <f t="shared" si="458"/>
        <v>plays</v>
      </c>
      <c r="S3624" s="10">
        <f t="shared" si="455"/>
        <v>41877.221886574072</v>
      </c>
      <c r="T3624">
        <f t="shared" si="452"/>
        <v>2014</v>
      </c>
      <c r="U3624" s="10">
        <f t="shared" si="456"/>
        <v>41910.140972222223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53"/>
        <v>120</v>
      </c>
      <c r="P3625" s="6">
        <f t="shared" si="454"/>
        <v>88.235294117647058</v>
      </c>
      <c r="Q3625" t="str">
        <f t="shared" si="457"/>
        <v>theater</v>
      </c>
      <c r="R3625" t="str">
        <f t="shared" si="458"/>
        <v>plays</v>
      </c>
      <c r="S3625" s="10">
        <f t="shared" si="455"/>
        <v>41828.736921296295</v>
      </c>
      <c r="T3625">
        <f t="shared" si="452"/>
        <v>2014</v>
      </c>
      <c r="U3625" s="10">
        <f t="shared" si="456"/>
        <v>41846.291666666664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53"/>
        <v>104.93333333333332</v>
      </c>
      <c r="P3626" s="6">
        <f t="shared" si="454"/>
        <v>80.717948717948715</v>
      </c>
      <c r="Q3626" t="str">
        <f t="shared" si="457"/>
        <v>theater</v>
      </c>
      <c r="R3626" t="str">
        <f t="shared" si="458"/>
        <v>plays</v>
      </c>
      <c r="S3626" s="10">
        <f t="shared" si="455"/>
        <v>42545.774189814809</v>
      </c>
      <c r="T3626">
        <f t="shared" si="452"/>
        <v>2016</v>
      </c>
      <c r="U3626" s="10">
        <f t="shared" si="456"/>
        <v>42605.774189814809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53"/>
        <v>102.66666666666666</v>
      </c>
      <c r="P3627" s="6">
        <f t="shared" si="454"/>
        <v>39.487179487179489</v>
      </c>
      <c r="Q3627" t="str">
        <f t="shared" si="457"/>
        <v>theater</v>
      </c>
      <c r="R3627" t="str">
        <f t="shared" si="458"/>
        <v>plays</v>
      </c>
      <c r="S3627" s="10">
        <f t="shared" si="455"/>
        <v>42157.652511574073</v>
      </c>
      <c r="T3627">
        <f t="shared" si="452"/>
        <v>2015</v>
      </c>
      <c r="U3627" s="10">
        <f t="shared" si="456"/>
        <v>42187.652511574073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53"/>
        <v>101.82500000000002</v>
      </c>
      <c r="P3628" s="6">
        <f t="shared" si="454"/>
        <v>84.854166666666671</v>
      </c>
      <c r="Q3628" t="str">
        <f t="shared" si="457"/>
        <v>theater</v>
      </c>
      <c r="R3628" t="str">
        <f t="shared" si="458"/>
        <v>plays</v>
      </c>
      <c r="S3628" s="10">
        <f t="shared" si="455"/>
        <v>41846.667326388888</v>
      </c>
      <c r="T3628">
        <f t="shared" si="452"/>
        <v>2014</v>
      </c>
      <c r="U3628" s="10">
        <f t="shared" si="456"/>
        <v>41867.667326388888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53"/>
        <v>100</v>
      </c>
      <c r="P3629" s="6">
        <f t="shared" si="454"/>
        <v>68.965517241379317</v>
      </c>
      <c r="Q3629" t="str">
        <f t="shared" si="457"/>
        <v>theater</v>
      </c>
      <c r="R3629" t="str">
        <f t="shared" si="458"/>
        <v>plays</v>
      </c>
      <c r="S3629" s="10">
        <f t="shared" si="455"/>
        <v>42460.741747685184</v>
      </c>
      <c r="T3629">
        <f t="shared" si="452"/>
        <v>2016</v>
      </c>
      <c r="U3629" s="10">
        <f t="shared" si="456"/>
        <v>42511.165972222225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53"/>
        <v>0</v>
      </c>
      <c r="P3630" s="6">
        <f>IF(L3630 &gt; 0,E3630/L3630,0)</f>
        <v>0</v>
      </c>
      <c r="Q3630" t="str">
        <f t="shared" si="457"/>
        <v>theater</v>
      </c>
      <c r="R3630" t="str">
        <f t="shared" si="458"/>
        <v>musical</v>
      </c>
      <c r="S3630" s="10">
        <f t="shared" si="455"/>
        <v>42291.833287037036</v>
      </c>
      <c r="T3630">
        <f t="shared" si="452"/>
        <v>2015</v>
      </c>
      <c r="U3630" s="10">
        <f t="shared" si="456"/>
        <v>42351.874953703707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53"/>
        <v>1.9999999999999998E-4</v>
      </c>
      <c r="P3631" s="6">
        <f t="shared" si="454"/>
        <v>1</v>
      </c>
      <c r="Q3631" t="str">
        <f t="shared" si="457"/>
        <v>theater</v>
      </c>
      <c r="R3631" t="str">
        <f t="shared" si="458"/>
        <v>musical</v>
      </c>
      <c r="S3631" s="10">
        <f t="shared" si="455"/>
        <v>42437.094490740739</v>
      </c>
      <c r="T3631">
        <f t="shared" si="452"/>
        <v>2016</v>
      </c>
      <c r="U3631" s="10">
        <f t="shared" si="456"/>
        <v>42495.708333333328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53"/>
        <v>3.3333333333333333E-2</v>
      </c>
      <c r="P3632" s="6">
        <f t="shared" si="454"/>
        <v>1</v>
      </c>
      <c r="Q3632" t="str">
        <f t="shared" si="457"/>
        <v>theater</v>
      </c>
      <c r="R3632" t="str">
        <f t="shared" si="458"/>
        <v>musical</v>
      </c>
      <c r="S3632" s="10">
        <f t="shared" si="455"/>
        <v>41942.84710648148</v>
      </c>
      <c r="T3632">
        <f t="shared" si="452"/>
        <v>2014</v>
      </c>
      <c r="U3632" s="10">
        <f t="shared" si="456"/>
        <v>41972.888773148152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53"/>
        <v>51.023391812865491</v>
      </c>
      <c r="P3633" s="6">
        <f t="shared" si="454"/>
        <v>147.88135593220338</v>
      </c>
      <c r="Q3633" t="str">
        <f t="shared" si="457"/>
        <v>theater</v>
      </c>
      <c r="R3633" t="str">
        <f t="shared" si="458"/>
        <v>musical</v>
      </c>
      <c r="S3633" s="10">
        <f t="shared" si="455"/>
        <v>41880.753437499996</v>
      </c>
      <c r="T3633">
        <f t="shared" si="452"/>
        <v>2014</v>
      </c>
      <c r="U3633" s="10">
        <f t="shared" si="456"/>
        <v>41905.165972222225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53"/>
        <v>20</v>
      </c>
      <c r="P3634" s="6">
        <f t="shared" si="454"/>
        <v>100</v>
      </c>
      <c r="Q3634" t="str">
        <f t="shared" si="457"/>
        <v>theater</v>
      </c>
      <c r="R3634" t="str">
        <f t="shared" si="458"/>
        <v>musical</v>
      </c>
      <c r="S3634" s="10">
        <f t="shared" si="455"/>
        <v>41946.936909722222</v>
      </c>
      <c r="T3634">
        <f t="shared" si="452"/>
        <v>2014</v>
      </c>
      <c r="U3634" s="10">
        <f t="shared" si="456"/>
        <v>41966.936909722222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53"/>
        <v>35.24</v>
      </c>
      <c r="P3635" s="6">
        <f t="shared" si="454"/>
        <v>56.838709677419352</v>
      </c>
      <c r="Q3635" t="str">
        <f t="shared" si="457"/>
        <v>theater</v>
      </c>
      <c r="R3635" t="str">
        <f t="shared" si="458"/>
        <v>musical</v>
      </c>
      <c r="S3635" s="10">
        <f t="shared" si="455"/>
        <v>42649.623460648145</v>
      </c>
      <c r="T3635">
        <f t="shared" si="452"/>
        <v>2016</v>
      </c>
      <c r="U3635" s="10">
        <f t="shared" si="456"/>
        <v>42693.041666666672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53"/>
        <v>4.246666666666667</v>
      </c>
      <c r="P3636" s="6">
        <f t="shared" si="454"/>
        <v>176.94444444444446</v>
      </c>
      <c r="Q3636" t="str">
        <f t="shared" si="457"/>
        <v>theater</v>
      </c>
      <c r="R3636" t="str">
        <f t="shared" si="458"/>
        <v>musical</v>
      </c>
      <c r="S3636" s="10">
        <f t="shared" si="455"/>
        <v>42701.166365740741</v>
      </c>
      <c r="T3636">
        <f t="shared" si="452"/>
        <v>2016</v>
      </c>
      <c r="U3636" s="10">
        <f t="shared" si="456"/>
        <v>42749.165972222225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53"/>
        <v>36.457142857142856</v>
      </c>
      <c r="P3637" s="6">
        <f t="shared" si="454"/>
        <v>127.6</v>
      </c>
      <c r="Q3637" t="str">
        <f t="shared" si="457"/>
        <v>theater</v>
      </c>
      <c r="R3637" t="str">
        <f t="shared" si="458"/>
        <v>musical</v>
      </c>
      <c r="S3637" s="10">
        <f t="shared" si="455"/>
        <v>42450.88282407407</v>
      </c>
      <c r="T3637">
        <f t="shared" si="452"/>
        <v>2016</v>
      </c>
      <c r="U3637" s="10">
        <f t="shared" si="456"/>
        <v>42480.88282407407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53"/>
        <v>0</v>
      </c>
      <c r="P3638" s="6">
        <f>IF(L3638 &gt; 0,E3638/L3638,0)</f>
        <v>0</v>
      </c>
      <c r="Q3638" t="str">
        <f t="shared" si="457"/>
        <v>theater</v>
      </c>
      <c r="R3638" t="str">
        <f t="shared" si="458"/>
        <v>musical</v>
      </c>
      <c r="S3638" s="10">
        <f t="shared" si="455"/>
        <v>42226.694780092599</v>
      </c>
      <c r="T3638">
        <f t="shared" si="452"/>
        <v>2015</v>
      </c>
      <c r="U3638" s="10">
        <f t="shared" si="456"/>
        <v>42261.694780092599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53"/>
        <v>30.866666666666664</v>
      </c>
      <c r="P3639" s="6">
        <f t="shared" si="454"/>
        <v>66.142857142857139</v>
      </c>
      <c r="Q3639" t="str">
        <f t="shared" si="457"/>
        <v>theater</v>
      </c>
      <c r="R3639" t="str">
        <f t="shared" si="458"/>
        <v>musical</v>
      </c>
      <c r="S3639" s="10">
        <f t="shared" si="455"/>
        <v>41975.700636574074</v>
      </c>
      <c r="T3639">
        <f t="shared" si="452"/>
        <v>2014</v>
      </c>
      <c r="U3639" s="10">
        <f t="shared" si="456"/>
        <v>42005.700636574074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53"/>
        <v>6.5454545454545459</v>
      </c>
      <c r="P3640" s="6">
        <f t="shared" si="454"/>
        <v>108</v>
      </c>
      <c r="Q3640" t="str">
        <f t="shared" si="457"/>
        <v>theater</v>
      </c>
      <c r="R3640" t="str">
        <f t="shared" si="458"/>
        <v>musical</v>
      </c>
      <c r="S3640" s="10">
        <f t="shared" si="455"/>
        <v>42053.672824074078</v>
      </c>
      <c r="T3640">
        <f t="shared" si="452"/>
        <v>2015</v>
      </c>
      <c r="U3640" s="10">
        <f t="shared" si="456"/>
        <v>42113.631157407406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53"/>
        <v>4.0000000000000001E-3</v>
      </c>
      <c r="P3641" s="6">
        <f t="shared" si="454"/>
        <v>1</v>
      </c>
      <c r="Q3641" t="str">
        <f t="shared" si="457"/>
        <v>theater</v>
      </c>
      <c r="R3641" t="str">
        <f t="shared" si="458"/>
        <v>musical</v>
      </c>
      <c r="S3641" s="10">
        <f t="shared" si="455"/>
        <v>42590.677152777775</v>
      </c>
      <c r="T3641">
        <f t="shared" si="452"/>
        <v>2016</v>
      </c>
      <c r="U3641" s="10">
        <f t="shared" si="456"/>
        <v>42650.632638888885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53"/>
        <v>5.5</v>
      </c>
      <c r="P3642" s="6">
        <f t="shared" si="454"/>
        <v>18.333333333333332</v>
      </c>
      <c r="Q3642" t="str">
        <f t="shared" si="457"/>
        <v>theater</v>
      </c>
      <c r="R3642" t="str">
        <f t="shared" si="458"/>
        <v>musical</v>
      </c>
      <c r="S3642" s="10">
        <f t="shared" si="455"/>
        <v>42104.781597222223</v>
      </c>
      <c r="T3642">
        <f t="shared" si="452"/>
        <v>2015</v>
      </c>
      <c r="U3642" s="10">
        <f t="shared" si="456"/>
        <v>42134.781597222223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53"/>
        <v>0</v>
      </c>
      <c r="P3643" s="6">
        <f>IF(L3643 &gt; 0,E3643/L3643,0)</f>
        <v>0</v>
      </c>
      <c r="Q3643" t="str">
        <f t="shared" si="457"/>
        <v>theater</v>
      </c>
      <c r="R3643" t="str">
        <f t="shared" si="458"/>
        <v>musical</v>
      </c>
      <c r="S3643" s="10">
        <f t="shared" si="455"/>
        <v>41899.627071759263</v>
      </c>
      <c r="T3643">
        <f t="shared" si="452"/>
        <v>2014</v>
      </c>
      <c r="U3643" s="10">
        <f t="shared" si="456"/>
        <v>41917.208333333336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53"/>
        <v>2.1428571428571428</v>
      </c>
      <c r="P3644" s="6">
        <f t="shared" si="454"/>
        <v>7.5</v>
      </c>
      <c r="Q3644" t="str">
        <f t="shared" si="457"/>
        <v>theater</v>
      </c>
      <c r="R3644" t="str">
        <f t="shared" si="458"/>
        <v>musical</v>
      </c>
      <c r="S3644" s="10">
        <f t="shared" si="455"/>
        <v>42297.816284722227</v>
      </c>
      <c r="T3644">
        <f t="shared" si="452"/>
        <v>2015</v>
      </c>
      <c r="U3644" s="10">
        <f t="shared" si="456"/>
        <v>42338.708333333328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53"/>
        <v>0</v>
      </c>
      <c r="P3645" s="6">
        <f>IF(L3645 &gt; 0,E3645/L3645,0)</f>
        <v>0</v>
      </c>
      <c r="Q3645" t="str">
        <f t="shared" si="457"/>
        <v>theater</v>
      </c>
      <c r="R3645" t="str">
        <f t="shared" si="458"/>
        <v>musical</v>
      </c>
      <c r="S3645" s="10">
        <f t="shared" si="455"/>
        <v>42285.143969907411</v>
      </c>
      <c r="T3645">
        <f t="shared" si="452"/>
        <v>2015</v>
      </c>
      <c r="U3645" s="10">
        <f t="shared" si="456"/>
        <v>42325.185636574075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53"/>
        <v>16.420000000000002</v>
      </c>
      <c r="P3646" s="6">
        <f t="shared" si="454"/>
        <v>68.416666666666671</v>
      </c>
      <c r="Q3646" t="str">
        <f t="shared" si="457"/>
        <v>theater</v>
      </c>
      <c r="R3646" t="str">
        <f t="shared" si="458"/>
        <v>musical</v>
      </c>
      <c r="S3646" s="10">
        <f t="shared" si="455"/>
        <v>42409.241747685184</v>
      </c>
      <c r="T3646">
        <f t="shared" si="452"/>
        <v>2016</v>
      </c>
      <c r="U3646" s="10">
        <f t="shared" si="456"/>
        <v>42437.207638888889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53"/>
        <v>0.1</v>
      </c>
      <c r="P3647" s="6">
        <f t="shared" si="454"/>
        <v>1</v>
      </c>
      <c r="Q3647" t="str">
        <f t="shared" si="457"/>
        <v>theater</v>
      </c>
      <c r="R3647" t="str">
        <f t="shared" si="458"/>
        <v>musical</v>
      </c>
      <c r="S3647" s="10">
        <f t="shared" si="455"/>
        <v>42665.970347222217</v>
      </c>
      <c r="T3647">
        <f t="shared" si="452"/>
        <v>2016</v>
      </c>
      <c r="U3647" s="10">
        <f t="shared" si="456"/>
        <v>42696.012013888889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53"/>
        <v>4.8099999999999996</v>
      </c>
      <c r="P3648" s="6">
        <f t="shared" si="454"/>
        <v>60.125</v>
      </c>
      <c r="Q3648" t="str">
        <f t="shared" si="457"/>
        <v>theater</v>
      </c>
      <c r="R3648" t="str">
        <f t="shared" si="458"/>
        <v>musical</v>
      </c>
      <c r="S3648" s="10">
        <f t="shared" si="455"/>
        <v>42140.421319444446</v>
      </c>
      <c r="T3648">
        <f t="shared" si="452"/>
        <v>2015</v>
      </c>
      <c r="U3648" s="10">
        <f t="shared" si="456"/>
        <v>42171.979166666672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53"/>
        <v>6</v>
      </c>
      <c r="P3649" s="6">
        <f t="shared" si="454"/>
        <v>15</v>
      </c>
      <c r="Q3649" t="str">
        <f t="shared" si="457"/>
        <v>theater</v>
      </c>
      <c r="R3649" t="str">
        <f t="shared" si="458"/>
        <v>musical</v>
      </c>
      <c r="S3649" s="10">
        <f t="shared" si="455"/>
        <v>42598.749155092592</v>
      </c>
      <c r="T3649">
        <f t="shared" si="452"/>
        <v>2016</v>
      </c>
      <c r="U3649" s="10">
        <f t="shared" si="456"/>
        <v>42643.749155092592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53"/>
        <v>100.38249999999999</v>
      </c>
      <c r="P3650" s="6">
        <f t="shared" si="454"/>
        <v>550.04109589041093</v>
      </c>
      <c r="Q3650" t="str">
        <f t="shared" si="457"/>
        <v>theater</v>
      </c>
      <c r="R3650" t="str">
        <f t="shared" si="458"/>
        <v>plays</v>
      </c>
      <c r="S3650" s="10">
        <f t="shared" si="455"/>
        <v>41887.292187500003</v>
      </c>
      <c r="T3650">
        <f t="shared" ref="T3650:T3713" si="459">YEAR(S3650)</f>
        <v>2014</v>
      </c>
      <c r="U3650" s="10">
        <f t="shared" si="456"/>
        <v>41917.292187500003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60">E3651/D3651 * 100</f>
        <v>104</v>
      </c>
      <c r="P3651" s="6">
        <f t="shared" ref="P3651:P3714" si="461">E3651/L3651</f>
        <v>97.5</v>
      </c>
      <c r="Q3651" t="str">
        <f t="shared" si="457"/>
        <v>theater</v>
      </c>
      <c r="R3651" t="str">
        <f t="shared" si="458"/>
        <v>plays</v>
      </c>
      <c r="S3651" s="10">
        <f t="shared" ref="S3651:S3714" si="462">(((J3651/60)/60)/24)+DATE(1970,1,1)</f>
        <v>41780.712893518517</v>
      </c>
      <c r="T3651">
        <f t="shared" si="459"/>
        <v>2014</v>
      </c>
      <c r="U3651" s="10">
        <f t="shared" ref="U3651:U3714" si="463">(((I3651/60)/60)/24)+DATE(1970,1,1)</f>
        <v>41806.712893518517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60"/>
        <v>100</v>
      </c>
      <c r="P3652" s="6">
        <f t="shared" si="461"/>
        <v>29.411764705882351</v>
      </c>
      <c r="Q3652" t="str">
        <f t="shared" si="457"/>
        <v>theater</v>
      </c>
      <c r="R3652" t="str">
        <f t="shared" si="458"/>
        <v>plays</v>
      </c>
      <c r="S3652" s="10">
        <f t="shared" si="462"/>
        <v>42381.478981481487</v>
      </c>
      <c r="T3652">
        <f t="shared" si="459"/>
        <v>2016</v>
      </c>
      <c r="U3652" s="10">
        <f t="shared" si="463"/>
        <v>42402.478981481487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60"/>
        <v>104</v>
      </c>
      <c r="P3653" s="6">
        <f t="shared" si="461"/>
        <v>57.777777777777779</v>
      </c>
      <c r="Q3653" t="str">
        <f t="shared" ref="Q3653:Q3716" si="464">LEFT(N3653,SEARCH("/",N3653,1)-1)</f>
        <v>theater</v>
      </c>
      <c r="R3653" t="str">
        <f t="shared" ref="R3653:R3716" si="465">RIGHT(N3653,LEN(N3653)-SEARCH("/",N3653,1))</f>
        <v>plays</v>
      </c>
      <c r="S3653" s="10">
        <f t="shared" si="462"/>
        <v>41828.646319444444</v>
      </c>
      <c r="T3653">
        <f t="shared" si="459"/>
        <v>2014</v>
      </c>
      <c r="U3653" s="10">
        <f t="shared" si="463"/>
        <v>41861.665972222225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60"/>
        <v>250.66666666666669</v>
      </c>
      <c r="P3654" s="6">
        <f t="shared" si="461"/>
        <v>44.235294117647058</v>
      </c>
      <c r="Q3654" t="str">
        <f t="shared" si="464"/>
        <v>theater</v>
      </c>
      <c r="R3654" t="str">
        <f t="shared" si="465"/>
        <v>plays</v>
      </c>
      <c r="S3654" s="10">
        <f t="shared" si="462"/>
        <v>42596.644699074073</v>
      </c>
      <c r="T3654">
        <f t="shared" si="459"/>
        <v>2016</v>
      </c>
      <c r="U3654" s="10">
        <f t="shared" si="463"/>
        <v>42607.165972222225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60"/>
        <v>100.49999999999999</v>
      </c>
      <c r="P3655" s="6">
        <f t="shared" si="461"/>
        <v>60.909090909090907</v>
      </c>
      <c r="Q3655" t="str">
        <f t="shared" si="464"/>
        <v>theater</v>
      </c>
      <c r="R3655" t="str">
        <f t="shared" si="465"/>
        <v>plays</v>
      </c>
      <c r="S3655" s="10">
        <f t="shared" si="462"/>
        <v>42191.363506944443</v>
      </c>
      <c r="T3655">
        <f t="shared" si="459"/>
        <v>2015</v>
      </c>
      <c r="U3655" s="10">
        <f t="shared" si="463"/>
        <v>42221.363506944443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60"/>
        <v>174.4</v>
      </c>
      <c r="P3656" s="6">
        <f t="shared" si="461"/>
        <v>68.84210526315789</v>
      </c>
      <c r="Q3656" t="str">
        <f t="shared" si="464"/>
        <v>theater</v>
      </c>
      <c r="R3656" t="str">
        <f t="shared" si="465"/>
        <v>plays</v>
      </c>
      <c r="S3656" s="10">
        <f t="shared" si="462"/>
        <v>42440.416504629626</v>
      </c>
      <c r="T3656">
        <f t="shared" si="459"/>
        <v>2016</v>
      </c>
      <c r="U3656" s="10">
        <f t="shared" si="463"/>
        <v>42463.708333333328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60"/>
        <v>116.26</v>
      </c>
      <c r="P3657" s="6">
        <f t="shared" si="461"/>
        <v>73.582278481012665</v>
      </c>
      <c r="Q3657" t="str">
        <f t="shared" si="464"/>
        <v>theater</v>
      </c>
      <c r="R3657" t="str">
        <f t="shared" si="465"/>
        <v>plays</v>
      </c>
      <c r="S3657" s="10">
        <f t="shared" si="462"/>
        <v>42173.803217592591</v>
      </c>
      <c r="T3657">
        <f t="shared" si="459"/>
        <v>2015</v>
      </c>
      <c r="U3657" s="10">
        <f t="shared" si="463"/>
        <v>42203.290972222225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60"/>
        <v>105.82000000000001</v>
      </c>
      <c r="P3658" s="6">
        <f t="shared" si="461"/>
        <v>115.02173913043478</v>
      </c>
      <c r="Q3658" t="str">
        <f t="shared" si="464"/>
        <v>theater</v>
      </c>
      <c r="R3658" t="str">
        <f t="shared" si="465"/>
        <v>plays</v>
      </c>
      <c r="S3658" s="10">
        <f t="shared" si="462"/>
        <v>42737.910138888896</v>
      </c>
      <c r="T3658">
        <f t="shared" si="459"/>
        <v>2017</v>
      </c>
      <c r="U3658" s="10">
        <f t="shared" si="463"/>
        <v>42767.957638888889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60"/>
        <v>110.75</v>
      </c>
      <c r="P3659" s="6">
        <f t="shared" si="461"/>
        <v>110.75</v>
      </c>
      <c r="Q3659" t="str">
        <f t="shared" si="464"/>
        <v>theater</v>
      </c>
      <c r="R3659" t="str">
        <f t="shared" si="465"/>
        <v>plays</v>
      </c>
      <c r="S3659" s="10">
        <f t="shared" si="462"/>
        <v>42499.629849537043</v>
      </c>
      <c r="T3659">
        <f t="shared" si="459"/>
        <v>2016</v>
      </c>
      <c r="U3659" s="10">
        <f t="shared" si="463"/>
        <v>42522.904166666667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60"/>
        <v>100.66666666666666</v>
      </c>
      <c r="P3660" s="6">
        <f t="shared" si="461"/>
        <v>75.5</v>
      </c>
      <c r="Q3660" t="str">
        <f t="shared" si="464"/>
        <v>theater</v>
      </c>
      <c r="R3660" t="str">
        <f t="shared" si="465"/>
        <v>plays</v>
      </c>
      <c r="S3660" s="10">
        <f t="shared" si="462"/>
        <v>41775.858564814815</v>
      </c>
      <c r="T3660">
        <f t="shared" si="459"/>
        <v>2014</v>
      </c>
      <c r="U3660" s="10">
        <f t="shared" si="463"/>
        <v>41822.165972222225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60"/>
        <v>102.03333333333333</v>
      </c>
      <c r="P3661" s="6">
        <f t="shared" si="461"/>
        <v>235.46153846153845</v>
      </c>
      <c r="Q3661" t="str">
        <f t="shared" si="464"/>
        <v>theater</v>
      </c>
      <c r="R3661" t="str">
        <f t="shared" si="465"/>
        <v>plays</v>
      </c>
      <c r="S3661" s="10">
        <f t="shared" si="462"/>
        <v>42055.277199074073</v>
      </c>
      <c r="T3661">
        <f t="shared" si="459"/>
        <v>2015</v>
      </c>
      <c r="U3661" s="10">
        <f t="shared" si="463"/>
        <v>42082.610416666663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60"/>
        <v>100</v>
      </c>
      <c r="P3662" s="6">
        <f t="shared" si="461"/>
        <v>11.363636363636363</v>
      </c>
      <c r="Q3662" t="str">
        <f t="shared" si="464"/>
        <v>theater</v>
      </c>
      <c r="R3662" t="str">
        <f t="shared" si="465"/>
        <v>plays</v>
      </c>
      <c r="S3662" s="10">
        <f t="shared" si="462"/>
        <v>41971.881076388891</v>
      </c>
      <c r="T3662">
        <f t="shared" si="459"/>
        <v>2014</v>
      </c>
      <c r="U3662" s="10">
        <f t="shared" si="463"/>
        <v>41996.881076388891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60"/>
        <v>111.00000000000001</v>
      </c>
      <c r="P3663" s="6">
        <f t="shared" si="461"/>
        <v>92.5</v>
      </c>
      <c r="Q3663" t="str">
        <f t="shared" si="464"/>
        <v>theater</v>
      </c>
      <c r="R3663" t="str">
        <f t="shared" si="465"/>
        <v>plays</v>
      </c>
      <c r="S3663" s="10">
        <f t="shared" si="462"/>
        <v>42447.896666666667</v>
      </c>
      <c r="T3663">
        <f t="shared" si="459"/>
        <v>2016</v>
      </c>
      <c r="U3663" s="10">
        <f t="shared" si="463"/>
        <v>42470.166666666672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60"/>
        <v>101.42500000000001</v>
      </c>
      <c r="P3664" s="6">
        <f t="shared" si="461"/>
        <v>202.85</v>
      </c>
      <c r="Q3664" t="str">
        <f t="shared" si="464"/>
        <v>theater</v>
      </c>
      <c r="R3664" t="str">
        <f t="shared" si="465"/>
        <v>plays</v>
      </c>
      <c r="S3664" s="10">
        <f t="shared" si="462"/>
        <v>42064.220069444447</v>
      </c>
      <c r="T3664">
        <f t="shared" si="459"/>
        <v>2015</v>
      </c>
      <c r="U3664" s="10">
        <f t="shared" si="463"/>
        <v>42094.178402777776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60"/>
        <v>104</v>
      </c>
      <c r="P3665" s="6">
        <f t="shared" si="461"/>
        <v>26</v>
      </c>
      <c r="Q3665" t="str">
        <f t="shared" si="464"/>
        <v>theater</v>
      </c>
      <c r="R3665" t="str">
        <f t="shared" si="465"/>
        <v>plays</v>
      </c>
      <c r="S3665" s="10">
        <f t="shared" si="462"/>
        <v>42665.451736111107</v>
      </c>
      <c r="T3665">
        <f t="shared" si="459"/>
        <v>2016</v>
      </c>
      <c r="U3665" s="10">
        <f t="shared" si="463"/>
        <v>42725.493402777778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60"/>
        <v>109.375</v>
      </c>
      <c r="P3666" s="6">
        <f t="shared" si="461"/>
        <v>46.05263157894737</v>
      </c>
      <c r="Q3666" t="str">
        <f t="shared" si="464"/>
        <v>theater</v>
      </c>
      <c r="R3666" t="str">
        <f t="shared" si="465"/>
        <v>plays</v>
      </c>
      <c r="S3666" s="10">
        <f t="shared" si="462"/>
        <v>42523.248715277776</v>
      </c>
      <c r="T3666">
        <f t="shared" si="459"/>
        <v>2016</v>
      </c>
      <c r="U3666" s="10">
        <f t="shared" si="463"/>
        <v>42537.248715277776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60"/>
        <v>115.16129032258064</v>
      </c>
      <c r="P3667" s="6">
        <f t="shared" si="461"/>
        <v>51</v>
      </c>
      <c r="Q3667" t="str">
        <f t="shared" si="464"/>
        <v>theater</v>
      </c>
      <c r="R3667" t="str">
        <f t="shared" si="465"/>
        <v>plays</v>
      </c>
      <c r="S3667" s="10">
        <f t="shared" si="462"/>
        <v>42294.808124999996</v>
      </c>
      <c r="T3667">
        <f t="shared" si="459"/>
        <v>2015</v>
      </c>
      <c r="U3667" s="10">
        <f t="shared" si="463"/>
        <v>42305.829166666663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60"/>
        <v>100</v>
      </c>
      <c r="P3668" s="6">
        <f t="shared" si="461"/>
        <v>31.578947368421051</v>
      </c>
      <c r="Q3668" t="str">
        <f t="shared" si="464"/>
        <v>theater</v>
      </c>
      <c r="R3668" t="str">
        <f t="shared" si="465"/>
        <v>plays</v>
      </c>
      <c r="S3668" s="10">
        <f t="shared" si="462"/>
        <v>41822.90488425926</v>
      </c>
      <c r="T3668">
        <f t="shared" si="459"/>
        <v>2014</v>
      </c>
      <c r="U3668" s="10">
        <f t="shared" si="463"/>
        <v>41844.291666666664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60"/>
        <v>103.17033333333335</v>
      </c>
      <c r="P3669" s="6">
        <f t="shared" si="461"/>
        <v>53.363965517241382</v>
      </c>
      <c r="Q3669" t="str">
        <f t="shared" si="464"/>
        <v>theater</v>
      </c>
      <c r="R3669" t="str">
        <f t="shared" si="465"/>
        <v>plays</v>
      </c>
      <c r="S3669" s="10">
        <f t="shared" si="462"/>
        <v>42173.970127314817</v>
      </c>
      <c r="T3669">
        <f t="shared" si="459"/>
        <v>2015</v>
      </c>
      <c r="U3669" s="10">
        <f t="shared" si="463"/>
        <v>42203.970127314817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60"/>
        <v>103.49999999999999</v>
      </c>
      <c r="P3670" s="6">
        <f t="shared" si="461"/>
        <v>36.964285714285715</v>
      </c>
      <c r="Q3670" t="str">
        <f t="shared" si="464"/>
        <v>theater</v>
      </c>
      <c r="R3670" t="str">
        <f t="shared" si="465"/>
        <v>plays</v>
      </c>
      <c r="S3670" s="10">
        <f t="shared" si="462"/>
        <v>42185.556157407409</v>
      </c>
      <c r="T3670">
        <f t="shared" si="459"/>
        <v>2015</v>
      </c>
      <c r="U3670" s="10">
        <f t="shared" si="463"/>
        <v>42208.772916666669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60"/>
        <v>138.19999999999999</v>
      </c>
      <c r="P3671" s="6">
        <f t="shared" si="461"/>
        <v>81.294117647058826</v>
      </c>
      <c r="Q3671" t="str">
        <f t="shared" si="464"/>
        <v>theater</v>
      </c>
      <c r="R3671" t="str">
        <f t="shared" si="465"/>
        <v>plays</v>
      </c>
      <c r="S3671" s="10">
        <f t="shared" si="462"/>
        <v>42136.675196759257</v>
      </c>
      <c r="T3671">
        <f t="shared" si="459"/>
        <v>2015</v>
      </c>
      <c r="U3671" s="10">
        <f t="shared" si="463"/>
        <v>42166.675196759257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60"/>
        <v>109.54545454545455</v>
      </c>
      <c r="P3672" s="6">
        <f t="shared" si="461"/>
        <v>20.083333333333332</v>
      </c>
      <c r="Q3672" t="str">
        <f t="shared" si="464"/>
        <v>theater</v>
      </c>
      <c r="R3672" t="str">
        <f t="shared" si="465"/>
        <v>plays</v>
      </c>
      <c r="S3672" s="10">
        <f t="shared" si="462"/>
        <v>42142.514016203699</v>
      </c>
      <c r="T3672">
        <f t="shared" si="459"/>
        <v>2015</v>
      </c>
      <c r="U3672" s="10">
        <f t="shared" si="463"/>
        <v>42155.958333333328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60"/>
        <v>100.85714285714286</v>
      </c>
      <c r="P3673" s="6">
        <f t="shared" si="461"/>
        <v>88.25</v>
      </c>
      <c r="Q3673" t="str">
        <f t="shared" si="464"/>
        <v>theater</v>
      </c>
      <c r="R3673" t="str">
        <f t="shared" si="465"/>
        <v>plays</v>
      </c>
      <c r="S3673" s="10">
        <f t="shared" si="462"/>
        <v>41820.62809027778</v>
      </c>
      <c r="T3673">
        <f t="shared" si="459"/>
        <v>2014</v>
      </c>
      <c r="U3673" s="10">
        <f t="shared" si="463"/>
        <v>41841.165972222225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60"/>
        <v>101.53333333333335</v>
      </c>
      <c r="P3674" s="6">
        <f t="shared" si="461"/>
        <v>53.438596491228068</v>
      </c>
      <c r="Q3674" t="str">
        <f t="shared" si="464"/>
        <v>theater</v>
      </c>
      <c r="R3674" t="str">
        <f t="shared" si="465"/>
        <v>plays</v>
      </c>
      <c r="S3674" s="10">
        <f t="shared" si="462"/>
        <v>41878.946574074071</v>
      </c>
      <c r="T3674">
        <f t="shared" si="459"/>
        <v>2014</v>
      </c>
      <c r="U3674" s="10">
        <f t="shared" si="463"/>
        <v>41908.946574074071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60"/>
        <v>113.625</v>
      </c>
      <c r="P3675" s="6">
        <f t="shared" si="461"/>
        <v>39.868421052631582</v>
      </c>
      <c r="Q3675" t="str">
        <f t="shared" si="464"/>
        <v>theater</v>
      </c>
      <c r="R3675" t="str">
        <f t="shared" si="465"/>
        <v>plays</v>
      </c>
      <c r="S3675" s="10">
        <f t="shared" si="462"/>
        <v>41914.295104166667</v>
      </c>
      <c r="T3675">
        <f t="shared" si="459"/>
        <v>2014</v>
      </c>
      <c r="U3675" s="10">
        <f t="shared" si="463"/>
        <v>41948.536111111112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60"/>
        <v>100</v>
      </c>
      <c r="P3676" s="6">
        <f t="shared" si="461"/>
        <v>145.16129032258064</v>
      </c>
      <c r="Q3676" t="str">
        <f t="shared" si="464"/>
        <v>theater</v>
      </c>
      <c r="R3676" t="str">
        <f t="shared" si="465"/>
        <v>plays</v>
      </c>
      <c r="S3676" s="10">
        <f t="shared" si="462"/>
        <v>42556.873020833329</v>
      </c>
      <c r="T3676">
        <f t="shared" si="459"/>
        <v>2016</v>
      </c>
      <c r="U3676" s="10">
        <f t="shared" si="463"/>
        <v>42616.873020833329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60"/>
        <v>140</v>
      </c>
      <c r="P3677" s="6">
        <f t="shared" si="461"/>
        <v>23.333333333333332</v>
      </c>
      <c r="Q3677" t="str">
        <f t="shared" si="464"/>
        <v>theater</v>
      </c>
      <c r="R3677" t="str">
        <f t="shared" si="465"/>
        <v>plays</v>
      </c>
      <c r="S3677" s="10">
        <f t="shared" si="462"/>
        <v>42493.597013888888</v>
      </c>
      <c r="T3677">
        <f t="shared" si="459"/>
        <v>2016</v>
      </c>
      <c r="U3677" s="10">
        <f t="shared" si="463"/>
        <v>42505.958333333328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60"/>
        <v>128.75</v>
      </c>
      <c r="P3678" s="6">
        <f t="shared" si="461"/>
        <v>64.375</v>
      </c>
      <c r="Q3678" t="str">
        <f t="shared" si="464"/>
        <v>theater</v>
      </c>
      <c r="R3678" t="str">
        <f t="shared" si="465"/>
        <v>plays</v>
      </c>
      <c r="S3678" s="10">
        <f t="shared" si="462"/>
        <v>41876.815787037034</v>
      </c>
      <c r="T3678">
        <f t="shared" si="459"/>
        <v>2014</v>
      </c>
      <c r="U3678" s="10">
        <f t="shared" si="463"/>
        <v>41894.815787037034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60"/>
        <v>102.90416666666667</v>
      </c>
      <c r="P3679" s="6">
        <f t="shared" si="461"/>
        <v>62.052763819095475</v>
      </c>
      <c r="Q3679" t="str">
        <f t="shared" si="464"/>
        <v>theater</v>
      </c>
      <c r="R3679" t="str">
        <f t="shared" si="465"/>
        <v>plays</v>
      </c>
      <c r="S3679" s="10">
        <f t="shared" si="462"/>
        <v>41802.574282407404</v>
      </c>
      <c r="T3679">
        <f t="shared" si="459"/>
        <v>2014</v>
      </c>
      <c r="U3679" s="10">
        <f t="shared" si="463"/>
        <v>41823.165972222225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60"/>
        <v>102.49999999999999</v>
      </c>
      <c r="P3680" s="6">
        <f t="shared" si="461"/>
        <v>66.129032258064512</v>
      </c>
      <c r="Q3680" t="str">
        <f t="shared" si="464"/>
        <v>theater</v>
      </c>
      <c r="R3680" t="str">
        <f t="shared" si="465"/>
        <v>plays</v>
      </c>
      <c r="S3680" s="10">
        <f t="shared" si="462"/>
        <v>42120.531226851846</v>
      </c>
      <c r="T3680">
        <f t="shared" si="459"/>
        <v>2015</v>
      </c>
      <c r="U3680" s="10">
        <f t="shared" si="463"/>
        <v>42155.531226851846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60"/>
        <v>110.1</v>
      </c>
      <c r="P3681" s="6">
        <f t="shared" si="461"/>
        <v>73.400000000000006</v>
      </c>
      <c r="Q3681" t="str">
        <f t="shared" si="464"/>
        <v>theater</v>
      </c>
      <c r="R3681" t="str">
        <f t="shared" si="465"/>
        <v>plays</v>
      </c>
      <c r="S3681" s="10">
        <f t="shared" si="462"/>
        <v>41786.761354166665</v>
      </c>
      <c r="T3681">
        <f t="shared" si="459"/>
        <v>2014</v>
      </c>
      <c r="U3681" s="10">
        <f t="shared" si="463"/>
        <v>41821.207638888889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60"/>
        <v>112.76666666666667</v>
      </c>
      <c r="P3682" s="6">
        <f t="shared" si="461"/>
        <v>99.5</v>
      </c>
      <c r="Q3682" t="str">
        <f t="shared" si="464"/>
        <v>theater</v>
      </c>
      <c r="R3682" t="str">
        <f t="shared" si="465"/>
        <v>plays</v>
      </c>
      <c r="S3682" s="10">
        <f t="shared" si="462"/>
        <v>42627.454097222217</v>
      </c>
      <c r="T3682">
        <f t="shared" si="459"/>
        <v>2016</v>
      </c>
      <c r="U3682" s="10">
        <f t="shared" si="463"/>
        <v>42648.454097222217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60"/>
        <v>111.9</v>
      </c>
      <c r="P3683" s="6">
        <f t="shared" si="461"/>
        <v>62.166666666666664</v>
      </c>
      <c r="Q3683" t="str">
        <f t="shared" si="464"/>
        <v>theater</v>
      </c>
      <c r="R3683" t="str">
        <f t="shared" si="465"/>
        <v>plays</v>
      </c>
      <c r="S3683" s="10">
        <f t="shared" si="462"/>
        <v>42374.651504629626</v>
      </c>
      <c r="T3683">
        <f t="shared" si="459"/>
        <v>2016</v>
      </c>
      <c r="U3683" s="10">
        <f t="shared" si="463"/>
        <v>42384.651504629626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60"/>
        <v>139.19999999999999</v>
      </c>
      <c r="P3684" s="6">
        <f t="shared" si="461"/>
        <v>62.328358208955223</v>
      </c>
      <c r="Q3684" t="str">
        <f t="shared" si="464"/>
        <v>theater</v>
      </c>
      <c r="R3684" t="str">
        <f t="shared" si="465"/>
        <v>plays</v>
      </c>
      <c r="S3684" s="10">
        <f t="shared" si="462"/>
        <v>41772.685393518521</v>
      </c>
      <c r="T3684">
        <f t="shared" si="459"/>
        <v>2014</v>
      </c>
      <c r="U3684" s="10">
        <f t="shared" si="463"/>
        <v>41806.290972222225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60"/>
        <v>110.85714285714286</v>
      </c>
      <c r="P3685" s="6">
        <f t="shared" si="461"/>
        <v>58.787878787878789</v>
      </c>
      <c r="Q3685" t="str">
        <f t="shared" si="464"/>
        <v>theater</v>
      </c>
      <c r="R3685" t="str">
        <f t="shared" si="465"/>
        <v>plays</v>
      </c>
      <c r="S3685" s="10">
        <f t="shared" si="462"/>
        <v>42633.116851851853</v>
      </c>
      <c r="T3685">
        <f t="shared" si="459"/>
        <v>2016</v>
      </c>
      <c r="U3685" s="10">
        <f t="shared" si="463"/>
        <v>42663.116851851853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60"/>
        <v>139.06666666666666</v>
      </c>
      <c r="P3686" s="6">
        <f t="shared" si="461"/>
        <v>45.347826086956523</v>
      </c>
      <c r="Q3686" t="str">
        <f t="shared" si="464"/>
        <v>theater</v>
      </c>
      <c r="R3686" t="str">
        <f t="shared" si="465"/>
        <v>plays</v>
      </c>
      <c r="S3686" s="10">
        <f t="shared" si="462"/>
        <v>42219.180393518516</v>
      </c>
      <c r="T3686">
        <f t="shared" si="459"/>
        <v>2015</v>
      </c>
      <c r="U3686" s="10">
        <f t="shared" si="463"/>
        <v>42249.180393518516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60"/>
        <v>105.69999999999999</v>
      </c>
      <c r="P3687" s="6">
        <f t="shared" si="461"/>
        <v>41.944444444444443</v>
      </c>
      <c r="Q3687" t="str">
        <f t="shared" si="464"/>
        <v>theater</v>
      </c>
      <c r="R3687" t="str">
        <f t="shared" si="465"/>
        <v>plays</v>
      </c>
      <c r="S3687" s="10">
        <f t="shared" si="462"/>
        <v>41753.593275462961</v>
      </c>
      <c r="T3687">
        <f t="shared" si="459"/>
        <v>2014</v>
      </c>
      <c r="U3687" s="10">
        <f t="shared" si="463"/>
        <v>41778.875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60"/>
        <v>101.42857142857142</v>
      </c>
      <c r="P3688" s="6">
        <f t="shared" si="461"/>
        <v>59.166666666666664</v>
      </c>
      <c r="Q3688" t="str">
        <f t="shared" si="464"/>
        <v>theater</v>
      </c>
      <c r="R3688" t="str">
        <f t="shared" si="465"/>
        <v>plays</v>
      </c>
      <c r="S3688" s="10">
        <f t="shared" si="462"/>
        <v>42230.662731481483</v>
      </c>
      <c r="T3688">
        <f t="shared" si="459"/>
        <v>2015</v>
      </c>
      <c r="U3688" s="10">
        <f t="shared" si="463"/>
        <v>42245.165972222225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60"/>
        <v>100.245</v>
      </c>
      <c r="P3689" s="6">
        <f t="shared" si="461"/>
        <v>200.49</v>
      </c>
      <c r="Q3689" t="str">
        <f t="shared" si="464"/>
        <v>theater</v>
      </c>
      <c r="R3689" t="str">
        <f t="shared" si="465"/>
        <v>plays</v>
      </c>
      <c r="S3689" s="10">
        <f t="shared" si="462"/>
        <v>41787.218229166669</v>
      </c>
      <c r="T3689">
        <f t="shared" si="459"/>
        <v>2014</v>
      </c>
      <c r="U3689" s="10">
        <f t="shared" si="463"/>
        <v>41817.218229166669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60"/>
        <v>109.16666666666666</v>
      </c>
      <c r="P3690" s="6">
        <f t="shared" si="461"/>
        <v>83.974358974358978</v>
      </c>
      <c r="Q3690" t="str">
        <f t="shared" si="464"/>
        <v>theater</v>
      </c>
      <c r="R3690" t="str">
        <f t="shared" si="465"/>
        <v>plays</v>
      </c>
      <c r="S3690" s="10">
        <f t="shared" si="462"/>
        <v>41829.787083333329</v>
      </c>
      <c r="T3690">
        <f t="shared" si="459"/>
        <v>2014</v>
      </c>
      <c r="U3690" s="10">
        <f t="shared" si="463"/>
        <v>41859.787083333329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60"/>
        <v>118.33333333333333</v>
      </c>
      <c r="P3691" s="6">
        <f t="shared" si="461"/>
        <v>57.258064516129032</v>
      </c>
      <c r="Q3691" t="str">
        <f t="shared" si="464"/>
        <v>theater</v>
      </c>
      <c r="R3691" t="str">
        <f t="shared" si="465"/>
        <v>plays</v>
      </c>
      <c r="S3691" s="10">
        <f t="shared" si="462"/>
        <v>42147.826840277776</v>
      </c>
      <c r="T3691">
        <f t="shared" si="459"/>
        <v>2015</v>
      </c>
      <c r="U3691" s="10">
        <f t="shared" si="463"/>
        <v>42176.934027777781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60"/>
        <v>120</v>
      </c>
      <c r="P3692" s="6">
        <f t="shared" si="461"/>
        <v>58.064516129032256</v>
      </c>
      <c r="Q3692" t="str">
        <f t="shared" si="464"/>
        <v>theater</v>
      </c>
      <c r="R3692" t="str">
        <f t="shared" si="465"/>
        <v>plays</v>
      </c>
      <c r="S3692" s="10">
        <f t="shared" si="462"/>
        <v>41940.598182870373</v>
      </c>
      <c r="T3692">
        <f t="shared" si="459"/>
        <v>2014</v>
      </c>
      <c r="U3692" s="10">
        <f t="shared" si="463"/>
        <v>41970.639849537038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60"/>
        <v>127.96000000000001</v>
      </c>
      <c r="P3693" s="6">
        <f t="shared" si="461"/>
        <v>186.80291970802921</v>
      </c>
      <c r="Q3693" t="str">
        <f t="shared" si="464"/>
        <v>theater</v>
      </c>
      <c r="R3693" t="str">
        <f t="shared" si="465"/>
        <v>plays</v>
      </c>
      <c r="S3693" s="10">
        <f t="shared" si="462"/>
        <v>42020.700567129628</v>
      </c>
      <c r="T3693">
        <f t="shared" si="459"/>
        <v>2015</v>
      </c>
      <c r="U3693" s="10">
        <f t="shared" si="463"/>
        <v>42065.207638888889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60"/>
        <v>126</v>
      </c>
      <c r="P3694" s="6">
        <f t="shared" si="461"/>
        <v>74.117647058823536</v>
      </c>
      <c r="Q3694" t="str">
        <f t="shared" si="464"/>
        <v>theater</v>
      </c>
      <c r="R3694" t="str">
        <f t="shared" si="465"/>
        <v>plays</v>
      </c>
      <c r="S3694" s="10">
        <f t="shared" si="462"/>
        <v>41891.96503472222</v>
      </c>
      <c r="T3694">
        <f t="shared" si="459"/>
        <v>2014</v>
      </c>
      <c r="U3694" s="10">
        <f t="shared" si="463"/>
        <v>41901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60"/>
        <v>129.12912912912913</v>
      </c>
      <c r="P3695" s="6">
        <f t="shared" si="461"/>
        <v>30.714285714285715</v>
      </c>
      <c r="Q3695" t="str">
        <f t="shared" si="464"/>
        <v>theater</v>
      </c>
      <c r="R3695" t="str">
        <f t="shared" si="465"/>
        <v>plays</v>
      </c>
      <c r="S3695" s="10">
        <f t="shared" si="462"/>
        <v>42309.191307870366</v>
      </c>
      <c r="T3695">
        <f t="shared" si="459"/>
        <v>2015</v>
      </c>
      <c r="U3695" s="10">
        <f t="shared" si="463"/>
        <v>42338.9375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60"/>
        <v>107.42857142857143</v>
      </c>
      <c r="P3696" s="6">
        <f t="shared" si="461"/>
        <v>62.666666666666664</v>
      </c>
      <c r="Q3696" t="str">
        <f t="shared" si="464"/>
        <v>theater</v>
      </c>
      <c r="R3696" t="str">
        <f t="shared" si="465"/>
        <v>plays</v>
      </c>
      <c r="S3696" s="10">
        <f t="shared" si="462"/>
        <v>42490.133877314816</v>
      </c>
      <c r="T3696">
        <f t="shared" si="459"/>
        <v>2016</v>
      </c>
      <c r="U3696" s="10">
        <f t="shared" si="463"/>
        <v>42527.083333333328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60"/>
        <v>100.125</v>
      </c>
      <c r="P3697" s="6">
        <f t="shared" si="461"/>
        <v>121.36363636363636</v>
      </c>
      <c r="Q3697" t="str">
        <f t="shared" si="464"/>
        <v>theater</v>
      </c>
      <c r="R3697" t="str">
        <f t="shared" si="465"/>
        <v>plays</v>
      </c>
      <c r="S3697" s="10">
        <f t="shared" si="462"/>
        <v>41995.870486111111</v>
      </c>
      <c r="T3697">
        <f t="shared" si="459"/>
        <v>2014</v>
      </c>
      <c r="U3697" s="10">
        <f t="shared" si="463"/>
        <v>42015.870486111111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60"/>
        <v>155</v>
      </c>
      <c r="P3698" s="6">
        <f t="shared" si="461"/>
        <v>39.743589743589745</v>
      </c>
      <c r="Q3698" t="str">
        <f t="shared" si="464"/>
        <v>theater</v>
      </c>
      <c r="R3698" t="str">
        <f t="shared" si="465"/>
        <v>plays</v>
      </c>
      <c r="S3698" s="10">
        <f t="shared" si="462"/>
        <v>41988.617083333331</v>
      </c>
      <c r="T3698">
        <f t="shared" si="459"/>
        <v>2014</v>
      </c>
      <c r="U3698" s="10">
        <f t="shared" si="463"/>
        <v>42048.617083333331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60"/>
        <v>108</v>
      </c>
      <c r="P3699" s="6">
        <f t="shared" si="461"/>
        <v>72</v>
      </c>
      <c r="Q3699" t="str">
        <f t="shared" si="464"/>
        <v>theater</v>
      </c>
      <c r="R3699" t="str">
        <f t="shared" si="465"/>
        <v>plays</v>
      </c>
      <c r="S3699" s="10">
        <f t="shared" si="462"/>
        <v>42479.465833333335</v>
      </c>
      <c r="T3699">
        <f t="shared" si="459"/>
        <v>2016</v>
      </c>
      <c r="U3699" s="10">
        <f t="shared" si="463"/>
        <v>42500.465833333335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60"/>
        <v>110.52</v>
      </c>
      <c r="P3700" s="6">
        <f t="shared" si="461"/>
        <v>40.632352941176471</v>
      </c>
      <c r="Q3700" t="str">
        <f t="shared" si="464"/>
        <v>theater</v>
      </c>
      <c r="R3700" t="str">
        <f t="shared" si="465"/>
        <v>plays</v>
      </c>
      <c r="S3700" s="10">
        <f t="shared" si="462"/>
        <v>42401.806562500002</v>
      </c>
      <c r="T3700">
        <f t="shared" si="459"/>
        <v>2016</v>
      </c>
      <c r="U3700" s="10">
        <f t="shared" si="463"/>
        <v>42431.806562500002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60"/>
        <v>100.8</v>
      </c>
      <c r="P3701" s="6">
        <f t="shared" si="461"/>
        <v>63</v>
      </c>
      <c r="Q3701" t="str">
        <f t="shared" si="464"/>
        <v>theater</v>
      </c>
      <c r="R3701" t="str">
        <f t="shared" si="465"/>
        <v>plays</v>
      </c>
      <c r="S3701" s="10">
        <f t="shared" si="462"/>
        <v>41897.602037037039</v>
      </c>
      <c r="T3701">
        <f t="shared" si="459"/>
        <v>2014</v>
      </c>
      <c r="U3701" s="10">
        <f t="shared" si="463"/>
        <v>41927.602037037039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60"/>
        <v>121.2</v>
      </c>
      <c r="P3702" s="6">
        <f t="shared" si="461"/>
        <v>33.666666666666664</v>
      </c>
      <c r="Q3702" t="str">
        <f t="shared" si="464"/>
        <v>theater</v>
      </c>
      <c r="R3702" t="str">
        <f t="shared" si="465"/>
        <v>plays</v>
      </c>
      <c r="S3702" s="10">
        <f t="shared" si="462"/>
        <v>41882.585648148146</v>
      </c>
      <c r="T3702">
        <f t="shared" si="459"/>
        <v>2014</v>
      </c>
      <c r="U3702" s="10">
        <f t="shared" si="463"/>
        <v>41912.666666666664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60"/>
        <v>100.33333333333334</v>
      </c>
      <c r="P3703" s="6">
        <f t="shared" si="461"/>
        <v>38.589743589743591</v>
      </c>
      <c r="Q3703" t="str">
        <f t="shared" si="464"/>
        <v>theater</v>
      </c>
      <c r="R3703" t="str">
        <f t="shared" si="465"/>
        <v>plays</v>
      </c>
      <c r="S3703" s="10">
        <f t="shared" si="462"/>
        <v>42129.541585648149</v>
      </c>
      <c r="T3703">
        <f t="shared" si="459"/>
        <v>2015</v>
      </c>
      <c r="U3703" s="10">
        <f t="shared" si="463"/>
        <v>42159.541585648149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60"/>
        <v>109.16666666666666</v>
      </c>
      <c r="P3704" s="6">
        <f t="shared" si="461"/>
        <v>155.95238095238096</v>
      </c>
      <c r="Q3704" t="str">
        <f t="shared" si="464"/>
        <v>theater</v>
      </c>
      <c r="R3704" t="str">
        <f t="shared" si="465"/>
        <v>plays</v>
      </c>
      <c r="S3704" s="10">
        <f t="shared" si="462"/>
        <v>42524.53800925926</v>
      </c>
      <c r="T3704">
        <f t="shared" si="459"/>
        <v>2016</v>
      </c>
      <c r="U3704" s="10">
        <f t="shared" si="463"/>
        <v>42561.957638888889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60"/>
        <v>123.42857142857142</v>
      </c>
      <c r="P3705" s="6">
        <f t="shared" si="461"/>
        <v>43.2</v>
      </c>
      <c r="Q3705" t="str">
        <f t="shared" si="464"/>
        <v>theater</v>
      </c>
      <c r="R3705" t="str">
        <f t="shared" si="465"/>
        <v>plays</v>
      </c>
      <c r="S3705" s="10">
        <f t="shared" si="462"/>
        <v>42556.504490740743</v>
      </c>
      <c r="T3705">
        <f t="shared" si="459"/>
        <v>2016</v>
      </c>
      <c r="U3705" s="10">
        <f t="shared" si="463"/>
        <v>42595.290972222225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60"/>
        <v>136.33666666666667</v>
      </c>
      <c r="P3706" s="6">
        <f t="shared" si="461"/>
        <v>15.148518518518518</v>
      </c>
      <c r="Q3706" t="str">
        <f t="shared" si="464"/>
        <v>theater</v>
      </c>
      <c r="R3706" t="str">
        <f t="shared" si="465"/>
        <v>plays</v>
      </c>
      <c r="S3706" s="10">
        <f t="shared" si="462"/>
        <v>42461.689745370371</v>
      </c>
      <c r="T3706">
        <f t="shared" si="459"/>
        <v>2016</v>
      </c>
      <c r="U3706" s="10">
        <f t="shared" si="463"/>
        <v>42521.689745370371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60"/>
        <v>103.46657233816768</v>
      </c>
      <c r="P3707" s="6">
        <f t="shared" si="461"/>
        <v>83.571428571428569</v>
      </c>
      <c r="Q3707" t="str">
        <f t="shared" si="464"/>
        <v>theater</v>
      </c>
      <c r="R3707" t="str">
        <f t="shared" si="465"/>
        <v>plays</v>
      </c>
      <c r="S3707" s="10">
        <f t="shared" si="462"/>
        <v>41792.542986111112</v>
      </c>
      <c r="T3707">
        <f t="shared" si="459"/>
        <v>2014</v>
      </c>
      <c r="U3707" s="10">
        <f t="shared" si="463"/>
        <v>41813.75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60"/>
        <v>121.33333333333334</v>
      </c>
      <c r="P3708" s="6">
        <f t="shared" si="461"/>
        <v>140</v>
      </c>
      <c r="Q3708" t="str">
        <f t="shared" si="464"/>
        <v>theater</v>
      </c>
      <c r="R3708" t="str">
        <f t="shared" si="465"/>
        <v>plays</v>
      </c>
      <c r="S3708" s="10">
        <f t="shared" si="462"/>
        <v>41879.913761574076</v>
      </c>
      <c r="T3708">
        <f t="shared" si="459"/>
        <v>2014</v>
      </c>
      <c r="U3708" s="10">
        <f t="shared" si="463"/>
        <v>41894.913761574076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60"/>
        <v>186</v>
      </c>
      <c r="P3709" s="6">
        <f t="shared" si="461"/>
        <v>80.869565217391298</v>
      </c>
      <c r="Q3709" t="str">
        <f t="shared" si="464"/>
        <v>theater</v>
      </c>
      <c r="R3709" t="str">
        <f t="shared" si="465"/>
        <v>plays</v>
      </c>
      <c r="S3709" s="10">
        <f t="shared" si="462"/>
        <v>42552.048356481479</v>
      </c>
      <c r="T3709">
        <f t="shared" si="459"/>
        <v>2016</v>
      </c>
      <c r="U3709" s="10">
        <f t="shared" si="463"/>
        <v>42573.226388888885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60"/>
        <v>300</v>
      </c>
      <c r="P3710" s="6">
        <f t="shared" si="461"/>
        <v>53.846153846153847</v>
      </c>
      <c r="Q3710" t="str">
        <f t="shared" si="464"/>
        <v>theater</v>
      </c>
      <c r="R3710" t="str">
        <f t="shared" si="465"/>
        <v>plays</v>
      </c>
      <c r="S3710" s="10">
        <f t="shared" si="462"/>
        <v>41810.142199074071</v>
      </c>
      <c r="T3710">
        <f t="shared" si="459"/>
        <v>2014</v>
      </c>
      <c r="U3710" s="10">
        <f t="shared" si="463"/>
        <v>41824.142199074071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60"/>
        <v>108.25</v>
      </c>
      <c r="P3711" s="6">
        <f t="shared" si="461"/>
        <v>30.928571428571427</v>
      </c>
      <c r="Q3711" t="str">
        <f t="shared" si="464"/>
        <v>theater</v>
      </c>
      <c r="R3711" t="str">
        <f t="shared" si="465"/>
        <v>plays</v>
      </c>
      <c r="S3711" s="10">
        <f t="shared" si="462"/>
        <v>41785.707708333335</v>
      </c>
      <c r="T3711">
        <f t="shared" si="459"/>
        <v>2014</v>
      </c>
      <c r="U3711" s="10">
        <f t="shared" si="463"/>
        <v>41815.707708333335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60"/>
        <v>141.15384615384616</v>
      </c>
      <c r="P3712" s="6">
        <f t="shared" si="461"/>
        <v>67.962962962962962</v>
      </c>
      <c r="Q3712" t="str">
        <f t="shared" si="464"/>
        <v>theater</v>
      </c>
      <c r="R3712" t="str">
        <f t="shared" si="465"/>
        <v>plays</v>
      </c>
      <c r="S3712" s="10">
        <f t="shared" si="462"/>
        <v>42072.576249999998</v>
      </c>
      <c r="T3712">
        <f t="shared" si="459"/>
        <v>2015</v>
      </c>
      <c r="U3712" s="10">
        <f t="shared" si="463"/>
        <v>42097.576249999998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60"/>
        <v>113.99999999999999</v>
      </c>
      <c r="P3713" s="6">
        <f t="shared" si="461"/>
        <v>27.142857142857142</v>
      </c>
      <c r="Q3713" t="str">
        <f t="shared" si="464"/>
        <v>theater</v>
      </c>
      <c r="R3713" t="str">
        <f t="shared" si="465"/>
        <v>plays</v>
      </c>
      <c r="S3713" s="10">
        <f t="shared" si="462"/>
        <v>41779.724224537036</v>
      </c>
      <c r="T3713">
        <f t="shared" si="459"/>
        <v>2014</v>
      </c>
      <c r="U3713" s="10">
        <f t="shared" si="463"/>
        <v>41805.666666666664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60"/>
        <v>153.73333333333335</v>
      </c>
      <c r="P3714" s="6">
        <f t="shared" si="461"/>
        <v>110.86538461538461</v>
      </c>
      <c r="Q3714" t="str">
        <f t="shared" si="464"/>
        <v>theater</v>
      </c>
      <c r="R3714" t="str">
        <f t="shared" si="465"/>
        <v>plays</v>
      </c>
      <c r="S3714" s="10">
        <f t="shared" si="462"/>
        <v>42134.172071759262</v>
      </c>
      <c r="T3714">
        <f t="shared" ref="T3714:T3777" si="466">YEAR(S3714)</f>
        <v>2015</v>
      </c>
      <c r="U3714" s="10">
        <f t="shared" si="463"/>
        <v>42155.290972222225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7">E3715/D3715 * 100</f>
        <v>101.49999999999999</v>
      </c>
      <c r="P3715" s="6">
        <f t="shared" ref="P3715:P3778" si="468">E3715/L3715</f>
        <v>106.84210526315789</v>
      </c>
      <c r="Q3715" t="str">
        <f t="shared" si="464"/>
        <v>theater</v>
      </c>
      <c r="R3715" t="str">
        <f t="shared" si="465"/>
        <v>plays</v>
      </c>
      <c r="S3715" s="10">
        <f t="shared" ref="S3715:S3778" si="469">(((J3715/60)/60)/24)+DATE(1970,1,1)</f>
        <v>42505.738032407404</v>
      </c>
      <c r="T3715">
        <f t="shared" si="466"/>
        <v>2016</v>
      </c>
      <c r="U3715" s="10">
        <f t="shared" ref="U3715:U3778" si="470">(((I3715/60)/60)/24)+DATE(1970,1,1)</f>
        <v>42525.738032407404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7"/>
        <v>102.35000000000001</v>
      </c>
      <c r="P3716" s="6">
        <f t="shared" si="468"/>
        <v>105.51546391752578</v>
      </c>
      <c r="Q3716" t="str">
        <f t="shared" si="464"/>
        <v>theater</v>
      </c>
      <c r="R3716" t="str">
        <f t="shared" si="465"/>
        <v>plays</v>
      </c>
      <c r="S3716" s="10">
        <f t="shared" si="469"/>
        <v>42118.556331018524</v>
      </c>
      <c r="T3716">
        <f t="shared" si="466"/>
        <v>2015</v>
      </c>
      <c r="U3716" s="10">
        <f t="shared" si="470"/>
        <v>42150.165972222225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7"/>
        <v>102.57142857142858</v>
      </c>
      <c r="P3717" s="6">
        <f t="shared" si="468"/>
        <v>132.96296296296296</v>
      </c>
      <c r="Q3717" t="str">
        <f t="shared" ref="Q3717:Q3780" si="471">LEFT(N3717,SEARCH("/",N3717,1)-1)</f>
        <v>theater</v>
      </c>
      <c r="R3717" t="str">
        <f t="shared" ref="R3717:R3780" si="472">RIGHT(N3717,LEN(N3717)-SEARCH("/",N3717,1))</f>
        <v>plays</v>
      </c>
      <c r="S3717" s="10">
        <f t="shared" si="469"/>
        <v>42036.995590277773</v>
      </c>
      <c r="T3717">
        <f t="shared" si="466"/>
        <v>2015</v>
      </c>
      <c r="U3717" s="10">
        <f t="shared" si="470"/>
        <v>42094.536111111112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7"/>
        <v>155.75</v>
      </c>
      <c r="P3718" s="6">
        <f t="shared" si="468"/>
        <v>51.916666666666664</v>
      </c>
      <c r="Q3718" t="str">
        <f t="shared" si="471"/>
        <v>theater</v>
      </c>
      <c r="R3718" t="str">
        <f t="shared" si="472"/>
        <v>plays</v>
      </c>
      <c r="S3718" s="10">
        <f t="shared" si="469"/>
        <v>42360.887835648144</v>
      </c>
      <c r="T3718">
        <f t="shared" si="466"/>
        <v>2015</v>
      </c>
      <c r="U3718" s="10">
        <f t="shared" si="470"/>
        <v>42390.887835648144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7"/>
        <v>100.75</v>
      </c>
      <c r="P3719" s="6">
        <f t="shared" si="468"/>
        <v>310</v>
      </c>
      <c r="Q3719" t="str">
        <f t="shared" si="471"/>
        <v>theater</v>
      </c>
      <c r="R3719" t="str">
        <f t="shared" si="472"/>
        <v>plays</v>
      </c>
      <c r="S3719" s="10">
        <f t="shared" si="469"/>
        <v>42102.866307870368</v>
      </c>
      <c r="T3719">
        <f t="shared" si="466"/>
        <v>2015</v>
      </c>
      <c r="U3719" s="10">
        <f t="shared" si="470"/>
        <v>42133.866307870368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7"/>
        <v>239.4</v>
      </c>
      <c r="P3720" s="6">
        <f t="shared" si="468"/>
        <v>26.021739130434781</v>
      </c>
      <c r="Q3720" t="str">
        <f t="shared" si="471"/>
        <v>theater</v>
      </c>
      <c r="R3720" t="str">
        <f t="shared" si="472"/>
        <v>plays</v>
      </c>
      <c r="S3720" s="10">
        <f t="shared" si="469"/>
        <v>42032.716145833328</v>
      </c>
      <c r="T3720">
        <f t="shared" si="466"/>
        <v>2015</v>
      </c>
      <c r="U3720" s="10">
        <f t="shared" si="470"/>
        <v>42062.716145833328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7"/>
        <v>210</v>
      </c>
      <c r="P3721" s="6">
        <f t="shared" si="468"/>
        <v>105</v>
      </c>
      <c r="Q3721" t="str">
        <f t="shared" si="471"/>
        <v>theater</v>
      </c>
      <c r="R3721" t="str">
        <f t="shared" si="472"/>
        <v>plays</v>
      </c>
      <c r="S3721" s="10">
        <f t="shared" si="469"/>
        <v>42147.729930555557</v>
      </c>
      <c r="T3721">
        <f t="shared" si="466"/>
        <v>2015</v>
      </c>
      <c r="U3721" s="10">
        <f t="shared" si="470"/>
        <v>42177.729930555557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7"/>
        <v>104.51515151515152</v>
      </c>
      <c r="P3722" s="6">
        <f t="shared" si="468"/>
        <v>86.224999999999994</v>
      </c>
      <c r="Q3722" t="str">
        <f t="shared" si="471"/>
        <v>theater</v>
      </c>
      <c r="R3722" t="str">
        <f t="shared" si="472"/>
        <v>plays</v>
      </c>
      <c r="S3722" s="10">
        <f t="shared" si="469"/>
        <v>42165.993125000001</v>
      </c>
      <c r="T3722">
        <f t="shared" si="466"/>
        <v>2015</v>
      </c>
      <c r="U3722" s="10">
        <f t="shared" si="470"/>
        <v>42187.993125000001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7"/>
        <v>100.8</v>
      </c>
      <c r="P3723" s="6">
        <f t="shared" si="468"/>
        <v>114.54545454545455</v>
      </c>
      <c r="Q3723" t="str">
        <f t="shared" si="471"/>
        <v>theater</v>
      </c>
      <c r="R3723" t="str">
        <f t="shared" si="472"/>
        <v>plays</v>
      </c>
      <c r="S3723" s="10">
        <f t="shared" si="469"/>
        <v>41927.936157407406</v>
      </c>
      <c r="T3723">
        <f t="shared" si="466"/>
        <v>2014</v>
      </c>
      <c r="U3723" s="10">
        <f t="shared" si="470"/>
        <v>41948.977824074071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7"/>
        <v>111.20000000000002</v>
      </c>
      <c r="P3724" s="6">
        <f t="shared" si="468"/>
        <v>47.657142857142858</v>
      </c>
      <c r="Q3724" t="str">
        <f t="shared" si="471"/>
        <v>theater</v>
      </c>
      <c r="R3724" t="str">
        <f t="shared" si="472"/>
        <v>plays</v>
      </c>
      <c r="S3724" s="10">
        <f t="shared" si="469"/>
        <v>42381.671840277777</v>
      </c>
      <c r="T3724">
        <f t="shared" si="466"/>
        <v>2016</v>
      </c>
      <c r="U3724" s="10">
        <f t="shared" si="470"/>
        <v>42411.957638888889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7"/>
        <v>102.04444444444445</v>
      </c>
      <c r="P3725" s="6">
        <f t="shared" si="468"/>
        <v>72.888888888888886</v>
      </c>
      <c r="Q3725" t="str">
        <f t="shared" si="471"/>
        <v>theater</v>
      </c>
      <c r="R3725" t="str">
        <f t="shared" si="472"/>
        <v>plays</v>
      </c>
      <c r="S3725" s="10">
        <f t="shared" si="469"/>
        <v>41943.753032407411</v>
      </c>
      <c r="T3725">
        <f t="shared" si="466"/>
        <v>2014</v>
      </c>
      <c r="U3725" s="10">
        <f t="shared" si="470"/>
        <v>41973.794699074075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7"/>
        <v>102.54767441860466</v>
      </c>
      <c r="P3726" s="6">
        <f t="shared" si="468"/>
        <v>49.545505617977533</v>
      </c>
      <c r="Q3726" t="str">
        <f t="shared" si="471"/>
        <v>theater</v>
      </c>
      <c r="R3726" t="str">
        <f t="shared" si="472"/>
        <v>plays</v>
      </c>
      <c r="S3726" s="10">
        <f t="shared" si="469"/>
        <v>42465.491435185191</v>
      </c>
      <c r="T3726">
        <f t="shared" si="466"/>
        <v>2016</v>
      </c>
      <c r="U3726" s="10">
        <f t="shared" si="470"/>
        <v>42494.958333333328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7"/>
        <v>127</v>
      </c>
      <c r="P3727" s="6">
        <f t="shared" si="468"/>
        <v>25.4</v>
      </c>
      <c r="Q3727" t="str">
        <f t="shared" si="471"/>
        <v>theater</v>
      </c>
      <c r="R3727" t="str">
        <f t="shared" si="472"/>
        <v>plays</v>
      </c>
      <c r="S3727" s="10">
        <f t="shared" si="469"/>
        <v>42401.945219907408</v>
      </c>
      <c r="T3727">
        <f t="shared" si="466"/>
        <v>2016</v>
      </c>
      <c r="U3727" s="10">
        <f t="shared" si="470"/>
        <v>42418.895833333328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7"/>
        <v>338.70588235294122</v>
      </c>
      <c r="P3728" s="6">
        <f t="shared" si="468"/>
        <v>62.586956521739133</v>
      </c>
      <c r="Q3728" t="str">
        <f t="shared" si="471"/>
        <v>theater</v>
      </c>
      <c r="R3728" t="str">
        <f t="shared" si="472"/>
        <v>plays</v>
      </c>
      <c r="S3728" s="10">
        <f t="shared" si="469"/>
        <v>42462.140868055561</v>
      </c>
      <c r="T3728">
        <f t="shared" si="466"/>
        <v>2016</v>
      </c>
      <c r="U3728" s="10">
        <f t="shared" si="470"/>
        <v>42489.875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7"/>
        <v>100.75</v>
      </c>
      <c r="P3729" s="6">
        <f t="shared" si="468"/>
        <v>61.060606060606062</v>
      </c>
      <c r="Q3729" t="str">
        <f t="shared" si="471"/>
        <v>theater</v>
      </c>
      <c r="R3729" t="str">
        <f t="shared" si="472"/>
        <v>plays</v>
      </c>
      <c r="S3729" s="10">
        <f t="shared" si="469"/>
        <v>42632.348310185189</v>
      </c>
      <c r="T3729">
        <f t="shared" si="466"/>
        <v>2016</v>
      </c>
      <c r="U3729" s="10">
        <f t="shared" si="470"/>
        <v>42663.204861111109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7"/>
        <v>9.31</v>
      </c>
      <c r="P3730" s="6">
        <f t="shared" si="468"/>
        <v>60.064516129032256</v>
      </c>
      <c r="Q3730" t="str">
        <f t="shared" si="471"/>
        <v>theater</v>
      </c>
      <c r="R3730" t="str">
        <f t="shared" si="472"/>
        <v>plays</v>
      </c>
      <c r="S3730" s="10">
        <f t="shared" si="469"/>
        <v>42205.171018518522</v>
      </c>
      <c r="T3730">
        <f t="shared" si="466"/>
        <v>2015</v>
      </c>
      <c r="U3730" s="10">
        <f t="shared" si="470"/>
        <v>42235.171018518522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7"/>
        <v>7.24</v>
      </c>
      <c r="P3731" s="6">
        <f t="shared" si="468"/>
        <v>72.400000000000006</v>
      </c>
      <c r="Q3731" t="str">
        <f t="shared" si="471"/>
        <v>theater</v>
      </c>
      <c r="R3731" t="str">
        <f t="shared" si="472"/>
        <v>plays</v>
      </c>
      <c r="S3731" s="10">
        <f t="shared" si="469"/>
        <v>42041.205000000002</v>
      </c>
      <c r="T3731">
        <f t="shared" si="466"/>
        <v>2015</v>
      </c>
      <c r="U3731" s="10">
        <f t="shared" si="470"/>
        <v>42086.16333333333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7"/>
        <v>10</v>
      </c>
      <c r="P3732" s="6">
        <f t="shared" si="468"/>
        <v>100</v>
      </c>
      <c r="Q3732" t="str">
        <f t="shared" si="471"/>
        <v>theater</v>
      </c>
      <c r="R3732" t="str">
        <f t="shared" si="472"/>
        <v>plays</v>
      </c>
      <c r="S3732" s="10">
        <f t="shared" si="469"/>
        <v>42203.677766203706</v>
      </c>
      <c r="T3732">
        <f t="shared" si="466"/>
        <v>2015</v>
      </c>
      <c r="U3732" s="10">
        <f t="shared" si="470"/>
        <v>42233.677766203706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7"/>
        <v>11.272727272727273</v>
      </c>
      <c r="P3733" s="6">
        <f t="shared" si="468"/>
        <v>51.666666666666664</v>
      </c>
      <c r="Q3733" t="str">
        <f t="shared" si="471"/>
        <v>theater</v>
      </c>
      <c r="R3733" t="str">
        <f t="shared" si="472"/>
        <v>plays</v>
      </c>
      <c r="S3733" s="10">
        <f t="shared" si="469"/>
        <v>41983.752847222218</v>
      </c>
      <c r="T3733">
        <f t="shared" si="466"/>
        <v>2014</v>
      </c>
      <c r="U3733" s="10">
        <f t="shared" si="470"/>
        <v>42014.140972222223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7"/>
        <v>15.411764705882353</v>
      </c>
      <c r="P3734" s="6">
        <f t="shared" si="468"/>
        <v>32.75</v>
      </c>
      <c r="Q3734" t="str">
        <f t="shared" si="471"/>
        <v>theater</v>
      </c>
      <c r="R3734" t="str">
        <f t="shared" si="472"/>
        <v>plays</v>
      </c>
      <c r="S3734" s="10">
        <f t="shared" si="469"/>
        <v>41968.677465277782</v>
      </c>
      <c r="T3734">
        <f t="shared" si="466"/>
        <v>2014</v>
      </c>
      <c r="U3734" s="10">
        <f t="shared" si="470"/>
        <v>42028.5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7"/>
        <v>0</v>
      </c>
      <c r="P3735" s="6">
        <f>IF(L3735 &gt; 0,E3735/L3735,0)</f>
        <v>0</v>
      </c>
      <c r="Q3735" t="str">
        <f t="shared" si="471"/>
        <v>theater</v>
      </c>
      <c r="R3735" t="str">
        <f t="shared" si="472"/>
        <v>plays</v>
      </c>
      <c r="S3735" s="10">
        <f t="shared" si="469"/>
        <v>42103.024398148147</v>
      </c>
      <c r="T3735">
        <f t="shared" si="466"/>
        <v>2015</v>
      </c>
      <c r="U3735" s="10">
        <f t="shared" si="470"/>
        <v>42112.9375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7"/>
        <v>28.466666666666669</v>
      </c>
      <c r="P3736" s="6">
        <f t="shared" si="468"/>
        <v>61</v>
      </c>
      <c r="Q3736" t="str">
        <f t="shared" si="471"/>
        <v>theater</v>
      </c>
      <c r="R3736" t="str">
        <f t="shared" si="472"/>
        <v>plays</v>
      </c>
      <c r="S3736" s="10">
        <f t="shared" si="469"/>
        <v>42089.901574074072</v>
      </c>
      <c r="T3736">
        <f t="shared" si="466"/>
        <v>2015</v>
      </c>
      <c r="U3736" s="10">
        <f t="shared" si="470"/>
        <v>42149.901574074072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7"/>
        <v>13.333333333333334</v>
      </c>
      <c r="P3737" s="6">
        <f t="shared" si="468"/>
        <v>10</v>
      </c>
      <c r="Q3737" t="str">
        <f t="shared" si="471"/>
        <v>theater</v>
      </c>
      <c r="R3737" t="str">
        <f t="shared" si="472"/>
        <v>plays</v>
      </c>
      <c r="S3737" s="10">
        <f t="shared" si="469"/>
        <v>42122.693159722221</v>
      </c>
      <c r="T3737">
        <f t="shared" si="466"/>
        <v>2015</v>
      </c>
      <c r="U3737" s="10">
        <f t="shared" si="470"/>
        <v>42152.693159722221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7"/>
        <v>0.66666666666666674</v>
      </c>
      <c r="P3738" s="6">
        <f t="shared" si="468"/>
        <v>10</v>
      </c>
      <c r="Q3738" t="str">
        <f t="shared" si="471"/>
        <v>theater</v>
      </c>
      <c r="R3738" t="str">
        <f t="shared" si="472"/>
        <v>plays</v>
      </c>
      <c r="S3738" s="10">
        <f t="shared" si="469"/>
        <v>42048.711724537032</v>
      </c>
      <c r="T3738">
        <f t="shared" si="466"/>
        <v>2015</v>
      </c>
      <c r="U3738" s="10">
        <f t="shared" si="470"/>
        <v>42086.75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7"/>
        <v>21.428571428571427</v>
      </c>
      <c r="P3739" s="6">
        <f t="shared" si="468"/>
        <v>37.5</v>
      </c>
      <c r="Q3739" t="str">
        <f t="shared" si="471"/>
        <v>theater</v>
      </c>
      <c r="R3739" t="str">
        <f t="shared" si="472"/>
        <v>plays</v>
      </c>
      <c r="S3739" s="10">
        <f t="shared" si="469"/>
        <v>42297.691006944442</v>
      </c>
      <c r="T3739">
        <f t="shared" si="466"/>
        <v>2015</v>
      </c>
      <c r="U3739" s="10">
        <f t="shared" si="470"/>
        <v>42320.290972222225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7"/>
        <v>18</v>
      </c>
      <c r="P3740" s="6">
        <f t="shared" si="468"/>
        <v>45</v>
      </c>
      <c r="Q3740" t="str">
        <f t="shared" si="471"/>
        <v>theater</v>
      </c>
      <c r="R3740" t="str">
        <f t="shared" si="472"/>
        <v>plays</v>
      </c>
      <c r="S3740" s="10">
        <f t="shared" si="469"/>
        <v>41813.938715277778</v>
      </c>
      <c r="T3740">
        <f t="shared" si="466"/>
        <v>2014</v>
      </c>
      <c r="U3740" s="10">
        <f t="shared" si="470"/>
        <v>41835.916666666664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7"/>
        <v>20.125</v>
      </c>
      <c r="P3741" s="6">
        <f t="shared" si="468"/>
        <v>100.625</v>
      </c>
      <c r="Q3741" t="str">
        <f t="shared" si="471"/>
        <v>theater</v>
      </c>
      <c r="R3741" t="str">
        <f t="shared" si="472"/>
        <v>plays</v>
      </c>
      <c r="S3741" s="10">
        <f t="shared" si="469"/>
        <v>42548.449861111112</v>
      </c>
      <c r="T3741">
        <f t="shared" si="466"/>
        <v>2016</v>
      </c>
      <c r="U3741" s="10">
        <f t="shared" si="470"/>
        <v>42568.449861111112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7"/>
        <v>17.899999999999999</v>
      </c>
      <c r="P3742" s="6">
        <f t="shared" si="468"/>
        <v>25.571428571428573</v>
      </c>
      <c r="Q3742" t="str">
        <f t="shared" si="471"/>
        <v>theater</v>
      </c>
      <c r="R3742" t="str">
        <f t="shared" si="472"/>
        <v>plays</v>
      </c>
      <c r="S3742" s="10">
        <f t="shared" si="469"/>
        <v>41833.089756944442</v>
      </c>
      <c r="T3742">
        <f t="shared" si="466"/>
        <v>2014</v>
      </c>
      <c r="U3742" s="10">
        <f t="shared" si="470"/>
        <v>41863.079143518517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7"/>
        <v>0</v>
      </c>
      <c r="P3743" s="6">
        <f>IF(L3743 &gt; 0,E3743/L3743,0)</f>
        <v>0</v>
      </c>
      <c r="Q3743" t="str">
        <f t="shared" si="471"/>
        <v>theater</v>
      </c>
      <c r="R3743" t="str">
        <f t="shared" si="472"/>
        <v>plays</v>
      </c>
      <c r="S3743" s="10">
        <f t="shared" si="469"/>
        <v>42325.920717592591</v>
      </c>
      <c r="T3743">
        <f t="shared" si="466"/>
        <v>2015</v>
      </c>
      <c r="U3743" s="10">
        <f t="shared" si="470"/>
        <v>42355.920717592591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7"/>
        <v>2</v>
      </c>
      <c r="P3744" s="6">
        <f t="shared" si="468"/>
        <v>25</v>
      </c>
      <c r="Q3744" t="str">
        <f t="shared" si="471"/>
        <v>theater</v>
      </c>
      <c r="R3744" t="str">
        <f t="shared" si="472"/>
        <v>plays</v>
      </c>
      <c r="S3744" s="10">
        <f t="shared" si="469"/>
        <v>41858.214629629627</v>
      </c>
      <c r="T3744">
        <f t="shared" si="466"/>
        <v>2014</v>
      </c>
      <c r="U3744" s="10">
        <f t="shared" si="470"/>
        <v>41888.214629629627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7"/>
        <v>0</v>
      </c>
      <c r="P3745" s="6">
        <f t="shared" ref="P3745:P3746" si="473">IF(L3745 &gt; 0,E3745/L3745,0)</f>
        <v>0</v>
      </c>
      <c r="Q3745" t="str">
        <f t="shared" si="471"/>
        <v>theater</v>
      </c>
      <c r="R3745" t="str">
        <f t="shared" si="472"/>
        <v>plays</v>
      </c>
      <c r="S3745" s="10">
        <f t="shared" si="469"/>
        <v>41793.710231481484</v>
      </c>
      <c r="T3745">
        <f t="shared" si="466"/>
        <v>2014</v>
      </c>
      <c r="U3745" s="10">
        <f t="shared" si="470"/>
        <v>41823.710231481484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7"/>
        <v>0</v>
      </c>
      <c r="P3746" s="6">
        <f t="shared" si="473"/>
        <v>0</v>
      </c>
      <c r="Q3746" t="str">
        <f t="shared" si="471"/>
        <v>theater</v>
      </c>
      <c r="R3746" t="str">
        <f t="shared" si="472"/>
        <v>plays</v>
      </c>
      <c r="S3746" s="10">
        <f t="shared" si="469"/>
        <v>41793.814259259263</v>
      </c>
      <c r="T3746">
        <f t="shared" si="466"/>
        <v>2014</v>
      </c>
      <c r="U3746" s="10">
        <f t="shared" si="470"/>
        <v>41825.165972222225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7"/>
        <v>10</v>
      </c>
      <c r="P3747" s="6">
        <f t="shared" si="468"/>
        <v>10</v>
      </c>
      <c r="Q3747" t="str">
        <f t="shared" si="471"/>
        <v>theater</v>
      </c>
      <c r="R3747" t="str">
        <f t="shared" si="472"/>
        <v>plays</v>
      </c>
      <c r="S3747" s="10">
        <f t="shared" si="469"/>
        <v>41831.697939814818</v>
      </c>
      <c r="T3747">
        <f t="shared" si="466"/>
        <v>2014</v>
      </c>
      <c r="U3747" s="10">
        <f t="shared" si="470"/>
        <v>41861.697939814818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7"/>
        <v>2.3764705882352941</v>
      </c>
      <c r="P3748" s="6">
        <f t="shared" si="468"/>
        <v>202</v>
      </c>
      <c r="Q3748" t="str">
        <f t="shared" si="471"/>
        <v>theater</v>
      </c>
      <c r="R3748" t="str">
        <f t="shared" si="472"/>
        <v>plays</v>
      </c>
      <c r="S3748" s="10">
        <f t="shared" si="469"/>
        <v>42621.389340277776</v>
      </c>
      <c r="T3748">
        <f t="shared" si="466"/>
        <v>2016</v>
      </c>
      <c r="U3748" s="10">
        <f t="shared" si="470"/>
        <v>42651.389340277776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7"/>
        <v>1</v>
      </c>
      <c r="P3749" s="6">
        <f t="shared" si="468"/>
        <v>25</v>
      </c>
      <c r="Q3749" t="str">
        <f t="shared" si="471"/>
        <v>theater</v>
      </c>
      <c r="R3749" t="str">
        <f t="shared" si="472"/>
        <v>plays</v>
      </c>
      <c r="S3749" s="10">
        <f t="shared" si="469"/>
        <v>42164.299722222218</v>
      </c>
      <c r="T3749">
        <f t="shared" si="466"/>
        <v>2015</v>
      </c>
      <c r="U3749" s="10">
        <f t="shared" si="470"/>
        <v>42190.957638888889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7"/>
        <v>103.52</v>
      </c>
      <c r="P3750" s="6">
        <f t="shared" si="468"/>
        <v>99.538461538461533</v>
      </c>
      <c r="Q3750" t="str">
        <f t="shared" si="471"/>
        <v>theater</v>
      </c>
      <c r="R3750" t="str">
        <f t="shared" si="472"/>
        <v>musical</v>
      </c>
      <c r="S3750" s="10">
        <f t="shared" si="469"/>
        <v>42395.706435185188</v>
      </c>
      <c r="T3750">
        <f t="shared" si="466"/>
        <v>2016</v>
      </c>
      <c r="U3750" s="10">
        <f t="shared" si="470"/>
        <v>42416.249305555553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7"/>
        <v>105</v>
      </c>
      <c r="P3751" s="6">
        <f t="shared" si="468"/>
        <v>75</v>
      </c>
      <c r="Q3751" t="str">
        <f t="shared" si="471"/>
        <v>theater</v>
      </c>
      <c r="R3751" t="str">
        <f t="shared" si="472"/>
        <v>musical</v>
      </c>
      <c r="S3751" s="10">
        <f t="shared" si="469"/>
        <v>42458.127175925925</v>
      </c>
      <c r="T3751">
        <f t="shared" si="466"/>
        <v>2016</v>
      </c>
      <c r="U3751" s="10">
        <f t="shared" si="470"/>
        <v>42489.165972222225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7"/>
        <v>100.44999999999999</v>
      </c>
      <c r="P3752" s="6">
        <f t="shared" si="468"/>
        <v>215.25</v>
      </c>
      <c r="Q3752" t="str">
        <f t="shared" si="471"/>
        <v>theater</v>
      </c>
      <c r="R3752" t="str">
        <f t="shared" si="472"/>
        <v>musical</v>
      </c>
      <c r="S3752" s="10">
        <f t="shared" si="469"/>
        <v>42016.981574074074</v>
      </c>
      <c r="T3752">
        <f t="shared" si="466"/>
        <v>2015</v>
      </c>
      <c r="U3752" s="10">
        <f t="shared" si="470"/>
        <v>42045.332638888889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7"/>
        <v>132.6</v>
      </c>
      <c r="P3753" s="6">
        <f t="shared" si="468"/>
        <v>120.54545454545455</v>
      </c>
      <c r="Q3753" t="str">
        <f t="shared" si="471"/>
        <v>theater</v>
      </c>
      <c r="R3753" t="str">
        <f t="shared" si="472"/>
        <v>musical</v>
      </c>
      <c r="S3753" s="10">
        <f t="shared" si="469"/>
        <v>42403.035567129627</v>
      </c>
      <c r="T3753">
        <f t="shared" si="466"/>
        <v>2016</v>
      </c>
      <c r="U3753" s="10">
        <f t="shared" si="470"/>
        <v>42462.993900462956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7"/>
        <v>112.99999999999999</v>
      </c>
      <c r="P3754" s="6">
        <f t="shared" si="468"/>
        <v>37.666666666666664</v>
      </c>
      <c r="Q3754" t="str">
        <f t="shared" si="471"/>
        <v>theater</v>
      </c>
      <c r="R3754" t="str">
        <f t="shared" si="472"/>
        <v>musical</v>
      </c>
      <c r="S3754" s="10">
        <f t="shared" si="469"/>
        <v>42619.802488425921</v>
      </c>
      <c r="T3754">
        <f t="shared" si="466"/>
        <v>2016</v>
      </c>
      <c r="U3754" s="10">
        <f t="shared" si="470"/>
        <v>42659.875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7"/>
        <v>103.34</v>
      </c>
      <c r="P3755" s="6">
        <f t="shared" si="468"/>
        <v>172.23333333333332</v>
      </c>
      <c r="Q3755" t="str">
        <f t="shared" si="471"/>
        <v>theater</v>
      </c>
      <c r="R3755" t="str">
        <f t="shared" si="472"/>
        <v>musical</v>
      </c>
      <c r="S3755" s="10">
        <f t="shared" si="469"/>
        <v>42128.824074074073</v>
      </c>
      <c r="T3755">
        <f t="shared" si="466"/>
        <v>2015</v>
      </c>
      <c r="U3755" s="10">
        <f t="shared" si="470"/>
        <v>42158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7"/>
        <v>120</v>
      </c>
      <c r="P3756" s="6">
        <f t="shared" si="468"/>
        <v>111.11111111111111</v>
      </c>
      <c r="Q3756" t="str">
        <f t="shared" si="471"/>
        <v>theater</v>
      </c>
      <c r="R3756" t="str">
        <f t="shared" si="472"/>
        <v>musical</v>
      </c>
      <c r="S3756" s="10">
        <f t="shared" si="469"/>
        <v>41808.881215277775</v>
      </c>
      <c r="T3756">
        <f t="shared" si="466"/>
        <v>2014</v>
      </c>
      <c r="U3756" s="10">
        <f t="shared" si="470"/>
        <v>41846.207638888889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7"/>
        <v>129.63636363636363</v>
      </c>
      <c r="P3757" s="6">
        <f t="shared" si="468"/>
        <v>25.464285714285715</v>
      </c>
      <c r="Q3757" t="str">
        <f t="shared" si="471"/>
        <v>theater</v>
      </c>
      <c r="R3757" t="str">
        <f t="shared" si="472"/>
        <v>musical</v>
      </c>
      <c r="S3757" s="10">
        <f t="shared" si="469"/>
        <v>42445.866979166662</v>
      </c>
      <c r="T3757">
        <f t="shared" si="466"/>
        <v>2016</v>
      </c>
      <c r="U3757" s="10">
        <f t="shared" si="470"/>
        <v>42475.866979166662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7"/>
        <v>101.11111111111111</v>
      </c>
      <c r="P3758" s="6">
        <f t="shared" si="468"/>
        <v>267.64705882352939</v>
      </c>
      <c r="Q3758" t="str">
        <f t="shared" si="471"/>
        <v>theater</v>
      </c>
      <c r="R3758" t="str">
        <f t="shared" si="472"/>
        <v>musical</v>
      </c>
      <c r="S3758" s="10">
        <f t="shared" si="469"/>
        <v>41771.814791666664</v>
      </c>
      <c r="T3758">
        <f t="shared" si="466"/>
        <v>2014</v>
      </c>
      <c r="U3758" s="10">
        <f t="shared" si="470"/>
        <v>41801.814791666664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7"/>
        <v>108.51428571428572</v>
      </c>
      <c r="P3759" s="6">
        <f t="shared" si="468"/>
        <v>75.959999999999994</v>
      </c>
      <c r="Q3759" t="str">
        <f t="shared" si="471"/>
        <v>theater</v>
      </c>
      <c r="R3759" t="str">
        <f t="shared" si="472"/>
        <v>musical</v>
      </c>
      <c r="S3759" s="10">
        <f t="shared" si="469"/>
        <v>41954.850868055553</v>
      </c>
      <c r="T3759">
        <f t="shared" si="466"/>
        <v>2014</v>
      </c>
      <c r="U3759" s="10">
        <f t="shared" si="470"/>
        <v>41974.850868055553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7"/>
        <v>102.33333333333334</v>
      </c>
      <c r="P3760" s="6">
        <f t="shared" si="468"/>
        <v>59.03846153846154</v>
      </c>
      <c r="Q3760" t="str">
        <f t="shared" si="471"/>
        <v>theater</v>
      </c>
      <c r="R3760" t="str">
        <f t="shared" si="472"/>
        <v>musical</v>
      </c>
      <c r="S3760" s="10">
        <f t="shared" si="469"/>
        <v>41747.471504629626</v>
      </c>
      <c r="T3760">
        <f t="shared" si="466"/>
        <v>2014</v>
      </c>
      <c r="U3760" s="10">
        <f t="shared" si="470"/>
        <v>41778.208333333336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7"/>
        <v>110.24425000000002</v>
      </c>
      <c r="P3761" s="6">
        <f t="shared" si="468"/>
        <v>50.111022727272733</v>
      </c>
      <c r="Q3761" t="str">
        <f t="shared" si="471"/>
        <v>theater</v>
      </c>
      <c r="R3761" t="str">
        <f t="shared" si="472"/>
        <v>musical</v>
      </c>
      <c r="S3761" s="10">
        <f t="shared" si="469"/>
        <v>42182.108252314814</v>
      </c>
      <c r="T3761">
        <f t="shared" si="466"/>
        <v>2015</v>
      </c>
      <c r="U3761" s="10">
        <f t="shared" si="470"/>
        <v>42242.108252314814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7"/>
        <v>101.0154</v>
      </c>
      <c r="P3762" s="6">
        <f t="shared" si="468"/>
        <v>55.502967032967035</v>
      </c>
      <c r="Q3762" t="str">
        <f t="shared" si="471"/>
        <v>theater</v>
      </c>
      <c r="R3762" t="str">
        <f t="shared" si="472"/>
        <v>musical</v>
      </c>
      <c r="S3762" s="10">
        <f t="shared" si="469"/>
        <v>41739.525300925925</v>
      </c>
      <c r="T3762">
        <f t="shared" si="466"/>
        <v>2014</v>
      </c>
      <c r="U3762" s="10">
        <f t="shared" si="470"/>
        <v>41764.525300925925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7"/>
        <v>100</v>
      </c>
      <c r="P3763" s="6">
        <f t="shared" si="468"/>
        <v>166.66666666666666</v>
      </c>
      <c r="Q3763" t="str">
        <f t="shared" si="471"/>
        <v>theater</v>
      </c>
      <c r="R3763" t="str">
        <f t="shared" si="472"/>
        <v>musical</v>
      </c>
      <c r="S3763" s="10">
        <f t="shared" si="469"/>
        <v>42173.466863425929</v>
      </c>
      <c r="T3763">
        <f t="shared" si="466"/>
        <v>2015</v>
      </c>
      <c r="U3763" s="10">
        <f t="shared" si="470"/>
        <v>42226.958333333328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7"/>
        <v>106.24</v>
      </c>
      <c r="P3764" s="6">
        <f t="shared" si="468"/>
        <v>47.428571428571431</v>
      </c>
      <c r="Q3764" t="str">
        <f t="shared" si="471"/>
        <v>theater</v>
      </c>
      <c r="R3764" t="str">
        <f t="shared" si="472"/>
        <v>musical</v>
      </c>
      <c r="S3764" s="10">
        <f t="shared" si="469"/>
        <v>42193.813530092593</v>
      </c>
      <c r="T3764">
        <f t="shared" si="466"/>
        <v>2015</v>
      </c>
      <c r="U3764" s="10">
        <f t="shared" si="470"/>
        <v>42218.813530092593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7"/>
        <v>100</v>
      </c>
      <c r="P3765" s="6">
        <f t="shared" si="468"/>
        <v>64.935064935064929</v>
      </c>
      <c r="Q3765" t="str">
        <f t="shared" si="471"/>
        <v>theater</v>
      </c>
      <c r="R3765" t="str">
        <f t="shared" si="472"/>
        <v>musical</v>
      </c>
      <c r="S3765" s="10">
        <f t="shared" si="469"/>
        <v>42065.750300925924</v>
      </c>
      <c r="T3765">
        <f t="shared" si="466"/>
        <v>2015</v>
      </c>
      <c r="U3765" s="10">
        <f t="shared" si="470"/>
        <v>42095.708634259259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7"/>
        <v>100</v>
      </c>
      <c r="P3766" s="6">
        <f t="shared" si="468"/>
        <v>55.555555555555557</v>
      </c>
      <c r="Q3766" t="str">
        <f t="shared" si="471"/>
        <v>theater</v>
      </c>
      <c r="R3766" t="str">
        <f t="shared" si="472"/>
        <v>musical</v>
      </c>
      <c r="S3766" s="10">
        <f t="shared" si="469"/>
        <v>42499.842962962968</v>
      </c>
      <c r="T3766">
        <f t="shared" si="466"/>
        <v>2016</v>
      </c>
      <c r="U3766" s="10">
        <f t="shared" si="470"/>
        <v>42519.024999999994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7"/>
        <v>113.45714285714286</v>
      </c>
      <c r="P3767" s="6">
        <f t="shared" si="468"/>
        <v>74.224299065420567</v>
      </c>
      <c r="Q3767" t="str">
        <f t="shared" si="471"/>
        <v>theater</v>
      </c>
      <c r="R3767" t="str">
        <f t="shared" si="472"/>
        <v>musical</v>
      </c>
      <c r="S3767" s="10">
        <f t="shared" si="469"/>
        <v>41820.776412037041</v>
      </c>
      <c r="T3767">
        <f t="shared" si="466"/>
        <v>2014</v>
      </c>
      <c r="U3767" s="10">
        <f t="shared" si="470"/>
        <v>41850.776412037041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7"/>
        <v>102.65010000000001</v>
      </c>
      <c r="P3768" s="6">
        <f t="shared" si="468"/>
        <v>106.9271875</v>
      </c>
      <c r="Q3768" t="str">
        <f t="shared" si="471"/>
        <v>theater</v>
      </c>
      <c r="R3768" t="str">
        <f t="shared" si="472"/>
        <v>musical</v>
      </c>
      <c r="S3768" s="10">
        <f t="shared" si="469"/>
        <v>41788.167187500003</v>
      </c>
      <c r="T3768">
        <f t="shared" si="466"/>
        <v>2014</v>
      </c>
      <c r="U3768" s="10">
        <f t="shared" si="470"/>
        <v>41823.167187500003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7"/>
        <v>116.75</v>
      </c>
      <c r="P3769" s="6">
        <f t="shared" si="468"/>
        <v>41.696428571428569</v>
      </c>
      <c r="Q3769" t="str">
        <f t="shared" si="471"/>
        <v>theater</v>
      </c>
      <c r="R3769" t="str">
        <f t="shared" si="472"/>
        <v>musical</v>
      </c>
      <c r="S3769" s="10">
        <f t="shared" si="469"/>
        <v>42050.019641203704</v>
      </c>
      <c r="T3769">
        <f t="shared" si="466"/>
        <v>2015</v>
      </c>
      <c r="U3769" s="10">
        <f t="shared" si="470"/>
        <v>42064.207638888889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7"/>
        <v>107.65274999999998</v>
      </c>
      <c r="P3770" s="6">
        <f t="shared" si="468"/>
        <v>74.243275862068955</v>
      </c>
      <c r="Q3770" t="str">
        <f t="shared" si="471"/>
        <v>theater</v>
      </c>
      <c r="R3770" t="str">
        <f t="shared" si="472"/>
        <v>musical</v>
      </c>
      <c r="S3770" s="10">
        <f t="shared" si="469"/>
        <v>41772.727893518517</v>
      </c>
      <c r="T3770">
        <f t="shared" si="466"/>
        <v>2014</v>
      </c>
      <c r="U3770" s="10">
        <f t="shared" si="470"/>
        <v>41802.727893518517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7"/>
        <v>100</v>
      </c>
      <c r="P3771" s="6">
        <f t="shared" si="468"/>
        <v>73.333333333333329</v>
      </c>
      <c r="Q3771" t="str">
        <f t="shared" si="471"/>
        <v>theater</v>
      </c>
      <c r="R3771" t="str">
        <f t="shared" si="472"/>
        <v>musical</v>
      </c>
      <c r="S3771" s="10">
        <f t="shared" si="469"/>
        <v>42445.598136574074</v>
      </c>
      <c r="T3771">
        <f t="shared" si="466"/>
        <v>2016</v>
      </c>
      <c r="U3771" s="10">
        <f t="shared" si="470"/>
        <v>42475.598136574074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7"/>
        <v>100</v>
      </c>
      <c r="P3772" s="6">
        <f t="shared" si="468"/>
        <v>100</v>
      </c>
      <c r="Q3772" t="str">
        <f t="shared" si="471"/>
        <v>theater</v>
      </c>
      <c r="R3772" t="str">
        <f t="shared" si="472"/>
        <v>musical</v>
      </c>
      <c r="S3772" s="10">
        <f t="shared" si="469"/>
        <v>42138.930671296301</v>
      </c>
      <c r="T3772">
        <f t="shared" si="466"/>
        <v>2015</v>
      </c>
      <c r="U3772" s="10">
        <f t="shared" si="470"/>
        <v>42168.930671296301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7"/>
        <v>146</v>
      </c>
      <c r="P3773" s="6">
        <f t="shared" si="468"/>
        <v>38.421052631578945</v>
      </c>
      <c r="Q3773" t="str">
        <f t="shared" si="471"/>
        <v>theater</v>
      </c>
      <c r="R3773" t="str">
        <f t="shared" si="472"/>
        <v>musical</v>
      </c>
      <c r="S3773" s="10">
        <f t="shared" si="469"/>
        <v>42493.857083333336</v>
      </c>
      <c r="T3773">
        <f t="shared" si="466"/>
        <v>2016</v>
      </c>
      <c r="U3773" s="10">
        <f t="shared" si="470"/>
        <v>42508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7"/>
        <v>110.2</v>
      </c>
      <c r="P3774" s="6">
        <f t="shared" si="468"/>
        <v>166.96969696969697</v>
      </c>
      <c r="Q3774" t="str">
        <f t="shared" si="471"/>
        <v>theater</v>
      </c>
      <c r="R3774" t="str">
        <f t="shared" si="472"/>
        <v>musical</v>
      </c>
      <c r="S3774" s="10">
        <f t="shared" si="469"/>
        <v>42682.616967592592</v>
      </c>
      <c r="T3774">
        <f t="shared" si="466"/>
        <v>2016</v>
      </c>
      <c r="U3774" s="10">
        <f t="shared" si="470"/>
        <v>42703.25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7"/>
        <v>108.2</v>
      </c>
      <c r="P3775" s="6">
        <f t="shared" si="468"/>
        <v>94.912280701754383</v>
      </c>
      <c r="Q3775" t="str">
        <f t="shared" si="471"/>
        <v>theater</v>
      </c>
      <c r="R3775" t="str">
        <f t="shared" si="472"/>
        <v>musical</v>
      </c>
      <c r="S3775" s="10">
        <f t="shared" si="469"/>
        <v>42656.005173611105</v>
      </c>
      <c r="T3775">
        <f t="shared" si="466"/>
        <v>2016</v>
      </c>
      <c r="U3775" s="10">
        <f t="shared" si="470"/>
        <v>42689.088888888888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7"/>
        <v>100</v>
      </c>
      <c r="P3776" s="6">
        <f t="shared" si="468"/>
        <v>100</v>
      </c>
      <c r="Q3776" t="str">
        <f t="shared" si="471"/>
        <v>theater</v>
      </c>
      <c r="R3776" t="str">
        <f t="shared" si="472"/>
        <v>musical</v>
      </c>
      <c r="S3776" s="10">
        <f t="shared" si="469"/>
        <v>42087.792303240742</v>
      </c>
      <c r="T3776">
        <f t="shared" si="466"/>
        <v>2015</v>
      </c>
      <c r="U3776" s="10">
        <f t="shared" si="470"/>
        <v>42103.792303240742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7"/>
        <v>100.25</v>
      </c>
      <c r="P3777" s="6">
        <f t="shared" si="468"/>
        <v>143.21428571428572</v>
      </c>
      <c r="Q3777" t="str">
        <f t="shared" si="471"/>
        <v>theater</v>
      </c>
      <c r="R3777" t="str">
        <f t="shared" si="472"/>
        <v>musical</v>
      </c>
      <c r="S3777" s="10">
        <f t="shared" si="469"/>
        <v>42075.942627314813</v>
      </c>
      <c r="T3777">
        <f t="shared" si="466"/>
        <v>2015</v>
      </c>
      <c r="U3777" s="10">
        <f t="shared" si="470"/>
        <v>42103.166666666672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7"/>
        <v>106.71250000000001</v>
      </c>
      <c r="P3778" s="6">
        <f t="shared" si="468"/>
        <v>90.819148936170208</v>
      </c>
      <c r="Q3778" t="str">
        <f t="shared" si="471"/>
        <v>theater</v>
      </c>
      <c r="R3778" t="str">
        <f t="shared" si="472"/>
        <v>musical</v>
      </c>
      <c r="S3778" s="10">
        <f t="shared" si="469"/>
        <v>41814.367800925924</v>
      </c>
      <c r="T3778">
        <f t="shared" ref="T3778:T3841" si="474">YEAR(S3778)</f>
        <v>2014</v>
      </c>
      <c r="U3778" s="10">
        <f t="shared" si="470"/>
        <v>41852.041666666664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5">E3779/D3779 * 100</f>
        <v>143.19999999999999</v>
      </c>
      <c r="P3779" s="6">
        <f t="shared" ref="P3779:P3842" si="476">E3779/L3779</f>
        <v>48.542372881355931</v>
      </c>
      <c r="Q3779" t="str">
        <f t="shared" si="471"/>
        <v>theater</v>
      </c>
      <c r="R3779" t="str">
        <f t="shared" si="472"/>
        <v>musical</v>
      </c>
      <c r="S3779" s="10">
        <f t="shared" ref="S3779:S3842" si="477">(((J3779/60)/60)/24)+DATE(1970,1,1)</f>
        <v>41887.111354166671</v>
      </c>
      <c r="T3779">
        <f t="shared" si="474"/>
        <v>2014</v>
      </c>
      <c r="U3779" s="10">
        <f t="shared" ref="U3779:U3842" si="478">(((I3779/60)/60)/24)+DATE(1970,1,1)</f>
        <v>41909.166666666664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5"/>
        <v>105.04166666666667</v>
      </c>
      <c r="P3780" s="6">
        <f t="shared" si="476"/>
        <v>70.027777777777771</v>
      </c>
      <c r="Q3780" t="str">
        <f t="shared" si="471"/>
        <v>theater</v>
      </c>
      <c r="R3780" t="str">
        <f t="shared" si="472"/>
        <v>musical</v>
      </c>
      <c r="S3780" s="10">
        <f t="shared" si="477"/>
        <v>41989.819212962961</v>
      </c>
      <c r="T3780">
        <f t="shared" si="474"/>
        <v>2014</v>
      </c>
      <c r="U3780" s="10">
        <f t="shared" si="478"/>
        <v>42049.819212962961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5"/>
        <v>103.98</v>
      </c>
      <c r="P3781" s="6">
        <f t="shared" si="476"/>
        <v>135.62608695652173</v>
      </c>
      <c r="Q3781" t="str">
        <f t="shared" ref="Q3781:Q3844" si="479">LEFT(N3781,SEARCH("/",N3781,1)-1)</f>
        <v>theater</v>
      </c>
      <c r="R3781" t="str">
        <f t="shared" ref="R3781:R3844" si="480">RIGHT(N3781,LEN(N3781)-SEARCH("/",N3781,1))</f>
        <v>musical</v>
      </c>
      <c r="S3781" s="10">
        <f t="shared" si="477"/>
        <v>42425.735416666663</v>
      </c>
      <c r="T3781">
        <f t="shared" si="474"/>
        <v>2016</v>
      </c>
      <c r="U3781" s="10">
        <f t="shared" si="478"/>
        <v>42455.693750000006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5"/>
        <v>120</v>
      </c>
      <c r="P3782" s="6">
        <f t="shared" si="476"/>
        <v>100</v>
      </c>
      <c r="Q3782" t="str">
        <f t="shared" si="479"/>
        <v>theater</v>
      </c>
      <c r="R3782" t="str">
        <f t="shared" si="480"/>
        <v>musical</v>
      </c>
      <c r="S3782" s="10">
        <f t="shared" si="477"/>
        <v>42166.219733796301</v>
      </c>
      <c r="T3782">
        <f t="shared" si="474"/>
        <v>2015</v>
      </c>
      <c r="U3782" s="10">
        <f t="shared" si="478"/>
        <v>42198.837499999994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5"/>
        <v>109.66666666666667</v>
      </c>
      <c r="P3783" s="6">
        <f t="shared" si="476"/>
        <v>94.90384615384616</v>
      </c>
      <c r="Q3783" t="str">
        <f t="shared" si="479"/>
        <v>theater</v>
      </c>
      <c r="R3783" t="str">
        <f t="shared" si="480"/>
        <v>musical</v>
      </c>
      <c r="S3783" s="10">
        <f t="shared" si="477"/>
        <v>41865.882928240739</v>
      </c>
      <c r="T3783">
        <f t="shared" si="474"/>
        <v>2014</v>
      </c>
      <c r="U3783" s="10">
        <f t="shared" si="478"/>
        <v>41890.882928240739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5"/>
        <v>101.75</v>
      </c>
      <c r="P3784" s="6">
        <f t="shared" si="476"/>
        <v>75.370370370370367</v>
      </c>
      <c r="Q3784" t="str">
        <f t="shared" si="479"/>
        <v>theater</v>
      </c>
      <c r="R3784" t="str">
        <f t="shared" si="480"/>
        <v>musical</v>
      </c>
      <c r="S3784" s="10">
        <f t="shared" si="477"/>
        <v>42546.862233796302</v>
      </c>
      <c r="T3784">
        <f t="shared" si="474"/>
        <v>2016</v>
      </c>
      <c r="U3784" s="10">
        <f t="shared" si="478"/>
        <v>42575.958333333328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5"/>
        <v>128.91666666666666</v>
      </c>
      <c r="P3785" s="6">
        <f t="shared" si="476"/>
        <v>64.458333333333329</v>
      </c>
      <c r="Q3785" t="str">
        <f t="shared" si="479"/>
        <v>theater</v>
      </c>
      <c r="R3785" t="str">
        <f t="shared" si="480"/>
        <v>musical</v>
      </c>
      <c r="S3785" s="10">
        <f t="shared" si="477"/>
        <v>42420.140277777777</v>
      </c>
      <c r="T3785">
        <f t="shared" si="474"/>
        <v>2016</v>
      </c>
      <c r="U3785" s="10">
        <f t="shared" si="478"/>
        <v>42444.666666666672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5"/>
        <v>114.99999999999999</v>
      </c>
      <c r="P3786" s="6">
        <f t="shared" si="476"/>
        <v>115</v>
      </c>
      <c r="Q3786" t="str">
        <f t="shared" si="479"/>
        <v>theater</v>
      </c>
      <c r="R3786" t="str">
        <f t="shared" si="480"/>
        <v>musical</v>
      </c>
      <c r="S3786" s="10">
        <f t="shared" si="477"/>
        <v>42531.980694444443</v>
      </c>
      <c r="T3786">
        <f t="shared" si="474"/>
        <v>2016</v>
      </c>
      <c r="U3786" s="10">
        <f t="shared" si="478"/>
        <v>42561.980694444443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5"/>
        <v>150.75</v>
      </c>
      <c r="P3787" s="6">
        <f t="shared" si="476"/>
        <v>100.5</v>
      </c>
      <c r="Q3787" t="str">
        <f t="shared" si="479"/>
        <v>theater</v>
      </c>
      <c r="R3787" t="str">
        <f t="shared" si="480"/>
        <v>musical</v>
      </c>
      <c r="S3787" s="10">
        <f t="shared" si="477"/>
        <v>42548.63853009259</v>
      </c>
      <c r="T3787">
        <f t="shared" si="474"/>
        <v>2016</v>
      </c>
      <c r="U3787" s="10">
        <f t="shared" si="478"/>
        <v>42584.418749999997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5"/>
        <v>110.96666666666665</v>
      </c>
      <c r="P3788" s="6">
        <f t="shared" si="476"/>
        <v>93.774647887323937</v>
      </c>
      <c r="Q3788" t="str">
        <f t="shared" si="479"/>
        <v>theater</v>
      </c>
      <c r="R3788" t="str">
        <f t="shared" si="480"/>
        <v>musical</v>
      </c>
      <c r="S3788" s="10">
        <f t="shared" si="477"/>
        <v>42487.037905092591</v>
      </c>
      <c r="T3788">
        <f t="shared" si="474"/>
        <v>2016</v>
      </c>
      <c r="U3788" s="10">
        <f t="shared" si="478"/>
        <v>42517.037905092591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5"/>
        <v>100.28571428571429</v>
      </c>
      <c r="P3789" s="6">
        <f t="shared" si="476"/>
        <v>35.1</v>
      </c>
      <c r="Q3789" t="str">
        <f t="shared" si="479"/>
        <v>theater</v>
      </c>
      <c r="R3789" t="str">
        <f t="shared" si="480"/>
        <v>musical</v>
      </c>
      <c r="S3789" s="10">
        <f t="shared" si="477"/>
        <v>42167.534791666665</v>
      </c>
      <c r="T3789">
        <f t="shared" si="474"/>
        <v>2015</v>
      </c>
      <c r="U3789" s="10">
        <f t="shared" si="478"/>
        <v>42196.165972222225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5"/>
        <v>0.66666666666666674</v>
      </c>
      <c r="P3790" s="6">
        <f t="shared" si="476"/>
        <v>500</v>
      </c>
      <c r="Q3790" t="str">
        <f t="shared" si="479"/>
        <v>theater</v>
      </c>
      <c r="R3790" t="str">
        <f t="shared" si="480"/>
        <v>musical</v>
      </c>
      <c r="S3790" s="10">
        <f t="shared" si="477"/>
        <v>42333.695821759262</v>
      </c>
      <c r="T3790">
        <f t="shared" si="474"/>
        <v>2015</v>
      </c>
      <c r="U3790" s="10">
        <f t="shared" si="478"/>
        <v>42361.679166666669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5"/>
        <v>3.267605633802817</v>
      </c>
      <c r="P3791" s="6">
        <f t="shared" si="476"/>
        <v>29</v>
      </c>
      <c r="Q3791" t="str">
        <f t="shared" si="479"/>
        <v>theater</v>
      </c>
      <c r="R3791" t="str">
        <f t="shared" si="480"/>
        <v>musical</v>
      </c>
      <c r="S3791" s="10">
        <f t="shared" si="477"/>
        <v>42138.798819444448</v>
      </c>
      <c r="T3791">
        <f t="shared" si="474"/>
        <v>2015</v>
      </c>
      <c r="U3791" s="10">
        <f t="shared" si="478"/>
        <v>42170.798819444448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5"/>
        <v>0</v>
      </c>
      <c r="P3792" s="6">
        <f t="shared" ref="P3792:P3793" si="481">IF(L3792 &gt; 0,E3792/L3792,0)</f>
        <v>0</v>
      </c>
      <c r="Q3792" t="str">
        <f t="shared" si="479"/>
        <v>theater</v>
      </c>
      <c r="R3792" t="str">
        <f t="shared" si="480"/>
        <v>musical</v>
      </c>
      <c r="S3792" s="10">
        <f t="shared" si="477"/>
        <v>42666.666932870372</v>
      </c>
      <c r="T3792">
        <f t="shared" si="474"/>
        <v>2016</v>
      </c>
      <c r="U3792" s="10">
        <f t="shared" si="478"/>
        <v>42696.708599537036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5"/>
        <v>0</v>
      </c>
      <c r="P3793" s="6">
        <f t="shared" si="481"/>
        <v>0</v>
      </c>
      <c r="Q3793" t="str">
        <f t="shared" si="479"/>
        <v>theater</v>
      </c>
      <c r="R3793" t="str">
        <f t="shared" si="480"/>
        <v>musical</v>
      </c>
      <c r="S3793" s="10">
        <f t="shared" si="477"/>
        <v>41766.692037037035</v>
      </c>
      <c r="T3793">
        <f t="shared" si="474"/>
        <v>2014</v>
      </c>
      <c r="U3793" s="10">
        <f t="shared" si="478"/>
        <v>41826.692037037035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5"/>
        <v>0.27999999999999997</v>
      </c>
      <c r="P3794" s="6">
        <f t="shared" si="476"/>
        <v>17.5</v>
      </c>
      <c r="Q3794" t="str">
        <f t="shared" si="479"/>
        <v>theater</v>
      </c>
      <c r="R3794" t="str">
        <f t="shared" si="480"/>
        <v>musical</v>
      </c>
      <c r="S3794" s="10">
        <f t="shared" si="477"/>
        <v>42170.447013888886</v>
      </c>
      <c r="T3794">
        <f t="shared" si="474"/>
        <v>2015</v>
      </c>
      <c r="U3794" s="10">
        <f t="shared" si="478"/>
        <v>42200.447013888886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5"/>
        <v>59.657142857142851</v>
      </c>
      <c r="P3795" s="6">
        <f t="shared" si="476"/>
        <v>174</v>
      </c>
      <c r="Q3795" t="str">
        <f t="shared" si="479"/>
        <v>theater</v>
      </c>
      <c r="R3795" t="str">
        <f t="shared" si="480"/>
        <v>musical</v>
      </c>
      <c r="S3795" s="10">
        <f t="shared" si="477"/>
        <v>41968.938993055555</v>
      </c>
      <c r="T3795">
        <f t="shared" si="474"/>
        <v>2014</v>
      </c>
      <c r="U3795" s="10">
        <f t="shared" si="478"/>
        <v>41989.938993055555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5"/>
        <v>1</v>
      </c>
      <c r="P3796" s="6">
        <f t="shared" si="476"/>
        <v>50</v>
      </c>
      <c r="Q3796" t="str">
        <f t="shared" si="479"/>
        <v>theater</v>
      </c>
      <c r="R3796" t="str">
        <f t="shared" si="480"/>
        <v>musical</v>
      </c>
      <c r="S3796" s="10">
        <f t="shared" si="477"/>
        <v>42132.58048611111</v>
      </c>
      <c r="T3796">
        <f t="shared" si="474"/>
        <v>2015</v>
      </c>
      <c r="U3796" s="10">
        <f t="shared" si="478"/>
        <v>42162.58048611111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5"/>
        <v>1.6666666666666667</v>
      </c>
      <c r="P3797" s="6">
        <f t="shared" si="476"/>
        <v>5</v>
      </c>
      <c r="Q3797" t="str">
        <f t="shared" si="479"/>
        <v>theater</v>
      </c>
      <c r="R3797" t="str">
        <f t="shared" si="480"/>
        <v>musical</v>
      </c>
      <c r="S3797" s="10">
        <f t="shared" si="477"/>
        <v>42201.436226851853</v>
      </c>
      <c r="T3797">
        <f t="shared" si="474"/>
        <v>2015</v>
      </c>
      <c r="U3797" s="10">
        <f t="shared" si="478"/>
        <v>42244.9375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5"/>
        <v>4.4444444444444444E-3</v>
      </c>
      <c r="P3798" s="6">
        <f t="shared" si="476"/>
        <v>1</v>
      </c>
      <c r="Q3798" t="str">
        <f t="shared" si="479"/>
        <v>theater</v>
      </c>
      <c r="R3798" t="str">
        <f t="shared" si="480"/>
        <v>musical</v>
      </c>
      <c r="S3798" s="10">
        <f t="shared" si="477"/>
        <v>42689.029583333337</v>
      </c>
      <c r="T3798">
        <f t="shared" si="474"/>
        <v>2016</v>
      </c>
      <c r="U3798" s="10">
        <f t="shared" si="478"/>
        <v>42749.029583333337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5"/>
        <v>89.666666666666657</v>
      </c>
      <c r="P3799" s="6">
        <f t="shared" si="476"/>
        <v>145.40540540540542</v>
      </c>
      <c r="Q3799" t="str">
        <f t="shared" si="479"/>
        <v>theater</v>
      </c>
      <c r="R3799" t="str">
        <f t="shared" si="480"/>
        <v>musical</v>
      </c>
      <c r="S3799" s="10">
        <f t="shared" si="477"/>
        <v>42084.881539351853</v>
      </c>
      <c r="T3799">
        <f t="shared" si="474"/>
        <v>2015</v>
      </c>
      <c r="U3799" s="10">
        <f t="shared" si="478"/>
        <v>42114.881539351853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5"/>
        <v>1.4642857142857144</v>
      </c>
      <c r="P3800" s="6">
        <f t="shared" si="476"/>
        <v>205</v>
      </c>
      <c r="Q3800" t="str">
        <f t="shared" si="479"/>
        <v>theater</v>
      </c>
      <c r="R3800" t="str">
        <f t="shared" si="480"/>
        <v>musical</v>
      </c>
      <c r="S3800" s="10">
        <f t="shared" si="477"/>
        <v>41831.722777777781</v>
      </c>
      <c r="T3800">
        <f t="shared" si="474"/>
        <v>2014</v>
      </c>
      <c r="U3800" s="10">
        <f t="shared" si="478"/>
        <v>41861.722777777781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5"/>
        <v>4.0199999999999996</v>
      </c>
      <c r="P3801" s="6">
        <f t="shared" si="476"/>
        <v>100.5</v>
      </c>
      <c r="Q3801" t="str">
        <f t="shared" si="479"/>
        <v>theater</v>
      </c>
      <c r="R3801" t="str">
        <f t="shared" si="480"/>
        <v>musical</v>
      </c>
      <c r="S3801" s="10">
        <f t="shared" si="477"/>
        <v>42410.93105324074</v>
      </c>
      <c r="T3801">
        <f t="shared" si="474"/>
        <v>2016</v>
      </c>
      <c r="U3801" s="10">
        <f t="shared" si="478"/>
        <v>42440.93105324074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5"/>
        <v>4.004545454545454</v>
      </c>
      <c r="P3802" s="6">
        <f t="shared" si="476"/>
        <v>55.0625</v>
      </c>
      <c r="Q3802" t="str">
        <f t="shared" si="479"/>
        <v>theater</v>
      </c>
      <c r="R3802" t="str">
        <f t="shared" si="480"/>
        <v>musical</v>
      </c>
      <c r="S3802" s="10">
        <f t="shared" si="477"/>
        <v>41982.737071759257</v>
      </c>
      <c r="T3802">
        <f t="shared" si="474"/>
        <v>2014</v>
      </c>
      <c r="U3802" s="10">
        <f t="shared" si="478"/>
        <v>42015.207638888889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5"/>
        <v>8.52</v>
      </c>
      <c r="P3803" s="6">
        <f t="shared" si="476"/>
        <v>47.333333333333336</v>
      </c>
      <c r="Q3803" t="str">
        <f t="shared" si="479"/>
        <v>theater</v>
      </c>
      <c r="R3803" t="str">
        <f t="shared" si="480"/>
        <v>musical</v>
      </c>
      <c r="S3803" s="10">
        <f t="shared" si="477"/>
        <v>41975.676111111112</v>
      </c>
      <c r="T3803">
        <f t="shared" si="474"/>
        <v>2014</v>
      </c>
      <c r="U3803" s="10">
        <f t="shared" si="478"/>
        <v>42006.676111111112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5"/>
        <v>0</v>
      </c>
      <c r="P3804" s="6">
        <f>IF(L3804 &gt; 0,E3804/L3804,0)</f>
        <v>0</v>
      </c>
      <c r="Q3804" t="str">
        <f t="shared" si="479"/>
        <v>theater</v>
      </c>
      <c r="R3804" t="str">
        <f t="shared" si="480"/>
        <v>musical</v>
      </c>
      <c r="S3804" s="10">
        <f t="shared" si="477"/>
        <v>42269.126226851848</v>
      </c>
      <c r="T3804">
        <f t="shared" si="474"/>
        <v>2015</v>
      </c>
      <c r="U3804" s="10">
        <f t="shared" si="478"/>
        <v>42299.126226851848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5"/>
        <v>19.650000000000002</v>
      </c>
      <c r="P3805" s="6">
        <f t="shared" si="476"/>
        <v>58.95</v>
      </c>
      <c r="Q3805" t="str">
        <f t="shared" si="479"/>
        <v>theater</v>
      </c>
      <c r="R3805" t="str">
        <f t="shared" si="480"/>
        <v>musical</v>
      </c>
      <c r="S3805" s="10">
        <f t="shared" si="477"/>
        <v>42403.971851851849</v>
      </c>
      <c r="T3805">
        <f t="shared" si="474"/>
        <v>2016</v>
      </c>
      <c r="U3805" s="10">
        <f t="shared" si="478"/>
        <v>42433.971851851849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5"/>
        <v>0</v>
      </c>
      <c r="P3806" s="6">
        <f>IF(L3806 &gt; 0,E3806/L3806,0)</f>
        <v>0</v>
      </c>
      <c r="Q3806" t="str">
        <f t="shared" si="479"/>
        <v>theater</v>
      </c>
      <c r="R3806" t="str">
        <f t="shared" si="480"/>
        <v>musical</v>
      </c>
      <c r="S3806" s="10">
        <f t="shared" si="477"/>
        <v>42527.00953703704</v>
      </c>
      <c r="T3806">
        <f t="shared" si="474"/>
        <v>2016</v>
      </c>
      <c r="U3806" s="10">
        <f t="shared" si="478"/>
        <v>42582.291666666672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5"/>
        <v>2E-3</v>
      </c>
      <c r="P3807" s="6">
        <f t="shared" si="476"/>
        <v>1.5</v>
      </c>
      <c r="Q3807" t="str">
        <f t="shared" si="479"/>
        <v>theater</v>
      </c>
      <c r="R3807" t="str">
        <f t="shared" si="480"/>
        <v>musical</v>
      </c>
      <c r="S3807" s="10">
        <f t="shared" si="477"/>
        <v>41849.887037037035</v>
      </c>
      <c r="T3807">
        <f t="shared" si="474"/>
        <v>2014</v>
      </c>
      <c r="U3807" s="10">
        <f t="shared" si="478"/>
        <v>41909.887037037035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5"/>
        <v>6.6666666666666666E-2</v>
      </c>
      <c r="P3808" s="6">
        <f t="shared" si="476"/>
        <v>5</v>
      </c>
      <c r="Q3808" t="str">
        <f t="shared" si="479"/>
        <v>theater</v>
      </c>
      <c r="R3808" t="str">
        <f t="shared" si="480"/>
        <v>musical</v>
      </c>
      <c r="S3808" s="10">
        <f t="shared" si="477"/>
        <v>41799.259039351848</v>
      </c>
      <c r="T3808">
        <f t="shared" si="474"/>
        <v>2014</v>
      </c>
      <c r="U3808" s="10">
        <f t="shared" si="478"/>
        <v>41819.259039351848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5"/>
        <v>30.333333333333336</v>
      </c>
      <c r="P3809" s="6">
        <f t="shared" si="476"/>
        <v>50.555555555555557</v>
      </c>
      <c r="Q3809" t="str">
        <f t="shared" si="479"/>
        <v>theater</v>
      </c>
      <c r="R3809" t="str">
        <f t="shared" si="480"/>
        <v>musical</v>
      </c>
      <c r="S3809" s="10">
        <f t="shared" si="477"/>
        <v>42090.909016203703</v>
      </c>
      <c r="T3809">
        <f t="shared" si="474"/>
        <v>2015</v>
      </c>
      <c r="U3809" s="10">
        <f t="shared" si="478"/>
        <v>42097.909016203703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5"/>
        <v>100</v>
      </c>
      <c r="P3810" s="6">
        <f t="shared" si="476"/>
        <v>41.666666666666664</v>
      </c>
      <c r="Q3810" t="str">
        <f t="shared" si="479"/>
        <v>theater</v>
      </c>
      <c r="R3810" t="str">
        <f t="shared" si="480"/>
        <v>plays</v>
      </c>
      <c r="S3810" s="10">
        <f t="shared" si="477"/>
        <v>42059.453923611116</v>
      </c>
      <c r="T3810">
        <f t="shared" si="474"/>
        <v>2015</v>
      </c>
      <c r="U3810" s="10">
        <f t="shared" si="478"/>
        <v>42119.412256944444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5"/>
        <v>101.25</v>
      </c>
      <c r="P3811" s="6">
        <f t="shared" si="476"/>
        <v>53.289473684210527</v>
      </c>
      <c r="Q3811" t="str">
        <f t="shared" si="479"/>
        <v>theater</v>
      </c>
      <c r="R3811" t="str">
        <f t="shared" si="480"/>
        <v>plays</v>
      </c>
      <c r="S3811" s="10">
        <f t="shared" si="477"/>
        <v>41800.526701388888</v>
      </c>
      <c r="T3811">
        <f t="shared" si="474"/>
        <v>2014</v>
      </c>
      <c r="U3811" s="10">
        <f t="shared" si="478"/>
        <v>41850.958333333336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5"/>
        <v>121.73333333333333</v>
      </c>
      <c r="P3812" s="6">
        <f t="shared" si="476"/>
        <v>70.230769230769226</v>
      </c>
      <c r="Q3812" t="str">
        <f t="shared" si="479"/>
        <v>theater</v>
      </c>
      <c r="R3812" t="str">
        <f t="shared" si="480"/>
        <v>plays</v>
      </c>
      <c r="S3812" s="10">
        <f t="shared" si="477"/>
        <v>42054.849050925928</v>
      </c>
      <c r="T3812">
        <f t="shared" si="474"/>
        <v>2015</v>
      </c>
      <c r="U3812" s="10">
        <f t="shared" si="478"/>
        <v>42084.807384259257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5"/>
        <v>330</v>
      </c>
      <c r="P3813" s="6">
        <f t="shared" si="476"/>
        <v>43.421052631578945</v>
      </c>
      <c r="Q3813" t="str">
        <f t="shared" si="479"/>
        <v>theater</v>
      </c>
      <c r="R3813" t="str">
        <f t="shared" si="480"/>
        <v>plays</v>
      </c>
      <c r="S3813" s="10">
        <f t="shared" si="477"/>
        <v>42487.62700231481</v>
      </c>
      <c r="T3813">
        <f t="shared" si="474"/>
        <v>2016</v>
      </c>
      <c r="U3813" s="10">
        <f t="shared" si="478"/>
        <v>42521.458333333328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5"/>
        <v>109.55</v>
      </c>
      <c r="P3814" s="6">
        <f t="shared" si="476"/>
        <v>199.18181818181819</v>
      </c>
      <c r="Q3814" t="str">
        <f t="shared" si="479"/>
        <v>theater</v>
      </c>
      <c r="R3814" t="str">
        <f t="shared" si="480"/>
        <v>plays</v>
      </c>
      <c r="S3814" s="10">
        <f t="shared" si="477"/>
        <v>42109.751250000001</v>
      </c>
      <c r="T3814">
        <f t="shared" si="474"/>
        <v>2015</v>
      </c>
      <c r="U3814" s="10">
        <f t="shared" si="478"/>
        <v>42156.165972222225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5"/>
        <v>100.95190476190474</v>
      </c>
      <c r="P3815" s="6">
        <f t="shared" si="476"/>
        <v>78.518148148148143</v>
      </c>
      <c r="Q3815" t="str">
        <f t="shared" si="479"/>
        <v>theater</v>
      </c>
      <c r="R3815" t="str">
        <f t="shared" si="480"/>
        <v>plays</v>
      </c>
      <c r="S3815" s="10">
        <f t="shared" si="477"/>
        <v>42497.275706018518</v>
      </c>
      <c r="T3815">
        <f t="shared" si="474"/>
        <v>2016</v>
      </c>
      <c r="U3815" s="10">
        <f t="shared" si="478"/>
        <v>42535.904861111107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5"/>
        <v>140.13333333333333</v>
      </c>
      <c r="P3816" s="6">
        <f t="shared" si="476"/>
        <v>61.823529411764703</v>
      </c>
      <c r="Q3816" t="str">
        <f t="shared" si="479"/>
        <v>theater</v>
      </c>
      <c r="R3816" t="str">
        <f t="shared" si="480"/>
        <v>plays</v>
      </c>
      <c r="S3816" s="10">
        <f t="shared" si="477"/>
        <v>42058.904074074075</v>
      </c>
      <c r="T3816">
        <f t="shared" si="474"/>
        <v>2015</v>
      </c>
      <c r="U3816" s="10">
        <f t="shared" si="478"/>
        <v>42095.165972222225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5"/>
        <v>100.001</v>
      </c>
      <c r="P3817" s="6">
        <f t="shared" si="476"/>
        <v>50.000500000000002</v>
      </c>
      <c r="Q3817" t="str">
        <f t="shared" si="479"/>
        <v>theater</v>
      </c>
      <c r="R3817" t="str">
        <f t="shared" si="480"/>
        <v>plays</v>
      </c>
      <c r="S3817" s="10">
        <f t="shared" si="477"/>
        <v>42207.259918981479</v>
      </c>
      <c r="T3817">
        <f t="shared" si="474"/>
        <v>2015</v>
      </c>
      <c r="U3817" s="10">
        <f t="shared" si="478"/>
        <v>42236.958333333328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5"/>
        <v>119.238</v>
      </c>
      <c r="P3818" s="6">
        <f t="shared" si="476"/>
        <v>48.339729729729726</v>
      </c>
      <c r="Q3818" t="str">
        <f t="shared" si="479"/>
        <v>theater</v>
      </c>
      <c r="R3818" t="str">
        <f t="shared" si="480"/>
        <v>plays</v>
      </c>
      <c r="S3818" s="10">
        <f t="shared" si="477"/>
        <v>41807.690081018518</v>
      </c>
      <c r="T3818">
        <f t="shared" si="474"/>
        <v>2014</v>
      </c>
      <c r="U3818" s="10">
        <f t="shared" si="478"/>
        <v>41837.690081018518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5"/>
        <v>107.25</v>
      </c>
      <c r="P3819" s="6">
        <f t="shared" si="476"/>
        <v>107.25</v>
      </c>
      <c r="Q3819" t="str">
        <f t="shared" si="479"/>
        <v>theater</v>
      </c>
      <c r="R3819" t="str">
        <f t="shared" si="480"/>
        <v>plays</v>
      </c>
      <c r="S3819" s="10">
        <f t="shared" si="477"/>
        <v>42284.69694444444</v>
      </c>
      <c r="T3819">
        <f t="shared" si="474"/>
        <v>2015</v>
      </c>
      <c r="U3819" s="10">
        <f t="shared" si="478"/>
        <v>42301.165972222225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5"/>
        <v>227.99999999999997</v>
      </c>
      <c r="P3820" s="6">
        <f t="shared" si="476"/>
        <v>57</v>
      </c>
      <c r="Q3820" t="str">
        <f t="shared" si="479"/>
        <v>theater</v>
      </c>
      <c r="R3820" t="str">
        <f t="shared" si="480"/>
        <v>plays</v>
      </c>
      <c r="S3820" s="10">
        <f t="shared" si="477"/>
        <v>42045.84238425926</v>
      </c>
      <c r="T3820">
        <f t="shared" si="474"/>
        <v>2015</v>
      </c>
      <c r="U3820" s="10">
        <f t="shared" si="478"/>
        <v>42075.800717592589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5"/>
        <v>106.4</v>
      </c>
      <c r="P3821" s="6">
        <f t="shared" si="476"/>
        <v>40.92307692307692</v>
      </c>
      <c r="Q3821" t="str">
        <f t="shared" si="479"/>
        <v>theater</v>
      </c>
      <c r="R3821" t="str">
        <f t="shared" si="480"/>
        <v>plays</v>
      </c>
      <c r="S3821" s="10">
        <f t="shared" si="477"/>
        <v>42184.209537037037</v>
      </c>
      <c r="T3821">
        <f t="shared" si="474"/>
        <v>2015</v>
      </c>
      <c r="U3821" s="10">
        <f t="shared" si="478"/>
        <v>42202.876388888893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5"/>
        <v>143.33333333333334</v>
      </c>
      <c r="P3822" s="6">
        <f t="shared" si="476"/>
        <v>21.5</v>
      </c>
      <c r="Q3822" t="str">
        <f t="shared" si="479"/>
        <v>theater</v>
      </c>
      <c r="R3822" t="str">
        <f t="shared" si="480"/>
        <v>plays</v>
      </c>
      <c r="S3822" s="10">
        <f t="shared" si="477"/>
        <v>42160.651817129634</v>
      </c>
      <c r="T3822">
        <f t="shared" si="474"/>
        <v>2015</v>
      </c>
      <c r="U3822" s="10">
        <f t="shared" si="478"/>
        <v>42190.651817129634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5"/>
        <v>104.54285714285714</v>
      </c>
      <c r="P3823" s="6">
        <f t="shared" si="476"/>
        <v>79.543478260869563</v>
      </c>
      <c r="Q3823" t="str">
        <f t="shared" si="479"/>
        <v>theater</v>
      </c>
      <c r="R3823" t="str">
        <f t="shared" si="480"/>
        <v>plays</v>
      </c>
      <c r="S3823" s="10">
        <f t="shared" si="477"/>
        <v>42341.180636574078</v>
      </c>
      <c r="T3823">
        <f t="shared" si="474"/>
        <v>2015</v>
      </c>
      <c r="U3823" s="10">
        <f t="shared" si="478"/>
        <v>42373.180636574078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5"/>
        <v>110.02000000000001</v>
      </c>
      <c r="P3824" s="6">
        <f t="shared" si="476"/>
        <v>72.381578947368425</v>
      </c>
      <c r="Q3824" t="str">
        <f t="shared" si="479"/>
        <v>theater</v>
      </c>
      <c r="R3824" t="str">
        <f t="shared" si="480"/>
        <v>plays</v>
      </c>
      <c r="S3824" s="10">
        <f t="shared" si="477"/>
        <v>42329.838159722218</v>
      </c>
      <c r="T3824">
        <f t="shared" si="474"/>
        <v>2015</v>
      </c>
      <c r="U3824" s="10">
        <f t="shared" si="478"/>
        <v>42388.957638888889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5"/>
        <v>106</v>
      </c>
      <c r="P3825" s="6">
        <f t="shared" si="476"/>
        <v>64.634146341463421</v>
      </c>
      <c r="Q3825" t="str">
        <f t="shared" si="479"/>
        <v>theater</v>
      </c>
      <c r="R3825" t="str">
        <f t="shared" si="480"/>
        <v>plays</v>
      </c>
      <c r="S3825" s="10">
        <f t="shared" si="477"/>
        <v>42170.910231481481</v>
      </c>
      <c r="T3825">
        <f t="shared" si="474"/>
        <v>2015</v>
      </c>
      <c r="U3825" s="10">
        <f t="shared" si="478"/>
        <v>42205.165972222225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5"/>
        <v>108</v>
      </c>
      <c r="P3826" s="6">
        <f t="shared" si="476"/>
        <v>38.571428571428569</v>
      </c>
      <c r="Q3826" t="str">
        <f t="shared" si="479"/>
        <v>theater</v>
      </c>
      <c r="R3826" t="str">
        <f t="shared" si="480"/>
        <v>plays</v>
      </c>
      <c r="S3826" s="10">
        <f t="shared" si="477"/>
        <v>42571.626192129625</v>
      </c>
      <c r="T3826">
        <f t="shared" si="474"/>
        <v>2016</v>
      </c>
      <c r="U3826" s="10">
        <f t="shared" si="478"/>
        <v>42583.570138888885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5"/>
        <v>105.42</v>
      </c>
      <c r="P3827" s="6">
        <f t="shared" si="476"/>
        <v>107.57142857142857</v>
      </c>
      <c r="Q3827" t="str">
        <f t="shared" si="479"/>
        <v>theater</v>
      </c>
      <c r="R3827" t="str">
        <f t="shared" si="480"/>
        <v>plays</v>
      </c>
      <c r="S3827" s="10">
        <f t="shared" si="477"/>
        <v>42151.069606481484</v>
      </c>
      <c r="T3827">
        <f t="shared" si="474"/>
        <v>2015</v>
      </c>
      <c r="U3827" s="10">
        <f t="shared" si="478"/>
        <v>42172.069606481484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5"/>
        <v>119.16666666666667</v>
      </c>
      <c r="P3828" s="6">
        <f t="shared" si="476"/>
        <v>27.5</v>
      </c>
      <c r="Q3828" t="str">
        <f t="shared" si="479"/>
        <v>theater</v>
      </c>
      <c r="R3828" t="str">
        <f t="shared" si="480"/>
        <v>plays</v>
      </c>
      <c r="S3828" s="10">
        <f t="shared" si="477"/>
        <v>42101.423541666663</v>
      </c>
      <c r="T3828">
        <f t="shared" si="474"/>
        <v>2015</v>
      </c>
      <c r="U3828" s="10">
        <f t="shared" si="478"/>
        <v>42131.423541666663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5"/>
        <v>152.66666666666666</v>
      </c>
      <c r="P3829" s="6">
        <f t="shared" si="476"/>
        <v>70.461538461538467</v>
      </c>
      <c r="Q3829" t="str">
        <f t="shared" si="479"/>
        <v>theater</v>
      </c>
      <c r="R3829" t="str">
        <f t="shared" si="480"/>
        <v>plays</v>
      </c>
      <c r="S3829" s="10">
        <f t="shared" si="477"/>
        <v>42034.928252314814</v>
      </c>
      <c r="T3829">
        <f t="shared" si="474"/>
        <v>2015</v>
      </c>
      <c r="U3829" s="10">
        <f t="shared" si="478"/>
        <v>42090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5"/>
        <v>100</v>
      </c>
      <c r="P3830" s="6">
        <f t="shared" si="476"/>
        <v>178.57142857142858</v>
      </c>
      <c r="Q3830" t="str">
        <f t="shared" si="479"/>
        <v>theater</v>
      </c>
      <c r="R3830" t="str">
        <f t="shared" si="480"/>
        <v>plays</v>
      </c>
      <c r="S3830" s="10">
        <f t="shared" si="477"/>
        <v>41944.527627314819</v>
      </c>
      <c r="T3830">
        <f t="shared" si="474"/>
        <v>2014</v>
      </c>
      <c r="U3830" s="10">
        <f t="shared" si="478"/>
        <v>42004.569293981483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5"/>
        <v>100.2</v>
      </c>
      <c r="P3831" s="6">
        <f t="shared" si="476"/>
        <v>62.625</v>
      </c>
      <c r="Q3831" t="str">
        <f t="shared" si="479"/>
        <v>theater</v>
      </c>
      <c r="R3831" t="str">
        <f t="shared" si="480"/>
        <v>plays</v>
      </c>
      <c r="S3831" s="10">
        <f t="shared" si="477"/>
        <v>42593.865405092598</v>
      </c>
      <c r="T3831">
        <f t="shared" si="474"/>
        <v>2016</v>
      </c>
      <c r="U3831" s="10">
        <f t="shared" si="478"/>
        <v>42613.865405092598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5"/>
        <v>225</v>
      </c>
      <c r="P3832" s="6">
        <f t="shared" si="476"/>
        <v>75</v>
      </c>
      <c r="Q3832" t="str">
        <f t="shared" si="479"/>
        <v>theater</v>
      </c>
      <c r="R3832" t="str">
        <f t="shared" si="480"/>
        <v>plays</v>
      </c>
      <c r="S3832" s="10">
        <f t="shared" si="477"/>
        <v>42503.740868055553</v>
      </c>
      <c r="T3832">
        <f t="shared" si="474"/>
        <v>2016</v>
      </c>
      <c r="U3832" s="10">
        <f t="shared" si="478"/>
        <v>42517.740868055553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5"/>
        <v>106.02199999999999</v>
      </c>
      <c r="P3833" s="6">
        <f t="shared" si="476"/>
        <v>58.901111111111113</v>
      </c>
      <c r="Q3833" t="str">
        <f t="shared" si="479"/>
        <v>theater</v>
      </c>
      <c r="R3833" t="str">
        <f t="shared" si="480"/>
        <v>plays</v>
      </c>
      <c r="S3833" s="10">
        <f t="shared" si="477"/>
        <v>41927.848900462966</v>
      </c>
      <c r="T3833">
        <f t="shared" si="474"/>
        <v>2014</v>
      </c>
      <c r="U3833" s="10">
        <f t="shared" si="478"/>
        <v>41948.890567129631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5"/>
        <v>104.66666666666666</v>
      </c>
      <c r="P3834" s="6">
        <f t="shared" si="476"/>
        <v>139.55555555555554</v>
      </c>
      <c r="Q3834" t="str">
        <f t="shared" si="479"/>
        <v>theater</v>
      </c>
      <c r="R3834" t="str">
        <f t="shared" si="480"/>
        <v>plays</v>
      </c>
      <c r="S3834" s="10">
        <f t="shared" si="477"/>
        <v>42375.114988425921</v>
      </c>
      <c r="T3834">
        <f t="shared" si="474"/>
        <v>2016</v>
      </c>
      <c r="U3834" s="10">
        <f t="shared" si="478"/>
        <v>42420.114988425921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5"/>
        <v>116.66666666666667</v>
      </c>
      <c r="P3835" s="6">
        <f t="shared" si="476"/>
        <v>70</v>
      </c>
      <c r="Q3835" t="str">
        <f t="shared" si="479"/>
        <v>theater</v>
      </c>
      <c r="R3835" t="str">
        <f t="shared" si="480"/>
        <v>plays</v>
      </c>
      <c r="S3835" s="10">
        <f t="shared" si="477"/>
        <v>41963.872361111105</v>
      </c>
      <c r="T3835">
        <f t="shared" si="474"/>
        <v>2014</v>
      </c>
      <c r="U3835" s="10">
        <f t="shared" si="478"/>
        <v>41974.797916666663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5"/>
        <v>109.03333333333333</v>
      </c>
      <c r="P3836" s="6">
        <f t="shared" si="476"/>
        <v>57.385964912280699</v>
      </c>
      <c r="Q3836" t="str">
        <f t="shared" si="479"/>
        <v>theater</v>
      </c>
      <c r="R3836" t="str">
        <f t="shared" si="480"/>
        <v>plays</v>
      </c>
      <c r="S3836" s="10">
        <f t="shared" si="477"/>
        <v>42143.445219907408</v>
      </c>
      <c r="T3836">
        <f t="shared" si="474"/>
        <v>2015</v>
      </c>
      <c r="U3836" s="10">
        <f t="shared" si="478"/>
        <v>42173.445219907408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5"/>
        <v>160</v>
      </c>
      <c r="P3837" s="6">
        <f t="shared" si="476"/>
        <v>40</v>
      </c>
      <c r="Q3837" t="str">
        <f t="shared" si="479"/>
        <v>theater</v>
      </c>
      <c r="R3837" t="str">
        <f t="shared" si="480"/>
        <v>plays</v>
      </c>
      <c r="S3837" s="10">
        <f t="shared" si="477"/>
        <v>42460.94222222222</v>
      </c>
      <c r="T3837">
        <f t="shared" si="474"/>
        <v>2016</v>
      </c>
      <c r="U3837" s="10">
        <f t="shared" si="478"/>
        <v>42481.94222222222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5"/>
        <v>112.5</v>
      </c>
      <c r="P3838" s="6">
        <f t="shared" si="476"/>
        <v>64.285714285714292</v>
      </c>
      <c r="Q3838" t="str">
        <f t="shared" si="479"/>
        <v>theater</v>
      </c>
      <c r="R3838" t="str">
        <f t="shared" si="480"/>
        <v>plays</v>
      </c>
      <c r="S3838" s="10">
        <f t="shared" si="477"/>
        <v>42553.926527777774</v>
      </c>
      <c r="T3838">
        <f t="shared" si="474"/>
        <v>2016</v>
      </c>
      <c r="U3838" s="10">
        <f t="shared" si="478"/>
        <v>42585.172916666663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5"/>
        <v>102.1</v>
      </c>
      <c r="P3839" s="6">
        <f t="shared" si="476"/>
        <v>120.11764705882354</v>
      </c>
      <c r="Q3839" t="str">
        <f t="shared" si="479"/>
        <v>theater</v>
      </c>
      <c r="R3839" t="str">
        <f t="shared" si="480"/>
        <v>plays</v>
      </c>
      <c r="S3839" s="10">
        <f t="shared" si="477"/>
        <v>42152.765717592592</v>
      </c>
      <c r="T3839">
        <f t="shared" si="474"/>
        <v>2015</v>
      </c>
      <c r="U3839" s="10">
        <f t="shared" si="478"/>
        <v>42188.765717592592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5"/>
        <v>100.824</v>
      </c>
      <c r="P3840" s="6">
        <f t="shared" si="476"/>
        <v>1008.24</v>
      </c>
      <c r="Q3840" t="str">
        <f t="shared" si="479"/>
        <v>theater</v>
      </c>
      <c r="R3840" t="str">
        <f t="shared" si="480"/>
        <v>plays</v>
      </c>
      <c r="S3840" s="10">
        <f t="shared" si="477"/>
        <v>42116.710752314815</v>
      </c>
      <c r="T3840">
        <f t="shared" si="474"/>
        <v>2015</v>
      </c>
      <c r="U3840" s="10">
        <f t="shared" si="478"/>
        <v>42146.710752314815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5"/>
        <v>101.25</v>
      </c>
      <c r="P3841" s="6">
        <f t="shared" si="476"/>
        <v>63.28125</v>
      </c>
      <c r="Q3841" t="str">
        <f t="shared" si="479"/>
        <v>theater</v>
      </c>
      <c r="R3841" t="str">
        <f t="shared" si="480"/>
        <v>plays</v>
      </c>
      <c r="S3841" s="10">
        <f t="shared" si="477"/>
        <v>42155.142638888887</v>
      </c>
      <c r="T3841">
        <f t="shared" si="474"/>
        <v>2015</v>
      </c>
      <c r="U3841" s="10">
        <f t="shared" si="478"/>
        <v>42215.142638888887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5"/>
        <v>6500</v>
      </c>
      <c r="P3842" s="6">
        <f t="shared" si="476"/>
        <v>21.666666666666668</v>
      </c>
      <c r="Q3842" t="str">
        <f t="shared" si="479"/>
        <v>theater</v>
      </c>
      <c r="R3842" t="str">
        <f t="shared" si="480"/>
        <v>plays</v>
      </c>
      <c r="S3842" s="10">
        <f t="shared" si="477"/>
        <v>42432.701724537037</v>
      </c>
      <c r="T3842">
        <f t="shared" ref="T3842:T3905" si="482">YEAR(S3842)</f>
        <v>2016</v>
      </c>
      <c r="U3842" s="10">
        <f t="shared" si="478"/>
        <v>42457.660057870366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3">E3843/D3843 * 100</f>
        <v>8.7200000000000006</v>
      </c>
      <c r="P3843" s="6">
        <f t="shared" ref="P3843:P3906" si="484">E3843/L3843</f>
        <v>25.647058823529413</v>
      </c>
      <c r="Q3843" t="str">
        <f t="shared" si="479"/>
        <v>theater</v>
      </c>
      <c r="R3843" t="str">
        <f t="shared" si="480"/>
        <v>plays</v>
      </c>
      <c r="S3843" s="10">
        <f t="shared" ref="S3843:S3906" si="485">(((J3843/60)/60)/24)+DATE(1970,1,1)</f>
        <v>41780.785729166666</v>
      </c>
      <c r="T3843">
        <f t="shared" si="482"/>
        <v>2014</v>
      </c>
      <c r="U3843" s="10">
        <f t="shared" ref="U3843:U3906" si="486">(((I3843/60)/60)/24)+DATE(1970,1,1)</f>
        <v>41840.785729166666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3"/>
        <v>21.94</v>
      </c>
      <c r="P3844" s="6">
        <f t="shared" si="484"/>
        <v>47.695652173913047</v>
      </c>
      <c r="Q3844" t="str">
        <f t="shared" si="479"/>
        <v>theater</v>
      </c>
      <c r="R3844" t="str">
        <f t="shared" si="480"/>
        <v>plays</v>
      </c>
      <c r="S3844" s="10">
        <f t="shared" si="485"/>
        <v>41740.493657407409</v>
      </c>
      <c r="T3844">
        <f t="shared" si="482"/>
        <v>2014</v>
      </c>
      <c r="U3844" s="10">
        <f t="shared" si="486"/>
        <v>41770.493657407409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3"/>
        <v>21.3</v>
      </c>
      <c r="P3845" s="6">
        <f t="shared" si="484"/>
        <v>56.05263157894737</v>
      </c>
      <c r="Q3845" t="str">
        <f t="shared" ref="Q3845:Q3908" si="487">LEFT(N3845,SEARCH("/",N3845,1)-1)</f>
        <v>theater</v>
      </c>
      <c r="R3845" t="str">
        <f t="shared" ref="R3845:R3908" si="488">RIGHT(N3845,LEN(N3845)-SEARCH("/",N3845,1))</f>
        <v>plays</v>
      </c>
      <c r="S3845" s="10">
        <f t="shared" si="485"/>
        <v>41766.072500000002</v>
      </c>
      <c r="T3845">
        <f t="shared" si="482"/>
        <v>2014</v>
      </c>
      <c r="U3845" s="10">
        <f t="shared" si="486"/>
        <v>41791.072500000002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3"/>
        <v>41.489795918367342</v>
      </c>
      <c r="P3846" s="6">
        <f t="shared" si="484"/>
        <v>81.319999999999993</v>
      </c>
      <c r="Q3846" t="str">
        <f t="shared" si="487"/>
        <v>theater</v>
      </c>
      <c r="R3846" t="str">
        <f t="shared" si="488"/>
        <v>plays</v>
      </c>
      <c r="S3846" s="10">
        <f t="shared" si="485"/>
        <v>41766.617291666669</v>
      </c>
      <c r="T3846">
        <f t="shared" si="482"/>
        <v>2014</v>
      </c>
      <c r="U3846" s="10">
        <f t="shared" si="486"/>
        <v>41793.290972222225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3"/>
        <v>2.105</v>
      </c>
      <c r="P3847" s="6">
        <f t="shared" si="484"/>
        <v>70.166666666666671</v>
      </c>
      <c r="Q3847" t="str">
        <f t="shared" si="487"/>
        <v>theater</v>
      </c>
      <c r="R3847" t="str">
        <f t="shared" si="488"/>
        <v>plays</v>
      </c>
      <c r="S3847" s="10">
        <f t="shared" si="485"/>
        <v>42248.627013888887</v>
      </c>
      <c r="T3847">
        <f t="shared" si="482"/>
        <v>2015</v>
      </c>
      <c r="U3847" s="10">
        <f t="shared" si="486"/>
        <v>42278.627013888887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3"/>
        <v>2.7</v>
      </c>
      <c r="P3848" s="6">
        <f t="shared" si="484"/>
        <v>23.625</v>
      </c>
      <c r="Q3848" t="str">
        <f t="shared" si="487"/>
        <v>theater</v>
      </c>
      <c r="R3848" t="str">
        <f t="shared" si="488"/>
        <v>plays</v>
      </c>
      <c r="S3848" s="10">
        <f t="shared" si="485"/>
        <v>41885.221550925926</v>
      </c>
      <c r="T3848">
        <f t="shared" si="482"/>
        <v>2014</v>
      </c>
      <c r="U3848" s="10">
        <f t="shared" si="486"/>
        <v>41916.290972222225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3"/>
        <v>16.161904761904761</v>
      </c>
      <c r="P3849" s="6">
        <f t="shared" si="484"/>
        <v>188.55555555555554</v>
      </c>
      <c r="Q3849" t="str">
        <f t="shared" si="487"/>
        <v>theater</v>
      </c>
      <c r="R3849" t="str">
        <f t="shared" si="488"/>
        <v>plays</v>
      </c>
      <c r="S3849" s="10">
        <f t="shared" si="485"/>
        <v>42159.224432870367</v>
      </c>
      <c r="T3849">
        <f t="shared" si="482"/>
        <v>2015</v>
      </c>
      <c r="U3849" s="10">
        <f t="shared" si="486"/>
        <v>42204.224432870367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3"/>
        <v>16.376923076923077</v>
      </c>
      <c r="P3850" s="6">
        <f t="shared" si="484"/>
        <v>49.511627906976742</v>
      </c>
      <c r="Q3850" t="str">
        <f t="shared" si="487"/>
        <v>theater</v>
      </c>
      <c r="R3850" t="str">
        <f t="shared" si="488"/>
        <v>plays</v>
      </c>
      <c r="S3850" s="10">
        <f t="shared" si="485"/>
        <v>42265.817002314812</v>
      </c>
      <c r="T3850">
        <f t="shared" si="482"/>
        <v>2015</v>
      </c>
      <c r="U3850" s="10">
        <f t="shared" si="486"/>
        <v>42295.817002314812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3"/>
        <v>7.043333333333333</v>
      </c>
      <c r="P3851" s="6">
        <f t="shared" si="484"/>
        <v>75.464285714285708</v>
      </c>
      <c r="Q3851" t="str">
        <f t="shared" si="487"/>
        <v>theater</v>
      </c>
      <c r="R3851" t="str">
        <f t="shared" si="488"/>
        <v>plays</v>
      </c>
      <c r="S3851" s="10">
        <f t="shared" si="485"/>
        <v>42136.767175925925</v>
      </c>
      <c r="T3851">
        <f t="shared" si="482"/>
        <v>2015</v>
      </c>
      <c r="U3851" s="10">
        <f t="shared" si="486"/>
        <v>42166.767175925925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3"/>
        <v>3.8</v>
      </c>
      <c r="P3852" s="6">
        <f t="shared" si="484"/>
        <v>9.5</v>
      </c>
      <c r="Q3852" t="str">
        <f t="shared" si="487"/>
        <v>theater</v>
      </c>
      <c r="R3852" t="str">
        <f t="shared" si="488"/>
        <v>plays</v>
      </c>
      <c r="S3852" s="10">
        <f t="shared" si="485"/>
        <v>41975.124340277776</v>
      </c>
      <c r="T3852">
        <f t="shared" si="482"/>
        <v>2014</v>
      </c>
      <c r="U3852" s="10">
        <f t="shared" si="486"/>
        <v>42005.124340277776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3"/>
        <v>34.08</v>
      </c>
      <c r="P3853" s="6">
        <f t="shared" si="484"/>
        <v>35.5</v>
      </c>
      <c r="Q3853" t="str">
        <f t="shared" si="487"/>
        <v>theater</v>
      </c>
      <c r="R3853" t="str">
        <f t="shared" si="488"/>
        <v>plays</v>
      </c>
      <c r="S3853" s="10">
        <f t="shared" si="485"/>
        <v>42172.439571759256</v>
      </c>
      <c r="T3853">
        <f t="shared" si="482"/>
        <v>2015</v>
      </c>
      <c r="U3853" s="10">
        <f t="shared" si="486"/>
        <v>42202.439571759256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3"/>
        <v>0.2</v>
      </c>
      <c r="P3854" s="6">
        <f t="shared" si="484"/>
        <v>10</v>
      </c>
      <c r="Q3854" t="str">
        <f t="shared" si="487"/>
        <v>theater</v>
      </c>
      <c r="R3854" t="str">
        <f t="shared" si="488"/>
        <v>plays</v>
      </c>
      <c r="S3854" s="10">
        <f t="shared" si="485"/>
        <v>42065.190694444449</v>
      </c>
      <c r="T3854">
        <f t="shared" si="482"/>
        <v>2015</v>
      </c>
      <c r="U3854" s="10">
        <f t="shared" si="486"/>
        <v>42090.149027777778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3"/>
        <v>2.5999999999999999E-2</v>
      </c>
      <c r="P3855" s="6">
        <f t="shared" si="484"/>
        <v>13</v>
      </c>
      <c r="Q3855" t="str">
        <f t="shared" si="487"/>
        <v>theater</v>
      </c>
      <c r="R3855" t="str">
        <f t="shared" si="488"/>
        <v>plays</v>
      </c>
      <c r="S3855" s="10">
        <f t="shared" si="485"/>
        <v>41848.84002314815</v>
      </c>
      <c r="T3855">
        <f t="shared" si="482"/>
        <v>2014</v>
      </c>
      <c r="U3855" s="10">
        <f t="shared" si="486"/>
        <v>41883.84002314815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3"/>
        <v>16.254545454545454</v>
      </c>
      <c r="P3856" s="6">
        <f t="shared" si="484"/>
        <v>89.4</v>
      </c>
      <c r="Q3856" t="str">
        <f t="shared" si="487"/>
        <v>theater</v>
      </c>
      <c r="R3856" t="str">
        <f t="shared" si="488"/>
        <v>plays</v>
      </c>
      <c r="S3856" s="10">
        <f t="shared" si="485"/>
        <v>42103.884930555556</v>
      </c>
      <c r="T3856">
        <f t="shared" si="482"/>
        <v>2015</v>
      </c>
      <c r="U3856" s="10">
        <f t="shared" si="486"/>
        <v>42133.884930555556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3"/>
        <v>2.5</v>
      </c>
      <c r="P3857" s="6">
        <f t="shared" si="484"/>
        <v>25</v>
      </c>
      <c r="Q3857" t="str">
        <f t="shared" si="487"/>
        <v>theater</v>
      </c>
      <c r="R3857" t="str">
        <f t="shared" si="488"/>
        <v>plays</v>
      </c>
      <c r="S3857" s="10">
        <f t="shared" si="485"/>
        <v>42059.970729166671</v>
      </c>
      <c r="T3857">
        <f t="shared" si="482"/>
        <v>2015</v>
      </c>
      <c r="U3857" s="10">
        <f t="shared" si="486"/>
        <v>42089.929062499999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3"/>
        <v>0.02</v>
      </c>
      <c r="P3858" s="6">
        <f t="shared" si="484"/>
        <v>1</v>
      </c>
      <c r="Q3858" t="str">
        <f t="shared" si="487"/>
        <v>theater</v>
      </c>
      <c r="R3858" t="str">
        <f t="shared" si="488"/>
        <v>plays</v>
      </c>
      <c r="S3858" s="10">
        <f t="shared" si="485"/>
        <v>42041.743090277778</v>
      </c>
      <c r="T3858">
        <f t="shared" si="482"/>
        <v>2015</v>
      </c>
      <c r="U3858" s="10">
        <f t="shared" si="486"/>
        <v>42071.701423611114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3"/>
        <v>5.2</v>
      </c>
      <c r="P3859" s="6">
        <f t="shared" si="484"/>
        <v>65</v>
      </c>
      <c r="Q3859" t="str">
        <f t="shared" si="487"/>
        <v>theater</v>
      </c>
      <c r="R3859" t="str">
        <f t="shared" si="488"/>
        <v>plays</v>
      </c>
      <c r="S3859" s="10">
        <f t="shared" si="485"/>
        <v>41829.73715277778</v>
      </c>
      <c r="T3859">
        <f t="shared" si="482"/>
        <v>2014</v>
      </c>
      <c r="U3859" s="10">
        <f t="shared" si="486"/>
        <v>41852.716666666667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3"/>
        <v>2</v>
      </c>
      <c r="P3860" s="6">
        <f t="shared" si="484"/>
        <v>10</v>
      </c>
      <c r="Q3860" t="str">
        <f t="shared" si="487"/>
        <v>theater</v>
      </c>
      <c r="R3860" t="str">
        <f t="shared" si="488"/>
        <v>plays</v>
      </c>
      <c r="S3860" s="10">
        <f t="shared" si="485"/>
        <v>42128.431064814817</v>
      </c>
      <c r="T3860">
        <f t="shared" si="482"/>
        <v>2015</v>
      </c>
      <c r="U3860" s="10">
        <f t="shared" si="486"/>
        <v>42146.875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3"/>
        <v>0.04</v>
      </c>
      <c r="P3861" s="6">
        <f t="shared" si="484"/>
        <v>1</v>
      </c>
      <c r="Q3861" t="str">
        <f t="shared" si="487"/>
        <v>theater</v>
      </c>
      <c r="R3861" t="str">
        <f t="shared" si="488"/>
        <v>plays</v>
      </c>
      <c r="S3861" s="10">
        <f t="shared" si="485"/>
        <v>41789.893599537041</v>
      </c>
      <c r="T3861">
        <f t="shared" si="482"/>
        <v>2014</v>
      </c>
      <c r="U3861" s="10">
        <f t="shared" si="486"/>
        <v>41815.875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3"/>
        <v>17.666666666666668</v>
      </c>
      <c r="P3862" s="6">
        <f t="shared" si="484"/>
        <v>81.538461538461533</v>
      </c>
      <c r="Q3862" t="str">
        <f t="shared" si="487"/>
        <v>theater</v>
      </c>
      <c r="R3862" t="str">
        <f t="shared" si="488"/>
        <v>plays</v>
      </c>
      <c r="S3862" s="10">
        <f t="shared" si="485"/>
        <v>41833.660995370366</v>
      </c>
      <c r="T3862">
        <f t="shared" si="482"/>
        <v>2014</v>
      </c>
      <c r="U3862" s="10">
        <f t="shared" si="486"/>
        <v>41863.660995370366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3"/>
        <v>5</v>
      </c>
      <c r="P3863" s="6">
        <f t="shared" si="484"/>
        <v>100</v>
      </c>
      <c r="Q3863" t="str">
        <f t="shared" si="487"/>
        <v>theater</v>
      </c>
      <c r="R3863" t="str">
        <f t="shared" si="488"/>
        <v>plays</v>
      </c>
      <c r="S3863" s="10">
        <f t="shared" si="485"/>
        <v>41914.590011574073</v>
      </c>
      <c r="T3863">
        <f t="shared" si="482"/>
        <v>2014</v>
      </c>
      <c r="U3863" s="10">
        <f t="shared" si="486"/>
        <v>41955.907638888893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3"/>
        <v>1.3333333333333334E-2</v>
      </c>
      <c r="P3864" s="6">
        <f t="shared" si="484"/>
        <v>1</v>
      </c>
      <c r="Q3864" t="str">
        <f t="shared" si="487"/>
        <v>theater</v>
      </c>
      <c r="R3864" t="str">
        <f t="shared" si="488"/>
        <v>plays</v>
      </c>
      <c r="S3864" s="10">
        <f t="shared" si="485"/>
        <v>42611.261064814811</v>
      </c>
      <c r="T3864">
        <f t="shared" si="482"/>
        <v>2016</v>
      </c>
      <c r="U3864" s="10">
        <f t="shared" si="486"/>
        <v>42625.707638888889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3"/>
        <v>0</v>
      </c>
      <c r="P3865" s="6">
        <f>IF(L3865 &gt; 0,E3865/L3865,0)</f>
        <v>0</v>
      </c>
      <c r="Q3865" t="str">
        <f t="shared" si="487"/>
        <v>theater</v>
      </c>
      <c r="R3865" t="str">
        <f t="shared" si="488"/>
        <v>plays</v>
      </c>
      <c r="S3865" s="10">
        <f t="shared" si="485"/>
        <v>42253.633159722223</v>
      </c>
      <c r="T3865">
        <f t="shared" si="482"/>
        <v>2015</v>
      </c>
      <c r="U3865" s="10">
        <f t="shared" si="486"/>
        <v>42313.674826388888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3"/>
        <v>1.2</v>
      </c>
      <c r="P3866" s="6">
        <f t="shared" si="484"/>
        <v>20</v>
      </c>
      <c r="Q3866" t="str">
        <f t="shared" si="487"/>
        <v>theater</v>
      </c>
      <c r="R3866" t="str">
        <f t="shared" si="488"/>
        <v>plays</v>
      </c>
      <c r="S3866" s="10">
        <f t="shared" si="485"/>
        <v>42295.891828703709</v>
      </c>
      <c r="T3866">
        <f t="shared" si="482"/>
        <v>2015</v>
      </c>
      <c r="U3866" s="10">
        <f t="shared" si="486"/>
        <v>42325.933495370366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3"/>
        <v>26.937422295897225</v>
      </c>
      <c r="P3867" s="6">
        <f t="shared" si="484"/>
        <v>46.428571428571431</v>
      </c>
      <c r="Q3867" t="str">
        <f t="shared" si="487"/>
        <v>theater</v>
      </c>
      <c r="R3867" t="str">
        <f t="shared" si="488"/>
        <v>plays</v>
      </c>
      <c r="S3867" s="10">
        <f t="shared" si="485"/>
        <v>41841.651597222226</v>
      </c>
      <c r="T3867">
        <f t="shared" si="482"/>
        <v>2014</v>
      </c>
      <c r="U3867" s="10">
        <f t="shared" si="486"/>
        <v>41881.229166666664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3"/>
        <v>0.54999999999999993</v>
      </c>
      <c r="P3868" s="6">
        <f t="shared" si="484"/>
        <v>5.5</v>
      </c>
      <c r="Q3868" t="str">
        <f t="shared" si="487"/>
        <v>theater</v>
      </c>
      <c r="R3868" t="str">
        <f t="shared" si="488"/>
        <v>plays</v>
      </c>
      <c r="S3868" s="10">
        <f t="shared" si="485"/>
        <v>42402.947002314817</v>
      </c>
      <c r="T3868">
        <f t="shared" si="482"/>
        <v>2016</v>
      </c>
      <c r="U3868" s="10">
        <f t="shared" si="486"/>
        <v>42452.145138888889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3"/>
        <v>12.55</v>
      </c>
      <c r="P3869" s="6">
        <f t="shared" si="484"/>
        <v>50.2</v>
      </c>
      <c r="Q3869" t="str">
        <f t="shared" si="487"/>
        <v>theater</v>
      </c>
      <c r="R3869" t="str">
        <f t="shared" si="488"/>
        <v>plays</v>
      </c>
      <c r="S3869" s="10">
        <f t="shared" si="485"/>
        <v>42509.814108796301</v>
      </c>
      <c r="T3869">
        <f t="shared" si="482"/>
        <v>2016</v>
      </c>
      <c r="U3869" s="10">
        <f t="shared" si="486"/>
        <v>42539.814108796301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3"/>
        <v>0.2</v>
      </c>
      <c r="P3870" s="6">
        <f t="shared" si="484"/>
        <v>10</v>
      </c>
      <c r="Q3870" t="str">
        <f t="shared" si="487"/>
        <v>theater</v>
      </c>
      <c r="R3870" t="str">
        <f t="shared" si="488"/>
        <v>musical</v>
      </c>
      <c r="S3870" s="10">
        <f t="shared" si="485"/>
        <v>41865.659780092588</v>
      </c>
      <c r="T3870">
        <f t="shared" si="482"/>
        <v>2014</v>
      </c>
      <c r="U3870" s="10">
        <f t="shared" si="486"/>
        <v>41890.659780092588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3"/>
        <v>3.4474868431088401</v>
      </c>
      <c r="P3871" s="6">
        <f t="shared" si="484"/>
        <v>30.133333333333333</v>
      </c>
      <c r="Q3871" t="str">
        <f t="shared" si="487"/>
        <v>theater</v>
      </c>
      <c r="R3871" t="str">
        <f t="shared" si="488"/>
        <v>musical</v>
      </c>
      <c r="S3871" s="10">
        <f t="shared" si="485"/>
        <v>42047.724444444444</v>
      </c>
      <c r="T3871">
        <f t="shared" si="482"/>
        <v>2015</v>
      </c>
      <c r="U3871" s="10">
        <f t="shared" si="486"/>
        <v>42077.132638888885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3"/>
        <v>15</v>
      </c>
      <c r="P3872" s="6">
        <f t="shared" si="484"/>
        <v>150</v>
      </c>
      <c r="Q3872" t="str">
        <f t="shared" si="487"/>
        <v>theater</v>
      </c>
      <c r="R3872" t="str">
        <f t="shared" si="488"/>
        <v>musical</v>
      </c>
      <c r="S3872" s="10">
        <f t="shared" si="485"/>
        <v>41793.17219907407</v>
      </c>
      <c r="T3872">
        <f t="shared" si="482"/>
        <v>2014</v>
      </c>
      <c r="U3872" s="10">
        <f t="shared" si="486"/>
        <v>41823.17219907407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3"/>
        <v>2.666666666666667</v>
      </c>
      <c r="P3873" s="6">
        <f t="shared" si="484"/>
        <v>13.333333333333334</v>
      </c>
      <c r="Q3873" t="str">
        <f t="shared" si="487"/>
        <v>theater</v>
      </c>
      <c r="R3873" t="str">
        <f t="shared" si="488"/>
        <v>musical</v>
      </c>
      <c r="S3873" s="10">
        <f t="shared" si="485"/>
        <v>42763.780671296292</v>
      </c>
      <c r="T3873">
        <f t="shared" si="482"/>
        <v>2017</v>
      </c>
      <c r="U3873" s="10">
        <f t="shared" si="486"/>
        <v>42823.739004629635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3"/>
        <v>0</v>
      </c>
      <c r="P3874" s="6">
        <f t="shared" ref="P3874:P3877" si="489">IF(L3874 &gt; 0,E3874/L3874,0)</f>
        <v>0</v>
      </c>
      <c r="Q3874" t="str">
        <f t="shared" si="487"/>
        <v>theater</v>
      </c>
      <c r="R3874" t="str">
        <f t="shared" si="488"/>
        <v>musical</v>
      </c>
      <c r="S3874" s="10">
        <f t="shared" si="485"/>
        <v>42180.145787037036</v>
      </c>
      <c r="T3874">
        <f t="shared" si="482"/>
        <v>2015</v>
      </c>
      <c r="U3874" s="10">
        <f t="shared" si="486"/>
        <v>42230.145787037036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3"/>
        <v>0</v>
      </c>
      <c r="P3875" s="6">
        <f t="shared" si="489"/>
        <v>0</v>
      </c>
      <c r="Q3875" t="str">
        <f t="shared" si="487"/>
        <v>theater</v>
      </c>
      <c r="R3875" t="str">
        <f t="shared" si="488"/>
        <v>musical</v>
      </c>
      <c r="S3875" s="10">
        <f t="shared" si="485"/>
        <v>42255.696006944447</v>
      </c>
      <c r="T3875">
        <f t="shared" si="482"/>
        <v>2015</v>
      </c>
      <c r="U3875" s="10">
        <f t="shared" si="486"/>
        <v>42285.696006944447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3"/>
        <v>0</v>
      </c>
      <c r="P3876" s="6">
        <f t="shared" si="489"/>
        <v>0</v>
      </c>
      <c r="Q3876" t="str">
        <f t="shared" si="487"/>
        <v>theater</v>
      </c>
      <c r="R3876" t="str">
        <f t="shared" si="488"/>
        <v>musical</v>
      </c>
      <c r="S3876" s="10">
        <f t="shared" si="485"/>
        <v>42007.016458333332</v>
      </c>
      <c r="T3876">
        <f t="shared" si="482"/>
        <v>2015</v>
      </c>
      <c r="U3876" s="10">
        <f t="shared" si="486"/>
        <v>42028.041666666672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3"/>
        <v>0</v>
      </c>
      <c r="P3877" s="6">
        <f t="shared" si="489"/>
        <v>0</v>
      </c>
      <c r="Q3877" t="str">
        <f t="shared" si="487"/>
        <v>theater</v>
      </c>
      <c r="R3877" t="str">
        <f t="shared" si="488"/>
        <v>musical</v>
      </c>
      <c r="S3877" s="10">
        <f t="shared" si="485"/>
        <v>42615.346817129626</v>
      </c>
      <c r="T3877">
        <f t="shared" si="482"/>
        <v>2016</v>
      </c>
      <c r="U3877" s="10">
        <f t="shared" si="486"/>
        <v>42616.416666666672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3"/>
        <v>52.794871794871788</v>
      </c>
      <c r="P3878" s="6">
        <f t="shared" si="484"/>
        <v>44.760869565217391</v>
      </c>
      <c r="Q3878" t="str">
        <f t="shared" si="487"/>
        <v>theater</v>
      </c>
      <c r="R3878" t="str">
        <f t="shared" si="488"/>
        <v>musical</v>
      </c>
      <c r="S3878" s="10">
        <f t="shared" si="485"/>
        <v>42372.624166666668</v>
      </c>
      <c r="T3878">
        <f t="shared" si="482"/>
        <v>2016</v>
      </c>
      <c r="U3878" s="10">
        <f t="shared" si="486"/>
        <v>42402.624166666668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3"/>
        <v>4.9639999999999995</v>
      </c>
      <c r="P3879" s="6">
        <f t="shared" si="484"/>
        <v>88.642857142857139</v>
      </c>
      <c r="Q3879" t="str">
        <f t="shared" si="487"/>
        <v>theater</v>
      </c>
      <c r="R3879" t="str">
        <f t="shared" si="488"/>
        <v>musical</v>
      </c>
      <c r="S3879" s="10">
        <f t="shared" si="485"/>
        <v>42682.67768518519</v>
      </c>
      <c r="T3879">
        <f t="shared" si="482"/>
        <v>2016</v>
      </c>
      <c r="U3879" s="10">
        <f t="shared" si="486"/>
        <v>42712.67768518519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3"/>
        <v>5.5555555555555552E-2</v>
      </c>
      <c r="P3880" s="6">
        <f t="shared" si="484"/>
        <v>10</v>
      </c>
      <c r="Q3880" t="str">
        <f t="shared" si="487"/>
        <v>theater</v>
      </c>
      <c r="R3880" t="str">
        <f t="shared" si="488"/>
        <v>musical</v>
      </c>
      <c r="S3880" s="10">
        <f t="shared" si="485"/>
        <v>42154.818819444445</v>
      </c>
      <c r="T3880">
        <f t="shared" si="482"/>
        <v>2015</v>
      </c>
      <c r="U3880" s="10">
        <f t="shared" si="486"/>
        <v>42185.165972222225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3"/>
        <v>0</v>
      </c>
      <c r="P3881" s="6">
        <f>IF(L3881 &gt; 0,E3881/L3881,0)</f>
        <v>0</v>
      </c>
      <c r="Q3881" t="str">
        <f t="shared" si="487"/>
        <v>theater</v>
      </c>
      <c r="R3881" t="str">
        <f t="shared" si="488"/>
        <v>musical</v>
      </c>
      <c r="S3881" s="10">
        <f t="shared" si="485"/>
        <v>41999.861064814817</v>
      </c>
      <c r="T3881">
        <f t="shared" si="482"/>
        <v>2014</v>
      </c>
      <c r="U3881" s="10">
        <f t="shared" si="486"/>
        <v>42029.861064814817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3"/>
        <v>13.066666666666665</v>
      </c>
      <c r="P3882" s="6">
        <f t="shared" si="484"/>
        <v>57.647058823529413</v>
      </c>
      <c r="Q3882" t="str">
        <f t="shared" si="487"/>
        <v>theater</v>
      </c>
      <c r="R3882" t="str">
        <f t="shared" si="488"/>
        <v>musical</v>
      </c>
      <c r="S3882" s="10">
        <f t="shared" si="485"/>
        <v>41815.815046296295</v>
      </c>
      <c r="T3882">
        <f t="shared" si="482"/>
        <v>2014</v>
      </c>
      <c r="U3882" s="10">
        <f t="shared" si="486"/>
        <v>41850.958333333336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3"/>
        <v>5</v>
      </c>
      <c r="P3883" s="6">
        <f t="shared" si="484"/>
        <v>25</v>
      </c>
      <c r="Q3883" t="str">
        <f t="shared" si="487"/>
        <v>theater</v>
      </c>
      <c r="R3883" t="str">
        <f t="shared" si="488"/>
        <v>musical</v>
      </c>
      <c r="S3883" s="10">
        <f t="shared" si="485"/>
        <v>42756.018506944441</v>
      </c>
      <c r="T3883">
        <f t="shared" si="482"/>
        <v>2017</v>
      </c>
      <c r="U3883" s="10">
        <f t="shared" si="486"/>
        <v>42786.018506944441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3"/>
        <v>0</v>
      </c>
      <c r="P3884" s="6">
        <f t="shared" ref="P3884:P3888" si="490">IF(L3884 &gt; 0,E3884/L3884,0)</f>
        <v>0</v>
      </c>
      <c r="Q3884" t="str">
        <f t="shared" si="487"/>
        <v>theater</v>
      </c>
      <c r="R3884" t="str">
        <f t="shared" si="488"/>
        <v>musical</v>
      </c>
      <c r="S3884" s="10">
        <f t="shared" si="485"/>
        <v>42373.983449074076</v>
      </c>
      <c r="T3884">
        <f t="shared" si="482"/>
        <v>2016</v>
      </c>
      <c r="U3884" s="10">
        <f t="shared" si="486"/>
        <v>42400.960416666669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3"/>
        <v>0</v>
      </c>
      <c r="P3885" s="6">
        <f t="shared" si="490"/>
        <v>0</v>
      </c>
      <c r="Q3885" t="str">
        <f t="shared" si="487"/>
        <v>theater</v>
      </c>
      <c r="R3885" t="str">
        <f t="shared" si="488"/>
        <v>musical</v>
      </c>
      <c r="S3885" s="10">
        <f t="shared" si="485"/>
        <v>41854.602650462963</v>
      </c>
      <c r="T3885">
        <f t="shared" si="482"/>
        <v>2014</v>
      </c>
      <c r="U3885" s="10">
        <f t="shared" si="486"/>
        <v>41884.602650462963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3"/>
        <v>0</v>
      </c>
      <c r="P3886" s="6">
        <f t="shared" si="490"/>
        <v>0</v>
      </c>
      <c r="Q3886" t="str">
        <f t="shared" si="487"/>
        <v>theater</v>
      </c>
      <c r="R3886" t="str">
        <f t="shared" si="488"/>
        <v>musical</v>
      </c>
      <c r="S3886" s="10">
        <f t="shared" si="485"/>
        <v>42065.791574074072</v>
      </c>
      <c r="T3886">
        <f t="shared" si="482"/>
        <v>2015</v>
      </c>
      <c r="U3886" s="10">
        <f t="shared" si="486"/>
        <v>42090.749907407408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3"/>
        <v>0</v>
      </c>
      <c r="P3887" s="6">
        <f t="shared" si="490"/>
        <v>0</v>
      </c>
      <c r="Q3887" t="str">
        <f t="shared" si="487"/>
        <v>theater</v>
      </c>
      <c r="R3887" t="str">
        <f t="shared" si="488"/>
        <v>musical</v>
      </c>
      <c r="S3887" s="10">
        <f t="shared" si="485"/>
        <v>42469.951284722221</v>
      </c>
      <c r="T3887">
        <f t="shared" si="482"/>
        <v>2016</v>
      </c>
      <c r="U3887" s="10">
        <f t="shared" si="486"/>
        <v>42499.951284722221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3"/>
        <v>0</v>
      </c>
      <c r="P3888" s="6">
        <f t="shared" si="490"/>
        <v>0</v>
      </c>
      <c r="Q3888" t="str">
        <f t="shared" si="487"/>
        <v>theater</v>
      </c>
      <c r="R3888" t="str">
        <f t="shared" si="488"/>
        <v>musical</v>
      </c>
      <c r="S3888" s="10">
        <f t="shared" si="485"/>
        <v>41954.228032407409</v>
      </c>
      <c r="T3888">
        <f t="shared" si="482"/>
        <v>2014</v>
      </c>
      <c r="U3888" s="10">
        <f t="shared" si="486"/>
        <v>41984.228032407409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3"/>
        <v>1.7500000000000002</v>
      </c>
      <c r="P3889" s="6">
        <f t="shared" si="484"/>
        <v>17.5</v>
      </c>
      <c r="Q3889" t="str">
        <f t="shared" si="487"/>
        <v>theater</v>
      </c>
      <c r="R3889" t="str">
        <f t="shared" si="488"/>
        <v>musical</v>
      </c>
      <c r="S3889" s="10">
        <f t="shared" si="485"/>
        <v>42079.857974537037</v>
      </c>
      <c r="T3889">
        <f t="shared" si="482"/>
        <v>2015</v>
      </c>
      <c r="U3889" s="10">
        <f t="shared" si="486"/>
        <v>42125.916666666672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3"/>
        <v>27.1</v>
      </c>
      <c r="P3890" s="6">
        <f t="shared" si="484"/>
        <v>38.714285714285715</v>
      </c>
      <c r="Q3890" t="str">
        <f t="shared" si="487"/>
        <v>theater</v>
      </c>
      <c r="R3890" t="str">
        <f t="shared" si="488"/>
        <v>plays</v>
      </c>
      <c r="S3890" s="10">
        <f t="shared" si="485"/>
        <v>42762.545810185184</v>
      </c>
      <c r="T3890">
        <f t="shared" si="482"/>
        <v>2017</v>
      </c>
      <c r="U3890" s="10">
        <f t="shared" si="486"/>
        <v>42792.545810185184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3"/>
        <v>1.4749999999999999</v>
      </c>
      <c r="P3891" s="6">
        <f t="shared" si="484"/>
        <v>13.111111111111111</v>
      </c>
      <c r="Q3891" t="str">
        <f t="shared" si="487"/>
        <v>theater</v>
      </c>
      <c r="R3891" t="str">
        <f t="shared" si="488"/>
        <v>plays</v>
      </c>
      <c r="S3891" s="10">
        <f t="shared" si="485"/>
        <v>41977.004976851851</v>
      </c>
      <c r="T3891">
        <f t="shared" si="482"/>
        <v>2014</v>
      </c>
      <c r="U3891" s="10">
        <f t="shared" si="486"/>
        <v>42008.976388888885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3"/>
        <v>16.826666666666668</v>
      </c>
      <c r="P3892" s="6">
        <f t="shared" si="484"/>
        <v>315.5</v>
      </c>
      <c r="Q3892" t="str">
        <f t="shared" si="487"/>
        <v>theater</v>
      </c>
      <c r="R3892" t="str">
        <f t="shared" si="488"/>
        <v>plays</v>
      </c>
      <c r="S3892" s="10">
        <f t="shared" si="485"/>
        <v>42171.758611111116</v>
      </c>
      <c r="T3892">
        <f t="shared" si="482"/>
        <v>2015</v>
      </c>
      <c r="U3892" s="10">
        <f t="shared" si="486"/>
        <v>42231.758611111116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3"/>
        <v>32.5</v>
      </c>
      <c r="P3893" s="6">
        <f t="shared" si="484"/>
        <v>37.142857142857146</v>
      </c>
      <c r="Q3893" t="str">
        <f t="shared" si="487"/>
        <v>theater</v>
      </c>
      <c r="R3893" t="str">
        <f t="shared" si="488"/>
        <v>plays</v>
      </c>
      <c r="S3893" s="10">
        <f t="shared" si="485"/>
        <v>42056.1324537037</v>
      </c>
      <c r="T3893">
        <f t="shared" si="482"/>
        <v>2015</v>
      </c>
      <c r="U3893" s="10">
        <f t="shared" si="486"/>
        <v>42086.207638888889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3"/>
        <v>0</v>
      </c>
      <c r="P3894" s="6">
        <f>IF(L3894 &gt; 0,E3894/L3894,0)</f>
        <v>0</v>
      </c>
      <c r="Q3894" t="str">
        <f t="shared" si="487"/>
        <v>theater</v>
      </c>
      <c r="R3894" t="str">
        <f t="shared" si="488"/>
        <v>plays</v>
      </c>
      <c r="S3894" s="10">
        <f t="shared" si="485"/>
        <v>41867.652280092596</v>
      </c>
      <c r="T3894">
        <f t="shared" si="482"/>
        <v>2014</v>
      </c>
      <c r="U3894" s="10">
        <f t="shared" si="486"/>
        <v>41875.291666666664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3"/>
        <v>21.55</v>
      </c>
      <c r="P3895" s="6">
        <f t="shared" si="484"/>
        <v>128.27380952380952</v>
      </c>
      <c r="Q3895" t="str">
        <f t="shared" si="487"/>
        <v>theater</v>
      </c>
      <c r="R3895" t="str">
        <f t="shared" si="488"/>
        <v>plays</v>
      </c>
      <c r="S3895" s="10">
        <f t="shared" si="485"/>
        <v>41779.657870370371</v>
      </c>
      <c r="T3895">
        <f t="shared" si="482"/>
        <v>2014</v>
      </c>
      <c r="U3895" s="10">
        <f t="shared" si="486"/>
        <v>41821.25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3"/>
        <v>3.4666666666666663</v>
      </c>
      <c r="P3896" s="6">
        <f t="shared" si="484"/>
        <v>47.272727272727273</v>
      </c>
      <c r="Q3896" t="str">
        <f t="shared" si="487"/>
        <v>theater</v>
      </c>
      <c r="R3896" t="str">
        <f t="shared" si="488"/>
        <v>plays</v>
      </c>
      <c r="S3896" s="10">
        <f t="shared" si="485"/>
        <v>42679.958472222221</v>
      </c>
      <c r="T3896">
        <f t="shared" si="482"/>
        <v>2016</v>
      </c>
      <c r="U3896" s="10">
        <f t="shared" si="486"/>
        <v>42710.207638888889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3"/>
        <v>5</v>
      </c>
      <c r="P3897" s="6">
        <f t="shared" si="484"/>
        <v>50</v>
      </c>
      <c r="Q3897" t="str">
        <f t="shared" si="487"/>
        <v>theater</v>
      </c>
      <c r="R3897" t="str">
        <f t="shared" si="488"/>
        <v>plays</v>
      </c>
      <c r="S3897" s="10">
        <f t="shared" si="485"/>
        <v>42032.250208333338</v>
      </c>
      <c r="T3897">
        <f t="shared" si="482"/>
        <v>2015</v>
      </c>
      <c r="U3897" s="10">
        <f t="shared" si="486"/>
        <v>42063.250208333338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3"/>
        <v>10.625</v>
      </c>
      <c r="P3898" s="6">
        <f t="shared" si="484"/>
        <v>42.5</v>
      </c>
      <c r="Q3898" t="str">
        <f t="shared" si="487"/>
        <v>theater</v>
      </c>
      <c r="R3898" t="str">
        <f t="shared" si="488"/>
        <v>plays</v>
      </c>
      <c r="S3898" s="10">
        <f t="shared" si="485"/>
        <v>41793.191875000004</v>
      </c>
      <c r="T3898">
        <f t="shared" si="482"/>
        <v>2014</v>
      </c>
      <c r="U3898" s="10">
        <f t="shared" si="486"/>
        <v>41807.191875000004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3"/>
        <v>17.599999999999998</v>
      </c>
      <c r="P3899" s="6">
        <f t="shared" si="484"/>
        <v>44</v>
      </c>
      <c r="Q3899" t="str">
        <f t="shared" si="487"/>
        <v>theater</v>
      </c>
      <c r="R3899" t="str">
        <f t="shared" si="488"/>
        <v>plays</v>
      </c>
      <c r="S3899" s="10">
        <f t="shared" si="485"/>
        <v>41982.87364583333</v>
      </c>
      <c r="T3899">
        <f t="shared" si="482"/>
        <v>2014</v>
      </c>
      <c r="U3899" s="10">
        <f t="shared" si="486"/>
        <v>42012.87364583333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3"/>
        <v>32.56</v>
      </c>
      <c r="P3900" s="6">
        <f t="shared" si="484"/>
        <v>50.875</v>
      </c>
      <c r="Q3900" t="str">
        <f t="shared" si="487"/>
        <v>theater</v>
      </c>
      <c r="R3900" t="str">
        <f t="shared" si="488"/>
        <v>plays</v>
      </c>
      <c r="S3900" s="10">
        <f t="shared" si="485"/>
        <v>42193.482291666667</v>
      </c>
      <c r="T3900">
        <f t="shared" si="482"/>
        <v>2015</v>
      </c>
      <c r="U3900" s="10">
        <f t="shared" si="486"/>
        <v>42233.666666666672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3"/>
        <v>1.25</v>
      </c>
      <c r="P3901" s="6">
        <f t="shared" si="484"/>
        <v>62.5</v>
      </c>
      <c r="Q3901" t="str">
        <f t="shared" si="487"/>
        <v>theater</v>
      </c>
      <c r="R3901" t="str">
        <f t="shared" si="488"/>
        <v>plays</v>
      </c>
      <c r="S3901" s="10">
        <f t="shared" si="485"/>
        <v>41843.775011574071</v>
      </c>
      <c r="T3901">
        <f t="shared" si="482"/>
        <v>2014</v>
      </c>
      <c r="U3901" s="10">
        <f t="shared" si="486"/>
        <v>41863.775011574071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3"/>
        <v>5.4</v>
      </c>
      <c r="P3902" s="6">
        <f t="shared" si="484"/>
        <v>27</v>
      </c>
      <c r="Q3902" t="str">
        <f t="shared" si="487"/>
        <v>theater</v>
      </c>
      <c r="R3902" t="str">
        <f t="shared" si="488"/>
        <v>plays</v>
      </c>
      <c r="S3902" s="10">
        <f t="shared" si="485"/>
        <v>42136.092488425929</v>
      </c>
      <c r="T3902">
        <f t="shared" si="482"/>
        <v>2015</v>
      </c>
      <c r="U3902" s="10">
        <f t="shared" si="486"/>
        <v>42166.092488425929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3"/>
        <v>0.83333333333333337</v>
      </c>
      <c r="P3903" s="6">
        <f t="shared" si="484"/>
        <v>25</v>
      </c>
      <c r="Q3903" t="str">
        <f t="shared" si="487"/>
        <v>theater</v>
      </c>
      <c r="R3903" t="str">
        <f t="shared" si="488"/>
        <v>plays</v>
      </c>
      <c r="S3903" s="10">
        <f t="shared" si="485"/>
        <v>42317.826377314821</v>
      </c>
      <c r="T3903">
        <f t="shared" si="482"/>
        <v>2015</v>
      </c>
      <c r="U3903" s="10">
        <f t="shared" si="486"/>
        <v>42357.826377314821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3"/>
        <v>48.833333333333336</v>
      </c>
      <c r="P3904" s="6">
        <f t="shared" si="484"/>
        <v>47.258064516129032</v>
      </c>
      <c r="Q3904" t="str">
        <f t="shared" si="487"/>
        <v>theater</v>
      </c>
      <c r="R3904" t="str">
        <f t="shared" si="488"/>
        <v>plays</v>
      </c>
      <c r="S3904" s="10">
        <f t="shared" si="485"/>
        <v>42663.468078703707</v>
      </c>
      <c r="T3904">
        <f t="shared" si="482"/>
        <v>2016</v>
      </c>
      <c r="U3904" s="10">
        <f t="shared" si="486"/>
        <v>42688.509745370371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3"/>
        <v>0</v>
      </c>
      <c r="P3905" s="6">
        <f>IF(L3905 &gt; 0,E3905/L3905,0)</f>
        <v>0</v>
      </c>
      <c r="Q3905" t="str">
        <f t="shared" si="487"/>
        <v>theater</v>
      </c>
      <c r="R3905" t="str">
        <f t="shared" si="488"/>
        <v>plays</v>
      </c>
      <c r="S3905" s="10">
        <f t="shared" si="485"/>
        <v>42186.01116898148</v>
      </c>
      <c r="T3905">
        <f t="shared" si="482"/>
        <v>2015</v>
      </c>
      <c r="U3905" s="10">
        <f t="shared" si="486"/>
        <v>42230.818055555559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3"/>
        <v>0.03</v>
      </c>
      <c r="P3906" s="6">
        <f t="shared" si="484"/>
        <v>1.5</v>
      </c>
      <c r="Q3906" t="str">
        <f t="shared" si="487"/>
        <v>theater</v>
      </c>
      <c r="R3906" t="str">
        <f t="shared" si="488"/>
        <v>plays</v>
      </c>
      <c r="S3906" s="10">
        <f t="shared" si="485"/>
        <v>42095.229166666672</v>
      </c>
      <c r="T3906">
        <f t="shared" ref="T3906:T3969" si="491">YEAR(S3906)</f>
        <v>2015</v>
      </c>
      <c r="U3906" s="10">
        <f t="shared" si="486"/>
        <v>42109.211111111115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92">E3907/D3907 * 100</f>
        <v>11.533333333333333</v>
      </c>
      <c r="P3907" s="6">
        <f t="shared" ref="P3907:P3970" si="493">E3907/L3907</f>
        <v>24.714285714285715</v>
      </c>
      <c r="Q3907" t="str">
        <f t="shared" si="487"/>
        <v>theater</v>
      </c>
      <c r="R3907" t="str">
        <f t="shared" si="488"/>
        <v>plays</v>
      </c>
      <c r="S3907" s="10">
        <f t="shared" ref="S3907:S3970" si="494">(((J3907/60)/60)/24)+DATE(1970,1,1)</f>
        <v>42124.623877314814</v>
      </c>
      <c r="T3907">
        <f t="shared" si="491"/>
        <v>2015</v>
      </c>
      <c r="U3907" s="10">
        <f t="shared" ref="U3907:U3970" si="495">(((I3907/60)/60)/24)+DATE(1970,1,1)</f>
        <v>42166.958333333328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92"/>
        <v>67.333333333333329</v>
      </c>
      <c r="P3908" s="6">
        <f t="shared" si="493"/>
        <v>63.125</v>
      </c>
      <c r="Q3908" t="str">
        <f t="shared" si="487"/>
        <v>theater</v>
      </c>
      <c r="R3908" t="str">
        <f t="shared" si="488"/>
        <v>plays</v>
      </c>
      <c r="S3908" s="10">
        <f t="shared" si="494"/>
        <v>42143.917743055557</v>
      </c>
      <c r="T3908">
        <f t="shared" si="491"/>
        <v>2015</v>
      </c>
      <c r="U3908" s="10">
        <f t="shared" si="495"/>
        <v>42181.559027777781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92"/>
        <v>15.299999999999999</v>
      </c>
      <c r="P3909" s="6">
        <f t="shared" si="493"/>
        <v>38.25</v>
      </c>
      <c r="Q3909" t="str">
        <f t="shared" ref="Q3909:Q3972" si="496">LEFT(N3909,SEARCH("/",N3909,1)-1)</f>
        <v>theater</v>
      </c>
      <c r="R3909" t="str">
        <f t="shared" ref="R3909:R3972" si="497">RIGHT(N3909,LEN(N3909)-SEARCH("/",N3909,1))</f>
        <v>plays</v>
      </c>
      <c r="S3909" s="10">
        <f t="shared" si="494"/>
        <v>41906.819513888891</v>
      </c>
      <c r="T3909">
        <f t="shared" si="491"/>
        <v>2014</v>
      </c>
      <c r="U3909" s="10">
        <f t="shared" si="495"/>
        <v>41938.838888888888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92"/>
        <v>8.6666666666666679</v>
      </c>
      <c r="P3910" s="6">
        <f t="shared" si="493"/>
        <v>16.25</v>
      </c>
      <c r="Q3910" t="str">
        <f t="shared" si="496"/>
        <v>theater</v>
      </c>
      <c r="R3910" t="str">
        <f t="shared" si="497"/>
        <v>plays</v>
      </c>
      <c r="S3910" s="10">
        <f t="shared" si="494"/>
        <v>41834.135370370372</v>
      </c>
      <c r="T3910">
        <f t="shared" si="491"/>
        <v>2014</v>
      </c>
      <c r="U3910" s="10">
        <f t="shared" si="495"/>
        <v>41849.135370370372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92"/>
        <v>0.22499999999999998</v>
      </c>
      <c r="P3911" s="6">
        <f t="shared" si="493"/>
        <v>33.75</v>
      </c>
      <c r="Q3911" t="str">
        <f t="shared" si="496"/>
        <v>theater</v>
      </c>
      <c r="R3911" t="str">
        <f t="shared" si="497"/>
        <v>plays</v>
      </c>
      <c r="S3911" s="10">
        <f t="shared" si="494"/>
        <v>41863.359282407408</v>
      </c>
      <c r="T3911">
        <f t="shared" si="491"/>
        <v>2014</v>
      </c>
      <c r="U3911" s="10">
        <f t="shared" si="495"/>
        <v>41893.359282407408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92"/>
        <v>3.0833333333333335</v>
      </c>
      <c r="P3912" s="6">
        <f t="shared" si="493"/>
        <v>61.666666666666664</v>
      </c>
      <c r="Q3912" t="str">
        <f t="shared" si="496"/>
        <v>theater</v>
      </c>
      <c r="R3912" t="str">
        <f t="shared" si="497"/>
        <v>plays</v>
      </c>
      <c r="S3912" s="10">
        <f t="shared" si="494"/>
        <v>42224.756909722222</v>
      </c>
      <c r="T3912">
        <f t="shared" si="491"/>
        <v>2015</v>
      </c>
      <c r="U3912" s="10">
        <f t="shared" si="495"/>
        <v>42254.756909722222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92"/>
        <v>37.412500000000001</v>
      </c>
      <c r="P3913" s="6">
        <f t="shared" si="493"/>
        <v>83.138888888888886</v>
      </c>
      <c r="Q3913" t="str">
        <f t="shared" si="496"/>
        <v>theater</v>
      </c>
      <c r="R3913" t="str">
        <f t="shared" si="497"/>
        <v>plays</v>
      </c>
      <c r="S3913" s="10">
        <f t="shared" si="494"/>
        <v>41939.8122337963</v>
      </c>
      <c r="T3913">
        <f t="shared" si="491"/>
        <v>2014</v>
      </c>
      <c r="U3913" s="10">
        <f t="shared" si="495"/>
        <v>41969.853900462964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92"/>
        <v>6.6666666666666671E-3</v>
      </c>
      <c r="P3914" s="6">
        <f t="shared" si="493"/>
        <v>1</v>
      </c>
      <c r="Q3914" t="str">
        <f t="shared" si="496"/>
        <v>theater</v>
      </c>
      <c r="R3914" t="str">
        <f t="shared" si="497"/>
        <v>plays</v>
      </c>
      <c r="S3914" s="10">
        <f t="shared" si="494"/>
        <v>42059.270023148143</v>
      </c>
      <c r="T3914">
        <f t="shared" si="491"/>
        <v>2015</v>
      </c>
      <c r="U3914" s="10">
        <f t="shared" si="495"/>
        <v>42119.190972222219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92"/>
        <v>10</v>
      </c>
      <c r="P3915" s="6">
        <f t="shared" si="493"/>
        <v>142.85714285714286</v>
      </c>
      <c r="Q3915" t="str">
        <f t="shared" si="496"/>
        <v>theater</v>
      </c>
      <c r="R3915" t="str">
        <f t="shared" si="497"/>
        <v>plays</v>
      </c>
      <c r="S3915" s="10">
        <f t="shared" si="494"/>
        <v>42308.211215277777</v>
      </c>
      <c r="T3915">
        <f t="shared" si="491"/>
        <v>2015</v>
      </c>
      <c r="U3915" s="10">
        <f t="shared" si="495"/>
        <v>42338.252881944441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92"/>
        <v>36.36</v>
      </c>
      <c r="P3916" s="6">
        <f t="shared" si="493"/>
        <v>33.666666666666664</v>
      </c>
      <c r="Q3916" t="str">
        <f t="shared" si="496"/>
        <v>theater</v>
      </c>
      <c r="R3916" t="str">
        <f t="shared" si="497"/>
        <v>plays</v>
      </c>
      <c r="S3916" s="10">
        <f t="shared" si="494"/>
        <v>42114.818935185183</v>
      </c>
      <c r="T3916">
        <f t="shared" si="491"/>
        <v>2015</v>
      </c>
      <c r="U3916" s="10">
        <f t="shared" si="495"/>
        <v>42134.957638888889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92"/>
        <v>0.33333333333333337</v>
      </c>
      <c r="P3917" s="6">
        <f t="shared" si="493"/>
        <v>5</v>
      </c>
      <c r="Q3917" t="str">
        <f t="shared" si="496"/>
        <v>theater</v>
      </c>
      <c r="R3917" t="str">
        <f t="shared" si="497"/>
        <v>plays</v>
      </c>
      <c r="S3917" s="10">
        <f t="shared" si="494"/>
        <v>42492.98505787037</v>
      </c>
      <c r="T3917">
        <f t="shared" si="491"/>
        <v>2016</v>
      </c>
      <c r="U3917" s="10">
        <f t="shared" si="495"/>
        <v>42522.98505787037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92"/>
        <v>0</v>
      </c>
      <c r="P3918" s="6">
        <f>IF(L3918 &gt; 0,E3918/L3918,0)</f>
        <v>0</v>
      </c>
      <c r="Q3918" t="str">
        <f t="shared" si="496"/>
        <v>theater</v>
      </c>
      <c r="R3918" t="str">
        <f t="shared" si="497"/>
        <v>plays</v>
      </c>
      <c r="S3918" s="10">
        <f t="shared" si="494"/>
        <v>42494.471666666665</v>
      </c>
      <c r="T3918">
        <f t="shared" si="491"/>
        <v>2016</v>
      </c>
      <c r="U3918" s="10">
        <f t="shared" si="495"/>
        <v>42524.471666666665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92"/>
        <v>0.2857142857142857</v>
      </c>
      <c r="P3919" s="6">
        <f t="shared" si="493"/>
        <v>10</v>
      </c>
      <c r="Q3919" t="str">
        <f t="shared" si="496"/>
        <v>theater</v>
      </c>
      <c r="R3919" t="str">
        <f t="shared" si="497"/>
        <v>plays</v>
      </c>
      <c r="S3919" s="10">
        <f t="shared" si="494"/>
        <v>41863.527326388888</v>
      </c>
      <c r="T3919">
        <f t="shared" si="491"/>
        <v>2014</v>
      </c>
      <c r="U3919" s="10">
        <f t="shared" si="495"/>
        <v>41893.527326388888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92"/>
        <v>0.2</v>
      </c>
      <c r="P3920" s="6">
        <f t="shared" si="493"/>
        <v>40</v>
      </c>
      <c r="Q3920" t="str">
        <f t="shared" si="496"/>
        <v>theater</v>
      </c>
      <c r="R3920" t="str">
        <f t="shared" si="497"/>
        <v>plays</v>
      </c>
      <c r="S3920" s="10">
        <f t="shared" si="494"/>
        <v>41843.664618055554</v>
      </c>
      <c r="T3920">
        <f t="shared" si="491"/>
        <v>2014</v>
      </c>
      <c r="U3920" s="10">
        <f t="shared" si="495"/>
        <v>41855.666666666664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92"/>
        <v>1.7999999999999998</v>
      </c>
      <c r="P3921" s="6">
        <f t="shared" si="493"/>
        <v>30</v>
      </c>
      <c r="Q3921" t="str">
        <f t="shared" si="496"/>
        <v>theater</v>
      </c>
      <c r="R3921" t="str">
        <f t="shared" si="497"/>
        <v>plays</v>
      </c>
      <c r="S3921" s="10">
        <f t="shared" si="494"/>
        <v>42358.684872685189</v>
      </c>
      <c r="T3921">
        <f t="shared" si="491"/>
        <v>2015</v>
      </c>
      <c r="U3921" s="10">
        <f t="shared" si="495"/>
        <v>42387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92"/>
        <v>5.4</v>
      </c>
      <c r="P3922" s="6">
        <f t="shared" si="493"/>
        <v>45</v>
      </c>
      <c r="Q3922" t="str">
        <f t="shared" si="496"/>
        <v>theater</v>
      </c>
      <c r="R3922" t="str">
        <f t="shared" si="497"/>
        <v>plays</v>
      </c>
      <c r="S3922" s="10">
        <f t="shared" si="494"/>
        <v>42657.38726851852</v>
      </c>
      <c r="T3922">
        <f t="shared" si="491"/>
        <v>2016</v>
      </c>
      <c r="U3922" s="10">
        <f t="shared" si="495"/>
        <v>42687.428935185191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92"/>
        <v>0</v>
      </c>
      <c r="P3923" s="6">
        <f>IF(L3923 &gt; 0,E3923/L3923,0)</f>
        <v>0</v>
      </c>
      <c r="Q3923" t="str">
        <f t="shared" si="496"/>
        <v>theater</v>
      </c>
      <c r="R3923" t="str">
        <f t="shared" si="497"/>
        <v>plays</v>
      </c>
      <c r="S3923" s="10">
        <f t="shared" si="494"/>
        <v>41926.542303240742</v>
      </c>
      <c r="T3923">
        <f t="shared" si="491"/>
        <v>2014</v>
      </c>
      <c r="U3923" s="10">
        <f t="shared" si="495"/>
        <v>41938.75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92"/>
        <v>8.1333333333333329</v>
      </c>
      <c r="P3924" s="6">
        <f t="shared" si="493"/>
        <v>10.166666666666666</v>
      </c>
      <c r="Q3924" t="str">
        <f t="shared" si="496"/>
        <v>theater</v>
      </c>
      <c r="R3924" t="str">
        <f t="shared" si="497"/>
        <v>plays</v>
      </c>
      <c r="S3924" s="10">
        <f t="shared" si="494"/>
        <v>42020.768634259264</v>
      </c>
      <c r="T3924">
        <f t="shared" si="491"/>
        <v>2015</v>
      </c>
      <c r="U3924" s="10">
        <f t="shared" si="495"/>
        <v>42065.958333333328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92"/>
        <v>12.034782608695652</v>
      </c>
      <c r="P3925" s="6">
        <f t="shared" si="493"/>
        <v>81.411764705882348</v>
      </c>
      <c r="Q3925" t="str">
        <f t="shared" si="496"/>
        <v>theater</v>
      </c>
      <c r="R3925" t="str">
        <f t="shared" si="497"/>
        <v>plays</v>
      </c>
      <c r="S3925" s="10">
        <f t="shared" si="494"/>
        <v>42075.979988425926</v>
      </c>
      <c r="T3925">
        <f t="shared" si="491"/>
        <v>2015</v>
      </c>
      <c r="U3925" s="10">
        <f t="shared" si="495"/>
        <v>42103.979988425926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92"/>
        <v>15.266666666666667</v>
      </c>
      <c r="P3926" s="6">
        <f t="shared" si="493"/>
        <v>57.25</v>
      </c>
      <c r="Q3926" t="str">
        <f t="shared" si="496"/>
        <v>theater</v>
      </c>
      <c r="R3926" t="str">
        <f t="shared" si="497"/>
        <v>plays</v>
      </c>
      <c r="S3926" s="10">
        <f t="shared" si="494"/>
        <v>41786.959745370368</v>
      </c>
      <c r="T3926">
        <f t="shared" si="491"/>
        <v>2014</v>
      </c>
      <c r="U3926" s="10">
        <f t="shared" si="495"/>
        <v>41816.959745370368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92"/>
        <v>10</v>
      </c>
      <c r="P3927" s="6">
        <f t="shared" si="493"/>
        <v>5</v>
      </c>
      <c r="Q3927" t="str">
        <f t="shared" si="496"/>
        <v>theater</v>
      </c>
      <c r="R3927" t="str">
        <f t="shared" si="497"/>
        <v>plays</v>
      </c>
      <c r="S3927" s="10">
        <f t="shared" si="494"/>
        <v>41820.870821759258</v>
      </c>
      <c r="T3927">
        <f t="shared" si="491"/>
        <v>2014</v>
      </c>
      <c r="U3927" s="10">
        <f t="shared" si="495"/>
        <v>41850.870821759258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92"/>
        <v>0.3</v>
      </c>
      <c r="P3928" s="6">
        <f t="shared" si="493"/>
        <v>15</v>
      </c>
      <c r="Q3928" t="str">
        <f t="shared" si="496"/>
        <v>theater</v>
      </c>
      <c r="R3928" t="str">
        <f t="shared" si="497"/>
        <v>plays</v>
      </c>
      <c r="S3928" s="10">
        <f t="shared" si="494"/>
        <v>41970.085046296299</v>
      </c>
      <c r="T3928">
        <f t="shared" si="491"/>
        <v>2014</v>
      </c>
      <c r="U3928" s="10">
        <f t="shared" si="495"/>
        <v>42000.085046296299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92"/>
        <v>1</v>
      </c>
      <c r="P3929" s="6">
        <f t="shared" si="493"/>
        <v>12.5</v>
      </c>
      <c r="Q3929" t="str">
        <f t="shared" si="496"/>
        <v>theater</v>
      </c>
      <c r="R3929" t="str">
        <f t="shared" si="497"/>
        <v>plays</v>
      </c>
      <c r="S3929" s="10">
        <f t="shared" si="494"/>
        <v>41830.267407407409</v>
      </c>
      <c r="T3929">
        <f t="shared" si="491"/>
        <v>2014</v>
      </c>
      <c r="U3929" s="10">
        <f t="shared" si="495"/>
        <v>41860.267407407409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92"/>
        <v>13.020000000000001</v>
      </c>
      <c r="P3930" s="6">
        <f t="shared" si="493"/>
        <v>93</v>
      </c>
      <c r="Q3930" t="str">
        <f t="shared" si="496"/>
        <v>theater</v>
      </c>
      <c r="R3930" t="str">
        <f t="shared" si="497"/>
        <v>plays</v>
      </c>
      <c r="S3930" s="10">
        <f t="shared" si="494"/>
        <v>42265.683182870373</v>
      </c>
      <c r="T3930">
        <f t="shared" si="491"/>
        <v>2015</v>
      </c>
      <c r="U3930" s="10">
        <f t="shared" si="495"/>
        <v>42293.207638888889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92"/>
        <v>2.2650000000000001</v>
      </c>
      <c r="P3931" s="6">
        <f t="shared" si="493"/>
        <v>32.357142857142854</v>
      </c>
      <c r="Q3931" t="str">
        <f t="shared" si="496"/>
        <v>theater</v>
      </c>
      <c r="R3931" t="str">
        <f t="shared" si="497"/>
        <v>plays</v>
      </c>
      <c r="S3931" s="10">
        <f t="shared" si="494"/>
        <v>42601.827141203699</v>
      </c>
      <c r="T3931">
        <f t="shared" si="491"/>
        <v>2016</v>
      </c>
      <c r="U3931" s="10">
        <f t="shared" si="495"/>
        <v>42631.827141203699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92"/>
        <v>0</v>
      </c>
      <c r="P3932" s="6">
        <f t="shared" ref="P3932:P3933" si="498">IF(L3932 &gt; 0,E3932/L3932,0)</f>
        <v>0</v>
      </c>
      <c r="Q3932" t="str">
        <f t="shared" si="496"/>
        <v>theater</v>
      </c>
      <c r="R3932" t="str">
        <f t="shared" si="497"/>
        <v>plays</v>
      </c>
      <c r="S3932" s="10">
        <f t="shared" si="494"/>
        <v>42433.338749999995</v>
      </c>
      <c r="T3932">
        <f t="shared" si="491"/>
        <v>2016</v>
      </c>
      <c r="U3932" s="10">
        <f t="shared" si="495"/>
        <v>42461.25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92"/>
        <v>0</v>
      </c>
      <c r="P3933" s="6">
        <f t="shared" si="498"/>
        <v>0</v>
      </c>
      <c r="Q3933" t="str">
        <f t="shared" si="496"/>
        <v>theater</v>
      </c>
      <c r="R3933" t="str">
        <f t="shared" si="497"/>
        <v>plays</v>
      </c>
      <c r="S3933" s="10">
        <f t="shared" si="494"/>
        <v>42228.151701388888</v>
      </c>
      <c r="T3933">
        <f t="shared" si="491"/>
        <v>2015</v>
      </c>
      <c r="U3933" s="10">
        <f t="shared" si="495"/>
        <v>42253.151701388888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92"/>
        <v>8.3333333333333332E-3</v>
      </c>
      <c r="P3934" s="6">
        <f t="shared" si="493"/>
        <v>1</v>
      </c>
      <c r="Q3934" t="str">
        <f t="shared" si="496"/>
        <v>theater</v>
      </c>
      <c r="R3934" t="str">
        <f t="shared" si="497"/>
        <v>plays</v>
      </c>
      <c r="S3934" s="10">
        <f t="shared" si="494"/>
        <v>42415.168564814812</v>
      </c>
      <c r="T3934">
        <f t="shared" si="491"/>
        <v>2016</v>
      </c>
      <c r="U3934" s="10">
        <f t="shared" si="495"/>
        <v>42445.126898148148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92"/>
        <v>15.742857142857142</v>
      </c>
      <c r="P3935" s="6">
        <f t="shared" si="493"/>
        <v>91.833333333333329</v>
      </c>
      <c r="Q3935" t="str">
        <f t="shared" si="496"/>
        <v>theater</v>
      </c>
      <c r="R3935" t="str">
        <f t="shared" si="497"/>
        <v>plays</v>
      </c>
      <c r="S3935" s="10">
        <f t="shared" si="494"/>
        <v>42538.968310185184</v>
      </c>
      <c r="T3935">
        <f t="shared" si="491"/>
        <v>2016</v>
      </c>
      <c r="U3935" s="10">
        <f t="shared" si="495"/>
        <v>42568.029861111107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92"/>
        <v>11</v>
      </c>
      <c r="P3936" s="6">
        <f t="shared" si="493"/>
        <v>45.833333333333336</v>
      </c>
      <c r="Q3936" t="str">
        <f t="shared" si="496"/>
        <v>theater</v>
      </c>
      <c r="R3936" t="str">
        <f t="shared" si="497"/>
        <v>plays</v>
      </c>
      <c r="S3936" s="10">
        <f t="shared" si="494"/>
        <v>42233.671747685185</v>
      </c>
      <c r="T3936">
        <f t="shared" si="491"/>
        <v>2015</v>
      </c>
      <c r="U3936" s="10">
        <f t="shared" si="495"/>
        <v>42278.541666666672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92"/>
        <v>43.833333333333336</v>
      </c>
      <c r="P3937" s="6">
        <f t="shared" si="493"/>
        <v>57.173913043478258</v>
      </c>
      <c r="Q3937" t="str">
        <f t="shared" si="496"/>
        <v>theater</v>
      </c>
      <c r="R3937" t="str">
        <f t="shared" si="497"/>
        <v>plays</v>
      </c>
      <c r="S3937" s="10">
        <f t="shared" si="494"/>
        <v>42221.656782407401</v>
      </c>
      <c r="T3937">
        <f t="shared" si="491"/>
        <v>2015</v>
      </c>
      <c r="U3937" s="10">
        <f t="shared" si="495"/>
        <v>42281.656782407401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92"/>
        <v>0</v>
      </c>
      <c r="P3938" s="6">
        <f>IF(L3938 &gt; 0,E3938/L3938,0)</f>
        <v>0</v>
      </c>
      <c r="Q3938" t="str">
        <f t="shared" si="496"/>
        <v>theater</v>
      </c>
      <c r="R3938" t="str">
        <f t="shared" si="497"/>
        <v>plays</v>
      </c>
      <c r="S3938" s="10">
        <f t="shared" si="494"/>
        <v>42675.262962962966</v>
      </c>
      <c r="T3938">
        <f t="shared" si="491"/>
        <v>2016</v>
      </c>
      <c r="U3938" s="10">
        <f t="shared" si="495"/>
        <v>42705.304629629631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92"/>
        <v>86.135181975736558</v>
      </c>
      <c r="P3939" s="6">
        <f t="shared" si="493"/>
        <v>248.5</v>
      </c>
      <c r="Q3939" t="str">
        <f t="shared" si="496"/>
        <v>theater</v>
      </c>
      <c r="R3939" t="str">
        <f t="shared" si="497"/>
        <v>plays</v>
      </c>
      <c r="S3939" s="10">
        <f t="shared" si="494"/>
        <v>42534.631481481483</v>
      </c>
      <c r="T3939">
        <f t="shared" si="491"/>
        <v>2016</v>
      </c>
      <c r="U3939" s="10">
        <f t="shared" si="495"/>
        <v>42562.631481481483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92"/>
        <v>12.196620583717358</v>
      </c>
      <c r="P3940" s="6">
        <f t="shared" si="493"/>
        <v>79.400000000000006</v>
      </c>
      <c r="Q3940" t="str">
        <f t="shared" si="496"/>
        <v>theater</v>
      </c>
      <c r="R3940" t="str">
        <f t="shared" si="497"/>
        <v>plays</v>
      </c>
      <c r="S3940" s="10">
        <f t="shared" si="494"/>
        <v>42151.905717592599</v>
      </c>
      <c r="T3940">
        <f t="shared" si="491"/>
        <v>2015</v>
      </c>
      <c r="U3940" s="10">
        <f t="shared" si="495"/>
        <v>42182.905717592599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92"/>
        <v>0.1</v>
      </c>
      <c r="P3941" s="6">
        <f t="shared" si="493"/>
        <v>5</v>
      </c>
      <c r="Q3941" t="str">
        <f t="shared" si="496"/>
        <v>theater</v>
      </c>
      <c r="R3941" t="str">
        <f t="shared" si="497"/>
        <v>plays</v>
      </c>
      <c r="S3941" s="10">
        <f t="shared" si="494"/>
        <v>41915.400219907409</v>
      </c>
      <c r="T3941">
        <f t="shared" si="491"/>
        <v>2014</v>
      </c>
      <c r="U3941" s="10">
        <f t="shared" si="495"/>
        <v>41919.1875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92"/>
        <v>0.22</v>
      </c>
      <c r="P3942" s="6">
        <f t="shared" si="493"/>
        <v>5.5</v>
      </c>
      <c r="Q3942" t="str">
        <f t="shared" si="496"/>
        <v>theater</v>
      </c>
      <c r="R3942" t="str">
        <f t="shared" si="497"/>
        <v>plays</v>
      </c>
      <c r="S3942" s="10">
        <f t="shared" si="494"/>
        <v>41961.492488425924</v>
      </c>
      <c r="T3942">
        <f t="shared" si="491"/>
        <v>2014</v>
      </c>
      <c r="U3942" s="10">
        <f t="shared" si="495"/>
        <v>42006.492488425924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92"/>
        <v>0.90909090909090906</v>
      </c>
      <c r="P3943" s="6">
        <f t="shared" si="493"/>
        <v>25</v>
      </c>
      <c r="Q3943" t="str">
        <f t="shared" si="496"/>
        <v>theater</v>
      </c>
      <c r="R3943" t="str">
        <f t="shared" si="497"/>
        <v>plays</v>
      </c>
      <c r="S3943" s="10">
        <f t="shared" si="494"/>
        <v>41940.587233796294</v>
      </c>
      <c r="T3943">
        <f t="shared" si="491"/>
        <v>2014</v>
      </c>
      <c r="U3943" s="10">
        <f t="shared" si="495"/>
        <v>41968.041666666672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92"/>
        <v>0</v>
      </c>
      <c r="P3944" s="6">
        <f>IF(L3944 &gt; 0,E3944/L3944,0)</f>
        <v>0</v>
      </c>
      <c r="Q3944" t="str">
        <f t="shared" si="496"/>
        <v>theater</v>
      </c>
      <c r="R3944" t="str">
        <f t="shared" si="497"/>
        <v>plays</v>
      </c>
      <c r="S3944" s="10">
        <f t="shared" si="494"/>
        <v>42111.904097222221</v>
      </c>
      <c r="T3944">
        <f t="shared" si="491"/>
        <v>2015</v>
      </c>
      <c r="U3944" s="10">
        <f t="shared" si="495"/>
        <v>42171.904097222221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92"/>
        <v>35.64</v>
      </c>
      <c r="P3945" s="6">
        <f t="shared" si="493"/>
        <v>137.07692307692307</v>
      </c>
      <c r="Q3945" t="str">
        <f t="shared" si="496"/>
        <v>theater</v>
      </c>
      <c r="R3945" t="str">
        <f t="shared" si="497"/>
        <v>plays</v>
      </c>
      <c r="S3945" s="10">
        <f t="shared" si="494"/>
        <v>42279.778564814813</v>
      </c>
      <c r="T3945">
        <f t="shared" si="491"/>
        <v>2015</v>
      </c>
      <c r="U3945" s="10">
        <f t="shared" si="495"/>
        <v>42310.701388888891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92"/>
        <v>0</v>
      </c>
      <c r="P3946" s="6">
        <f>IF(L3946 &gt; 0,E3946/L3946,0)</f>
        <v>0</v>
      </c>
      <c r="Q3946" t="str">
        <f t="shared" si="496"/>
        <v>theater</v>
      </c>
      <c r="R3946" t="str">
        <f t="shared" si="497"/>
        <v>plays</v>
      </c>
      <c r="S3946" s="10">
        <f t="shared" si="494"/>
        <v>42213.662905092591</v>
      </c>
      <c r="T3946">
        <f t="shared" si="491"/>
        <v>2015</v>
      </c>
      <c r="U3946" s="10">
        <f t="shared" si="495"/>
        <v>42243.662905092591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92"/>
        <v>0.25</v>
      </c>
      <c r="P3947" s="6">
        <f t="shared" si="493"/>
        <v>5</v>
      </c>
      <c r="Q3947" t="str">
        <f t="shared" si="496"/>
        <v>theater</v>
      </c>
      <c r="R3947" t="str">
        <f t="shared" si="497"/>
        <v>plays</v>
      </c>
      <c r="S3947" s="10">
        <f t="shared" si="494"/>
        <v>42109.801712962959</v>
      </c>
      <c r="T3947">
        <f t="shared" si="491"/>
        <v>2015</v>
      </c>
      <c r="U3947" s="10">
        <f t="shared" si="495"/>
        <v>42139.801712962959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92"/>
        <v>3.25</v>
      </c>
      <c r="P3948" s="6">
        <f t="shared" si="493"/>
        <v>39</v>
      </c>
      <c r="Q3948" t="str">
        <f t="shared" si="496"/>
        <v>theater</v>
      </c>
      <c r="R3948" t="str">
        <f t="shared" si="497"/>
        <v>plays</v>
      </c>
      <c r="S3948" s="10">
        <f t="shared" si="494"/>
        <v>42031.833587962959</v>
      </c>
      <c r="T3948">
        <f t="shared" si="491"/>
        <v>2015</v>
      </c>
      <c r="U3948" s="10">
        <f t="shared" si="495"/>
        <v>42063.333333333328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92"/>
        <v>3.3666666666666663</v>
      </c>
      <c r="P3949" s="6">
        <f t="shared" si="493"/>
        <v>50.5</v>
      </c>
      <c r="Q3949" t="str">
        <f t="shared" si="496"/>
        <v>theater</v>
      </c>
      <c r="R3949" t="str">
        <f t="shared" si="497"/>
        <v>plays</v>
      </c>
      <c r="S3949" s="10">
        <f t="shared" si="494"/>
        <v>42615.142870370371</v>
      </c>
      <c r="T3949">
        <f t="shared" si="491"/>
        <v>2016</v>
      </c>
      <c r="U3949" s="10">
        <f t="shared" si="495"/>
        <v>42645.142870370371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92"/>
        <v>0</v>
      </c>
      <c r="P3950" s="6">
        <f>IF(L3950 &gt; 0,E3950/L3950,0)</f>
        <v>0</v>
      </c>
      <c r="Q3950" t="str">
        <f t="shared" si="496"/>
        <v>theater</v>
      </c>
      <c r="R3950" t="str">
        <f t="shared" si="497"/>
        <v>plays</v>
      </c>
      <c r="S3950" s="10">
        <f t="shared" si="494"/>
        <v>41829.325497685182</v>
      </c>
      <c r="T3950">
        <f t="shared" si="491"/>
        <v>2014</v>
      </c>
      <c r="U3950" s="10">
        <f t="shared" si="495"/>
        <v>41889.325497685182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92"/>
        <v>15.770000000000001</v>
      </c>
      <c r="P3951" s="6">
        <f t="shared" si="493"/>
        <v>49.28125</v>
      </c>
      <c r="Q3951" t="str">
        <f t="shared" si="496"/>
        <v>theater</v>
      </c>
      <c r="R3951" t="str">
        <f t="shared" si="497"/>
        <v>plays</v>
      </c>
      <c r="S3951" s="10">
        <f t="shared" si="494"/>
        <v>42016.120613425926</v>
      </c>
      <c r="T3951">
        <f t="shared" si="491"/>
        <v>2015</v>
      </c>
      <c r="U3951" s="10">
        <f t="shared" si="495"/>
        <v>42046.120613425926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92"/>
        <v>0.625</v>
      </c>
      <c r="P3952" s="6">
        <f t="shared" si="493"/>
        <v>25</v>
      </c>
      <c r="Q3952" t="str">
        <f t="shared" si="496"/>
        <v>theater</v>
      </c>
      <c r="R3952" t="str">
        <f t="shared" si="497"/>
        <v>plays</v>
      </c>
      <c r="S3952" s="10">
        <f t="shared" si="494"/>
        <v>42439.702314814815</v>
      </c>
      <c r="T3952">
        <f t="shared" si="491"/>
        <v>2016</v>
      </c>
      <c r="U3952" s="10">
        <f t="shared" si="495"/>
        <v>42468.774305555555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92"/>
        <v>5.0000000000000001E-4</v>
      </c>
      <c r="P3953" s="6">
        <f t="shared" si="493"/>
        <v>1</v>
      </c>
      <c r="Q3953" t="str">
        <f t="shared" si="496"/>
        <v>theater</v>
      </c>
      <c r="R3953" t="str">
        <f t="shared" si="497"/>
        <v>plays</v>
      </c>
      <c r="S3953" s="10">
        <f t="shared" si="494"/>
        <v>42433.825717592597</v>
      </c>
      <c r="T3953">
        <f t="shared" si="491"/>
        <v>2016</v>
      </c>
      <c r="U3953" s="10">
        <f t="shared" si="495"/>
        <v>42493.784050925926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92"/>
        <v>9.6153846153846159E-2</v>
      </c>
      <c r="P3954" s="6">
        <f t="shared" si="493"/>
        <v>25</v>
      </c>
      <c r="Q3954" t="str">
        <f t="shared" si="496"/>
        <v>theater</v>
      </c>
      <c r="R3954" t="str">
        <f t="shared" si="497"/>
        <v>plays</v>
      </c>
      <c r="S3954" s="10">
        <f t="shared" si="494"/>
        <v>42243.790393518517</v>
      </c>
      <c r="T3954">
        <f t="shared" si="491"/>
        <v>2015</v>
      </c>
      <c r="U3954" s="10">
        <f t="shared" si="495"/>
        <v>42303.790393518517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92"/>
        <v>0</v>
      </c>
      <c r="P3955" s="6">
        <f t="shared" ref="P3955:P3956" si="499">IF(L3955 &gt; 0,E3955/L3955,0)</f>
        <v>0</v>
      </c>
      <c r="Q3955" t="str">
        <f t="shared" si="496"/>
        <v>theater</v>
      </c>
      <c r="R3955" t="str">
        <f t="shared" si="497"/>
        <v>plays</v>
      </c>
      <c r="S3955" s="10">
        <f t="shared" si="494"/>
        <v>42550.048449074078</v>
      </c>
      <c r="T3955">
        <f t="shared" si="491"/>
        <v>2016</v>
      </c>
      <c r="U3955" s="10">
        <f t="shared" si="495"/>
        <v>42580.978472222225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92"/>
        <v>0</v>
      </c>
      <c r="P3956" s="6">
        <f t="shared" si="499"/>
        <v>0</v>
      </c>
      <c r="Q3956" t="str">
        <f t="shared" si="496"/>
        <v>theater</v>
      </c>
      <c r="R3956" t="str">
        <f t="shared" si="497"/>
        <v>plays</v>
      </c>
      <c r="S3956" s="10">
        <f t="shared" si="494"/>
        <v>41774.651203703703</v>
      </c>
      <c r="T3956">
        <f t="shared" si="491"/>
        <v>2014</v>
      </c>
      <c r="U3956" s="10">
        <f t="shared" si="495"/>
        <v>41834.651203703703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92"/>
        <v>24.285714285714285</v>
      </c>
      <c r="P3957" s="6">
        <f t="shared" si="493"/>
        <v>53.125</v>
      </c>
      <c r="Q3957" t="str">
        <f t="shared" si="496"/>
        <v>theater</v>
      </c>
      <c r="R3957" t="str">
        <f t="shared" si="497"/>
        <v>plays</v>
      </c>
      <c r="S3957" s="10">
        <f t="shared" si="494"/>
        <v>42306.848854166667</v>
      </c>
      <c r="T3957">
        <f t="shared" si="491"/>
        <v>2015</v>
      </c>
      <c r="U3957" s="10">
        <f t="shared" si="495"/>
        <v>42336.890520833331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92"/>
        <v>0</v>
      </c>
      <c r="P3958" s="6">
        <f>IF(L3958 &gt; 0,E3958/L3958,0)</f>
        <v>0</v>
      </c>
      <c r="Q3958" t="str">
        <f t="shared" si="496"/>
        <v>theater</v>
      </c>
      <c r="R3958" t="str">
        <f t="shared" si="497"/>
        <v>plays</v>
      </c>
      <c r="S3958" s="10">
        <f t="shared" si="494"/>
        <v>42457.932025462964</v>
      </c>
      <c r="T3958">
        <f t="shared" si="491"/>
        <v>2016</v>
      </c>
      <c r="U3958" s="10">
        <f t="shared" si="495"/>
        <v>42485.013888888891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92"/>
        <v>2.5000000000000001E-2</v>
      </c>
      <c r="P3959" s="6">
        <f t="shared" si="493"/>
        <v>7</v>
      </c>
      <c r="Q3959" t="str">
        <f t="shared" si="496"/>
        <v>theater</v>
      </c>
      <c r="R3959" t="str">
        <f t="shared" si="497"/>
        <v>plays</v>
      </c>
      <c r="S3959" s="10">
        <f t="shared" si="494"/>
        <v>42513.976319444439</v>
      </c>
      <c r="T3959">
        <f t="shared" si="491"/>
        <v>2016</v>
      </c>
      <c r="U3959" s="10">
        <f t="shared" si="495"/>
        <v>42559.976319444439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92"/>
        <v>32.049999999999997</v>
      </c>
      <c r="P3960" s="6">
        <f t="shared" si="493"/>
        <v>40.0625</v>
      </c>
      <c r="Q3960" t="str">
        <f t="shared" si="496"/>
        <v>theater</v>
      </c>
      <c r="R3960" t="str">
        <f t="shared" si="497"/>
        <v>plays</v>
      </c>
      <c r="S3960" s="10">
        <f t="shared" si="494"/>
        <v>41816.950370370374</v>
      </c>
      <c r="T3960">
        <f t="shared" si="491"/>
        <v>2014</v>
      </c>
      <c r="U3960" s="10">
        <f t="shared" si="495"/>
        <v>41853.583333333336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92"/>
        <v>24.333333333333336</v>
      </c>
      <c r="P3961" s="6">
        <f t="shared" si="493"/>
        <v>24.333333333333332</v>
      </c>
      <c r="Q3961" t="str">
        <f t="shared" si="496"/>
        <v>theater</v>
      </c>
      <c r="R3961" t="str">
        <f t="shared" si="497"/>
        <v>plays</v>
      </c>
      <c r="S3961" s="10">
        <f t="shared" si="494"/>
        <v>41880.788842592592</v>
      </c>
      <c r="T3961">
        <f t="shared" si="491"/>
        <v>2014</v>
      </c>
      <c r="U3961" s="10">
        <f t="shared" si="495"/>
        <v>41910.788842592592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92"/>
        <v>1.5</v>
      </c>
      <c r="P3962" s="6">
        <f t="shared" si="493"/>
        <v>11.25</v>
      </c>
      <c r="Q3962" t="str">
        <f t="shared" si="496"/>
        <v>theater</v>
      </c>
      <c r="R3962" t="str">
        <f t="shared" si="497"/>
        <v>plays</v>
      </c>
      <c r="S3962" s="10">
        <f t="shared" si="494"/>
        <v>42342.845555555556</v>
      </c>
      <c r="T3962">
        <f t="shared" si="491"/>
        <v>2015</v>
      </c>
      <c r="U3962" s="10">
        <f t="shared" si="495"/>
        <v>42372.845555555556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92"/>
        <v>0.42</v>
      </c>
      <c r="P3963" s="6">
        <f t="shared" si="493"/>
        <v>10.5</v>
      </c>
      <c r="Q3963" t="str">
        <f t="shared" si="496"/>
        <v>theater</v>
      </c>
      <c r="R3963" t="str">
        <f t="shared" si="497"/>
        <v>plays</v>
      </c>
      <c r="S3963" s="10">
        <f t="shared" si="494"/>
        <v>41745.891319444447</v>
      </c>
      <c r="T3963">
        <f t="shared" si="491"/>
        <v>2014</v>
      </c>
      <c r="U3963" s="10">
        <f t="shared" si="495"/>
        <v>41767.891319444447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92"/>
        <v>3.214285714285714</v>
      </c>
      <c r="P3964" s="6">
        <f t="shared" si="493"/>
        <v>15</v>
      </c>
      <c r="Q3964" t="str">
        <f t="shared" si="496"/>
        <v>theater</v>
      </c>
      <c r="R3964" t="str">
        <f t="shared" si="497"/>
        <v>plays</v>
      </c>
      <c r="S3964" s="10">
        <f t="shared" si="494"/>
        <v>42311.621458333335</v>
      </c>
      <c r="T3964">
        <f t="shared" si="491"/>
        <v>2015</v>
      </c>
      <c r="U3964" s="10">
        <f t="shared" si="495"/>
        <v>42336.621458333335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92"/>
        <v>0</v>
      </c>
      <c r="P3965" s="6">
        <f>IF(L3965 &gt; 0,E3965/L3965,0)</f>
        <v>0</v>
      </c>
      <c r="Q3965" t="str">
        <f t="shared" si="496"/>
        <v>theater</v>
      </c>
      <c r="R3965" t="str">
        <f t="shared" si="497"/>
        <v>plays</v>
      </c>
      <c r="S3965" s="10">
        <f t="shared" si="494"/>
        <v>42296.154131944444</v>
      </c>
      <c r="T3965">
        <f t="shared" si="491"/>
        <v>2015</v>
      </c>
      <c r="U3965" s="10">
        <f t="shared" si="495"/>
        <v>42326.195798611108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92"/>
        <v>6.3</v>
      </c>
      <c r="P3966" s="6">
        <f t="shared" si="493"/>
        <v>42</v>
      </c>
      <c r="Q3966" t="str">
        <f t="shared" si="496"/>
        <v>theater</v>
      </c>
      <c r="R3966" t="str">
        <f t="shared" si="497"/>
        <v>plays</v>
      </c>
      <c r="S3966" s="10">
        <f t="shared" si="494"/>
        <v>42053.722060185188</v>
      </c>
      <c r="T3966">
        <f t="shared" si="491"/>
        <v>2015</v>
      </c>
      <c r="U3966" s="10">
        <f t="shared" si="495"/>
        <v>42113.680393518516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92"/>
        <v>14.249999999999998</v>
      </c>
      <c r="P3967" s="6">
        <f t="shared" si="493"/>
        <v>71.25</v>
      </c>
      <c r="Q3967" t="str">
        <f t="shared" si="496"/>
        <v>theater</v>
      </c>
      <c r="R3967" t="str">
        <f t="shared" si="497"/>
        <v>plays</v>
      </c>
      <c r="S3967" s="10">
        <f t="shared" si="494"/>
        <v>42414.235879629632</v>
      </c>
      <c r="T3967">
        <f t="shared" si="491"/>
        <v>2016</v>
      </c>
      <c r="U3967" s="10">
        <f t="shared" si="495"/>
        <v>42474.194212962961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92"/>
        <v>0.6</v>
      </c>
      <c r="P3968" s="6">
        <f t="shared" si="493"/>
        <v>22.5</v>
      </c>
      <c r="Q3968" t="str">
        <f t="shared" si="496"/>
        <v>theater</v>
      </c>
      <c r="R3968" t="str">
        <f t="shared" si="497"/>
        <v>plays</v>
      </c>
      <c r="S3968" s="10">
        <f t="shared" si="494"/>
        <v>41801.711550925924</v>
      </c>
      <c r="T3968">
        <f t="shared" si="491"/>
        <v>2014</v>
      </c>
      <c r="U3968" s="10">
        <f t="shared" si="495"/>
        <v>41844.124305555553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92"/>
        <v>24.117647058823529</v>
      </c>
      <c r="P3969" s="6">
        <f t="shared" si="493"/>
        <v>41</v>
      </c>
      <c r="Q3969" t="str">
        <f t="shared" si="496"/>
        <v>theater</v>
      </c>
      <c r="R3969" t="str">
        <f t="shared" si="497"/>
        <v>plays</v>
      </c>
      <c r="S3969" s="10">
        <f t="shared" si="494"/>
        <v>42770.290590277778</v>
      </c>
      <c r="T3969">
        <f t="shared" si="491"/>
        <v>2017</v>
      </c>
      <c r="U3969" s="10">
        <f t="shared" si="495"/>
        <v>42800.290590277778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92"/>
        <v>10.54</v>
      </c>
      <c r="P3970" s="6">
        <f t="shared" si="493"/>
        <v>47.909090909090907</v>
      </c>
      <c r="Q3970" t="str">
        <f t="shared" si="496"/>
        <v>theater</v>
      </c>
      <c r="R3970" t="str">
        <f t="shared" si="497"/>
        <v>plays</v>
      </c>
      <c r="S3970" s="10">
        <f t="shared" si="494"/>
        <v>42452.815659722226</v>
      </c>
      <c r="T3970">
        <f t="shared" ref="T3970:T4033" si="500">YEAR(S3970)</f>
        <v>2016</v>
      </c>
      <c r="U3970" s="10">
        <f t="shared" si="495"/>
        <v>42512.815659722226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501">E3971/D3971 * 100</f>
        <v>7.4690265486725664</v>
      </c>
      <c r="P3971" s="6">
        <f t="shared" ref="P3971:P4034" si="502">E3971/L3971</f>
        <v>35.166666666666664</v>
      </c>
      <c r="Q3971" t="str">
        <f t="shared" si="496"/>
        <v>theater</v>
      </c>
      <c r="R3971" t="str">
        <f t="shared" si="497"/>
        <v>plays</v>
      </c>
      <c r="S3971" s="10">
        <f t="shared" ref="S3971:S4034" si="503">(((J3971/60)/60)/24)+DATE(1970,1,1)</f>
        <v>42601.854699074072</v>
      </c>
      <c r="T3971">
        <f t="shared" si="500"/>
        <v>2016</v>
      </c>
      <c r="U3971" s="10">
        <f t="shared" ref="U3971:U4034" si="504">(((I3971/60)/60)/24)+DATE(1970,1,1)</f>
        <v>42611.163194444445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501"/>
        <v>7.3333333333333334E-2</v>
      </c>
      <c r="P3972" s="6">
        <f t="shared" si="502"/>
        <v>5.5</v>
      </c>
      <c r="Q3972" t="str">
        <f t="shared" si="496"/>
        <v>theater</v>
      </c>
      <c r="R3972" t="str">
        <f t="shared" si="497"/>
        <v>plays</v>
      </c>
      <c r="S3972" s="10">
        <f t="shared" si="503"/>
        <v>42447.863553240735</v>
      </c>
      <c r="T3972">
        <f t="shared" si="500"/>
        <v>2016</v>
      </c>
      <c r="U3972" s="10">
        <f t="shared" si="504"/>
        <v>42477.863553240735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501"/>
        <v>0.97142857142857131</v>
      </c>
      <c r="P3973" s="6">
        <f t="shared" si="502"/>
        <v>22.666666666666668</v>
      </c>
      <c r="Q3973" t="str">
        <f t="shared" ref="Q3973:Q4036" si="505">LEFT(N3973,SEARCH("/",N3973,1)-1)</f>
        <v>theater</v>
      </c>
      <c r="R3973" t="str">
        <f t="shared" ref="R3973:R4036" si="506">RIGHT(N3973,LEN(N3973)-SEARCH("/",N3973,1))</f>
        <v>plays</v>
      </c>
      <c r="S3973" s="10">
        <f t="shared" si="503"/>
        <v>41811.536180555559</v>
      </c>
      <c r="T3973">
        <f t="shared" si="500"/>
        <v>2014</v>
      </c>
      <c r="U3973" s="10">
        <f t="shared" si="504"/>
        <v>41841.536180555559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501"/>
        <v>21.099999999999998</v>
      </c>
      <c r="P3974" s="6">
        <f t="shared" si="502"/>
        <v>26.375</v>
      </c>
      <c r="Q3974" t="str">
        <f t="shared" si="505"/>
        <v>theater</v>
      </c>
      <c r="R3974" t="str">
        <f t="shared" si="506"/>
        <v>plays</v>
      </c>
      <c r="S3974" s="10">
        <f t="shared" si="503"/>
        <v>41981.067523148144</v>
      </c>
      <c r="T3974">
        <f t="shared" si="500"/>
        <v>2014</v>
      </c>
      <c r="U3974" s="10">
        <f t="shared" si="504"/>
        <v>42041.067523148144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501"/>
        <v>78.100000000000009</v>
      </c>
      <c r="P3975" s="6">
        <f t="shared" si="502"/>
        <v>105.54054054054055</v>
      </c>
      <c r="Q3975" t="str">
        <f t="shared" si="505"/>
        <v>theater</v>
      </c>
      <c r="R3975" t="str">
        <f t="shared" si="506"/>
        <v>plays</v>
      </c>
      <c r="S3975" s="10">
        <f t="shared" si="503"/>
        <v>42469.68414351852</v>
      </c>
      <c r="T3975">
        <f t="shared" si="500"/>
        <v>2016</v>
      </c>
      <c r="U3975" s="10">
        <f t="shared" si="504"/>
        <v>42499.166666666672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501"/>
        <v>32</v>
      </c>
      <c r="P3976" s="6">
        <f t="shared" si="502"/>
        <v>29.09090909090909</v>
      </c>
      <c r="Q3976" t="str">
        <f t="shared" si="505"/>
        <v>theater</v>
      </c>
      <c r="R3976" t="str">
        <f t="shared" si="506"/>
        <v>plays</v>
      </c>
      <c r="S3976" s="10">
        <f t="shared" si="503"/>
        <v>42493.546851851846</v>
      </c>
      <c r="T3976">
        <f t="shared" si="500"/>
        <v>2016</v>
      </c>
      <c r="U3976" s="10">
        <f t="shared" si="504"/>
        <v>42523.546851851846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501"/>
        <v>0</v>
      </c>
      <c r="P3977" s="6">
        <f>IF(L3977 &gt; 0,E3977/L3977,0)</f>
        <v>0</v>
      </c>
      <c r="Q3977" t="str">
        <f t="shared" si="505"/>
        <v>theater</v>
      </c>
      <c r="R3977" t="str">
        <f t="shared" si="506"/>
        <v>plays</v>
      </c>
      <c r="S3977" s="10">
        <f t="shared" si="503"/>
        <v>42534.866875</v>
      </c>
      <c r="T3977">
        <f t="shared" si="500"/>
        <v>2016</v>
      </c>
      <c r="U3977" s="10">
        <f t="shared" si="504"/>
        <v>42564.866875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501"/>
        <v>47.692307692307693</v>
      </c>
      <c r="P3978" s="6">
        <f t="shared" si="502"/>
        <v>62</v>
      </c>
      <c r="Q3978" t="str">
        <f t="shared" si="505"/>
        <v>theater</v>
      </c>
      <c r="R3978" t="str">
        <f t="shared" si="506"/>
        <v>plays</v>
      </c>
      <c r="S3978" s="10">
        <f t="shared" si="503"/>
        <v>41830.858344907407</v>
      </c>
      <c r="T3978">
        <f t="shared" si="500"/>
        <v>2014</v>
      </c>
      <c r="U3978" s="10">
        <f t="shared" si="504"/>
        <v>41852.291666666664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501"/>
        <v>1.4500000000000002</v>
      </c>
      <c r="P3979" s="6">
        <f t="shared" si="502"/>
        <v>217.5</v>
      </c>
      <c r="Q3979" t="str">
        <f t="shared" si="505"/>
        <v>theater</v>
      </c>
      <c r="R3979" t="str">
        <f t="shared" si="506"/>
        <v>plays</v>
      </c>
      <c r="S3979" s="10">
        <f t="shared" si="503"/>
        <v>42543.788564814815</v>
      </c>
      <c r="T3979">
        <f t="shared" si="500"/>
        <v>2016</v>
      </c>
      <c r="U3979" s="10">
        <f t="shared" si="504"/>
        <v>42573.788564814815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501"/>
        <v>10.7</v>
      </c>
      <c r="P3980" s="6">
        <f t="shared" si="502"/>
        <v>26.75</v>
      </c>
      <c r="Q3980" t="str">
        <f t="shared" si="505"/>
        <v>theater</v>
      </c>
      <c r="R3980" t="str">
        <f t="shared" si="506"/>
        <v>plays</v>
      </c>
      <c r="S3980" s="10">
        <f t="shared" si="503"/>
        <v>41975.642974537041</v>
      </c>
      <c r="T3980">
        <f t="shared" si="500"/>
        <v>2014</v>
      </c>
      <c r="U3980" s="10">
        <f t="shared" si="504"/>
        <v>42035.642974537041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501"/>
        <v>1.8333333333333333</v>
      </c>
      <c r="P3981" s="6">
        <f t="shared" si="502"/>
        <v>18.333333333333332</v>
      </c>
      <c r="Q3981" t="str">
        <f t="shared" si="505"/>
        <v>theater</v>
      </c>
      <c r="R3981" t="str">
        <f t="shared" si="506"/>
        <v>plays</v>
      </c>
      <c r="S3981" s="10">
        <f t="shared" si="503"/>
        <v>42069.903437500005</v>
      </c>
      <c r="T3981">
        <f t="shared" si="500"/>
        <v>2015</v>
      </c>
      <c r="U3981" s="10">
        <f t="shared" si="504"/>
        <v>42092.833333333328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501"/>
        <v>18</v>
      </c>
      <c r="P3982" s="6">
        <f t="shared" si="502"/>
        <v>64.285714285714292</v>
      </c>
      <c r="Q3982" t="str">
        <f t="shared" si="505"/>
        <v>theater</v>
      </c>
      <c r="R3982" t="str">
        <f t="shared" si="506"/>
        <v>plays</v>
      </c>
      <c r="S3982" s="10">
        <f t="shared" si="503"/>
        <v>41795.598923611113</v>
      </c>
      <c r="T3982">
        <f t="shared" si="500"/>
        <v>2014</v>
      </c>
      <c r="U3982" s="10">
        <f t="shared" si="504"/>
        <v>41825.598923611113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501"/>
        <v>4.083333333333333</v>
      </c>
      <c r="P3983" s="6">
        <f t="shared" si="502"/>
        <v>175</v>
      </c>
      <c r="Q3983" t="str">
        <f t="shared" si="505"/>
        <v>theater</v>
      </c>
      <c r="R3983" t="str">
        <f t="shared" si="506"/>
        <v>plays</v>
      </c>
      <c r="S3983" s="10">
        <f t="shared" si="503"/>
        <v>42508.179965277777</v>
      </c>
      <c r="T3983">
        <f t="shared" si="500"/>
        <v>2016</v>
      </c>
      <c r="U3983" s="10">
        <f t="shared" si="504"/>
        <v>42568.179965277777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501"/>
        <v>20</v>
      </c>
      <c r="P3984" s="6">
        <f t="shared" si="502"/>
        <v>34</v>
      </c>
      <c r="Q3984" t="str">
        <f t="shared" si="505"/>
        <v>theater</v>
      </c>
      <c r="R3984" t="str">
        <f t="shared" si="506"/>
        <v>plays</v>
      </c>
      <c r="S3984" s="10">
        <f t="shared" si="503"/>
        <v>42132.809953703705</v>
      </c>
      <c r="T3984">
        <f t="shared" si="500"/>
        <v>2015</v>
      </c>
      <c r="U3984" s="10">
        <f t="shared" si="504"/>
        <v>42192.809953703705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501"/>
        <v>34.802513464991023</v>
      </c>
      <c r="P3985" s="6">
        <f t="shared" si="502"/>
        <v>84.282608695652172</v>
      </c>
      <c r="Q3985" t="str">
        <f t="shared" si="505"/>
        <v>theater</v>
      </c>
      <c r="R3985" t="str">
        <f t="shared" si="506"/>
        <v>plays</v>
      </c>
      <c r="S3985" s="10">
        <f t="shared" si="503"/>
        <v>41747.86986111111</v>
      </c>
      <c r="T3985">
        <f t="shared" si="500"/>
        <v>2014</v>
      </c>
      <c r="U3985" s="10">
        <f t="shared" si="504"/>
        <v>41779.290972222225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501"/>
        <v>6.3333333333333339</v>
      </c>
      <c r="P3986" s="6">
        <f t="shared" si="502"/>
        <v>9.5</v>
      </c>
      <c r="Q3986" t="str">
        <f t="shared" si="505"/>
        <v>theater</v>
      </c>
      <c r="R3986" t="str">
        <f t="shared" si="506"/>
        <v>plays</v>
      </c>
      <c r="S3986" s="10">
        <f t="shared" si="503"/>
        <v>41920.963472222218</v>
      </c>
      <c r="T3986">
        <f t="shared" si="500"/>
        <v>2014</v>
      </c>
      <c r="U3986" s="10">
        <f t="shared" si="504"/>
        <v>41951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501"/>
        <v>32.049999999999997</v>
      </c>
      <c r="P3987" s="6">
        <f t="shared" si="502"/>
        <v>33.736842105263158</v>
      </c>
      <c r="Q3987" t="str">
        <f t="shared" si="505"/>
        <v>theater</v>
      </c>
      <c r="R3987" t="str">
        <f t="shared" si="506"/>
        <v>plays</v>
      </c>
      <c r="S3987" s="10">
        <f t="shared" si="503"/>
        <v>42399.707407407404</v>
      </c>
      <c r="T3987">
        <f t="shared" si="500"/>
        <v>2016</v>
      </c>
      <c r="U3987" s="10">
        <f t="shared" si="504"/>
        <v>42420.878472222219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501"/>
        <v>9.76</v>
      </c>
      <c r="P3988" s="6">
        <f t="shared" si="502"/>
        <v>37.53846153846154</v>
      </c>
      <c r="Q3988" t="str">
        <f t="shared" si="505"/>
        <v>theater</v>
      </c>
      <c r="R3988" t="str">
        <f t="shared" si="506"/>
        <v>plays</v>
      </c>
      <c r="S3988" s="10">
        <f t="shared" si="503"/>
        <v>42467.548541666663</v>
      </c>
      <c r="T3988">
        <f t="shared" si="500"/>
        <v>2016</v>
      </c>
      <c r="U3988" s="10">
        <f t="shared" si="504"/>
        <v>42496.544444444444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501"/>
        <v>37.75</v>
      </c>
      <c r="P3989" s="6">
        <f t="shared" si="502"/>
        <v>11.615384615384615</v>
      </c>
      <c r="Q3989" t="str">
        <f t="shared" si="505"/>
        <v>theater</v>
      </c>
      <c r="R3989" t="str">
        <f t="shared" si="506"/>
        <v>plays</v>
      </c>
      <c r="S3989" s="10">
        <f t="shared" si="503"/>
        <v>41765.92465277778</v>
      </c>
      <c r="T3989">
        <f t="shared" si="500"/>
        <v>2014</v>
      </c>
      <c r="U3989" s="10">
        <f t="shared" si="504"/>
        <v>41775.92465277778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501"/>
        <v>2.1333333333333333</v>
      </c>
      <c r="P3990" s="6">
        <f t="shared" si="502"/>
        <v>8</v>
      </c>
      <c r="Q3990" t="str">
        <f t="shared" si="505"/>
        <v>theater</v>
      </c>
      <c r="R3990" t="str">
        <f t="shared" si="506"/>
        <v>plays</v>
      </c>
      <c r="S3990" s="10">
        <f t="shared" si="503"/>
        <v>42230.08116898148</v>
      </c>
      <c r="T3990">
        <f t="shared" si="500"/>
        <v>2015</v>
      </c>
      <c r="U3990" s="10">
        <f t="shared" si="504"/>
        <v>42245.08116898148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501"/>
        <v>0</v>
      </c>
      <c r="P3991" s="6">
        <f>IF(L3991 &gt; 0,E3991/L3991,0)</f>
        <v>0</v>
      </c>
      <c r="Q3991" t="str">
        <f t="shared" si="505"/>
        <v>theater</v>
      </c>
      <c r="R3991" t="str">
        <f t="shared" si="506"/>
        <v>plays</v>
      </c>
      <c r="S3991" s="10">
        <f t="shared" si="503"/>
        <v>42286.749780092592</v>
      </c>
      <c r="T3991">
        <f t="shared" si="500"/>
        <v>2015</v>
      </c>
      <c r="U3991" s="10">
        <f t="shared" si="504"/>
        <v>42316.791446759264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501"/>
        <v>4.1818181818181817</v>
      </c>
      <c r="P3992" s="6">
        <f t="shared" si="502"/>
        <v>23</v>
      </c>
      <c r="Q3992" t="str">
        <f t="shared" si="505"/>
        <v>theater</v>
      </c>
      <c r="R3992" t="str">
        <f t="shared" si="506"/>
        <v>plays</v>
      </c>
      <c r="S3992" s="10">
        <f t="shared" si="503"/>
        <v>42401.672372685185</v>
      </c>
      <c r="T3992">
        <f t="shared" si="500"/>
        <v>2016</v>
      </c>
      <c r="U3992" s="10">
        <f t="shared" si="504"/>
        <v>42431.672372685185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501"/>
        <v>20</v>
      </c>
      <c r="P3993" s="6">
        <f t="shared" si="502"/>
        <v>100</v>
      </c>
      <c r="Q3993" t="str">
        <f t="shared" si="505"/>
        <v>theater</v>
      </c>
      <c r="R3993" t="str">
        <f t="shared" si="506"/>
        <v>plays</v>
      </c>
      <c r="S3993" s="10">
        <f t="shared" si="503"/>
        <v>42125.644467592589</v>
      </c>
      <c r="T3993">
        <f t="shared" si="500"/>
        <v>2015</v>
      </c>
      <c r="U3993" s="10">
        <f t="shared" si="504"/>
        <v>42155.644467592589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501"/>
        <v>5.41</v>
      </c>
      <c r="P3994" s="6">
        <f t="shared" si="502"/>
        <v>60.111111111111114</v>
      </c>
      <c r="Q3994" t="str">
        <f t="shared" si="505"/>
        <v>theater</v>
      </c>
      <c r="R3994" t="str">
        <f t="shared" si="506"/>
        <v>plays</v>
      </c>
      <c r="S3994" s="10">
        <f t="shared" si="503"/>
        <v>42289.94049768518</v>
      </c>
      <c r="T3994">
        <f t="shared" si="500"/>
        <v>2015</v>
      </c>
      <c r="U3994" s="10">
        <f t="shared" si="504"/>
        <v>42349.982164351852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501"/>
        <v>6.0000000000000001E-3</v>
      </c>
      <c r="P3995" s="6">
        <f t="shared" si="502"/>
        <v>3</v>
      </c>
      <c r="Q3995" t="str">
        <f t="shared" si="505"/>
        <v>theater</v>
      </c>
      <c r="R3995" t="str">
        <f t="shared" si="506"/>
        <v>plays</v>
      </c>
      <c r="S3995" s="10">
        <f t="shared" si="503"/>
        <v>42107.864722222221</v>
      </c>
      <c r="T3995">
        <f t="shared" si="500"/>
        <v>2015</v>
      </c>
      <c r="U3995" s="10">
        <f t="shared" si="504"/>
        <v>42137.864722222221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501"/>
        <v>0.25</v>
      </c>
      <c r="P3996" s="6">
        <f t="shared" si="502"/>
        <v>5</v>
      </c>
      <c r="Q3996" t="str">
        <f t="shared" si="505"/>
        <v>theater</v>
      </c>
      <c r="R3996" t="str">
        <f t="shared" si="506"/>
        <v>plays</v>
      </c>
      <c r="S3996" s="10">
        <f t="shared" si="503"/>
        <v>41809.389930555553</v>
      </c>
      <c r="T3996">
        <f t="shared" si="500"/>
        <v>2014</v>
      </c>
      <c r="U3996" s="10">
        <f t="shared" si="504"/>
        <v>41839.389930555553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501"/>
        <v>35</v>
      </c>
      <c r="P3997" s="6">
        <f t="shared" si="502"/>
        <v>17.5</v>
      </c>
      <c r="Q3997" t="str">
        <f t="shared" si="505"/>
        <v>theater</v>
      </c>
      <c r="R3997" t="str">
        <f t="shared" si="506"/>
        <v>plays</v>
      </c>
      <c r="S3997" s="10">
        <f t="shared" si="503"/>
        <v>42019.683761574073</v>
      </c>
      <c r="T3997">
        <f t="shared" si="500"/>
        <v>2015</v>
      </c>
      <c r="U3997" s="10">
        <f t="shared" si="504"/>
        <v>42049.477083333331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501"/>
        <v>16.566666666666666</v>
      </c>
      <c r="P3998" s="6">
        <f t="shared" si="502"/>
        <v>29.235294117647058</v>
      </c>
      <c r="Q3998" t="str">
        <f t="shared" si="505"/>
        <v>theater</v>
      </c>
      <c r="R3998" t="str">
        <f t="shared" si="506"/>
        <v>plays</v>
      </c>
      <c r="S3998" s="10">
        <f t="shared" si="503"/>
        <v>41950.26694444444</v>
      </c>
      <c r="T3998">
        <f t="shared" si="500"/>
        <v>2014</v>
      </c>
      <c r="U3998" s="10">
        <f t="shared" si="504"/>
        <v>41963.669444444444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501"/>
        <v>0</v>
      </c>
      <c r="P3999" s="6">
        <f>IF(L3999 &gt; 0,E3999/L3999,0)</f>
        <v>0</v>
      </c>
      <c r="Q3999" t="str">
        <f t="shared" si="505"/>
        <v>theater</v>
      </c>
      <c r="R3999" t="str">
        <f t="shared" si="506"/>
        <v>plays</v>
      </c>
      <c r="S3999" s="10">
        <f t="shared" si="503"/>
        <v>42069.391446759255</v>
      </c>
      <c r="T3999">
        <f t="shared" si="500"/>
        <v>2015</v>
      </c>
      <c r="U3999" s="10">
        <f t="shared" si="504"/>
        <v>42099.349780092598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501"/>
        <v>57.199999999999996</v>
      </c>
      <c r="P4000" s="6">
        <f t="shared" si="502"/>
        <v>59.583333333333336</v>
      </c>
      <c r="Q4000" t="str">
        <f t="shared" si="505"/>
        <v>theater</v>
      </c>
      <c r="R4000" t="str">
        <f t="shared" si="506"/>
        <v>plays</v>
      </c>
      <c r="S4000" s="10">
        <f t="shared" si="503"/>
        <v>42061.963263888887</v>
      </c>
      <c r="T4000">
        <f t="shared" si="500"/>
        <v>2015</v>
      </c>
      <c r="U4000" s="10">
        <f t="shared" si="504"/>
        <v>42091.921597222223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501"/>
        <v>16.514285714285716</v>
      </c>
      <c r="P4001" s="6">
        <f t="shared" si="502"/>
        <v>82.571428571428569</v>
      </c>
      <c r="Q4001" t="str">
        <f t="shared" si="505"/>
        <v>theater</v>
      </c>
      <c r="R4001" t="str">
        <f t="shared" si="506"/>
        <v>plays</v>
      </c>
      <c r="S4001" s="10">
        <f t="shared" si="503"/>
        <v>41842.828680555554</v>
      </c>
      <c r="T4001">
        <f t="shared" si="500"/>
        <v>2014</v>
      </c>
      <c r="U4001" s="10">
        <f t="shared" si="504"/>
        <v>41882.827650462961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501"/>
        <v>0.125</v>
      </c>
      <c r="P4002" s="6">
        <f t="shared" si="502"/>
        <v>10</v>
      </c>
      <c r="Q4002" t="str">
        <f t="shared" si="505"/>
        <v>theater</v>
      </c>
      <c r="R4002" t="str">
        <f t="shared" si="506"/>
        <v>plays</v>
      </c>
      <c r="S4002" s="10">
        <f t="shared" si="503"/>
        <v>42437.64534722222</v>
      </c>
      <c r="T4002">
        <f t="shared" si="500"/>
        <v>2016</v>
      </c>
      <c r="U4002" s="10">
        <f t="shared" si="504"/>
        <v>42497.603680555556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501"/>
        <v>37.75</v>
      </c>
      <c r="P4003" s="6">
        <f t="shared" si="502"/>
        <v>32.357142857142854</v>
      </c>
      <c r="Q4003" t="str">
        <f t="shared" si="505"/>
        <v>theater</v>
      </c>
      <c r="R4003" t="str">
        <f t="shared" si="506"/>
        <v>plays</v>
      </c>
      <c r="S4003" s="10">
        <f t="shared" si="503"/>
        <v>42775.964212962965</v>
      </c>
      <c r="T4003">
        <f t="shared" si="500"/>
        <v>2017</v>
      </c>
      <c r="U4003" s="10">
        <f t="shared" si="504"/>
        <v>42795.791666666672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501"/>
        <v>1.8399999999999999</v>
      </c>
      <c r="P4004" s="6">
        <f t="shared" si="502"/>
        <v>5.75</v>
      </c>
      <c r="Q4004" t="str">
        <f t="shared" si="505"/>
        <v>theater</v>
      </c>
      <c r="R4004" t="str">
        <f t="shared" si="506"/>
        <v>plays</v>
      </c>
      <c r="S4004" s="10">
        <f t="shared" si="503"/>
        <v>41879.043530092589</v>
      </c>
      <c r="T4004">
        <f t="shared" si="500"/>
        <v>2014</v>
      </c>
      <c r="U4004" s="10">
        <f t="shared" si="504"/>
        <v>41909.043530092589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501"/>
        <v>10.050000000000001</v>
      </c>
      <c r="P4005" s="6">
        <f t="shared" si="502"/>
        <v>100.5</v>
      </c>
      <c r="Q4005" t="str">
        <f t="shared" si="505"/>
        <v>theater</v>
      </c>
      <c r="R4005" t="str">
        <f t="shared" si="506"/>
        <v>plays</v>
      </c>
      <c r="S4005" s="10">
        <f t="shared" si="503"/>
        <v>42020.587349537032</v>
      </c>
      <c r="T4005">
        <f t="shared" si="500"/>
        <v>2015</v>
      </c>
      <c r="U4005" s="10">
        <f t="shared" si="504"/>
        <v>42050.587349537032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501"/>
        <v>0.2</v>
      </c>
      <c r="P4006" s="6">
        <f t="shared" si="502"/>
        <v>1</v>
      </c>
      <c r="Q4006" t="str">
        <f t="shared" si="505"/>
        <v>theater</v>
      </c>
      <c r="R4006" t="str">
        <f t="shared" si="506"/>
        <v>plays</v>
      </c>
      <c r="S4006" s="10">
        <f t="shared" si="503"/>
        <v>41890.16269675926</v>
      </c>
      <c r="T4006">
        <f t="shared" si="500"/>
        <v>2014</v>
      </c>
      <c r="U4006" s="10">
        <f t="shared" si="504"/>
        <v>41920.16269675926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501"/>
        <v>1.3333333333333335</v>
      </c>
      <c r="P4007" s="6">
        <f t="shared" si="502"/>
        <v>20</v>
      </c>
      <c r="Q4007" t="str">
        <f t="shared" si="505"/>
        <v>theater</v>
      </c>
      <c r="R4007" t="str">
        <f t="shared" si="506"/>
        <v>plays</v>
      </c>
      <c r="S4007" s="10">
        <f t="shared" si="503"/>
        <v>41872.807696759257</v>
      </c>
      <c r="T4007">
        <f t="shared" si="500"/>
        <v>2014</v>
      </c>
      <c r="U4007" s="10">
        <f t="shared" si="504"/>
        <v>41932.807696759257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501"/>
        <v>6.6666666666666671E-3</v>
      </c>
      <c r="P4008" s="6">
        <f t="shared" si="502"/>
        <v>2</v>
      </c>
      <c r="Q4008" t="str">
        <f t="shared" si="505"/>
        <v>theater</v>
      </c>
      <c r="R4008" t="str">
        <f t="shared" si="506"/>
        <v>plays</v>
      </c>
      <c r="S4008" s="10">
        <f t="shared" si="503"/>
        <v>42391.772997685184</v>
      </c>
      <c r="T4008">
        <f t="shared" si="500"/>
        <v>2016</v>
      </c>
      <c r="U4008" s="10">
        <f t="shared" si="504"/>
        <v>42416.772997685184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501"/>
        <v>0.25</v>
      </c>
      <c r="P4009" s="6">
        <f t="shared" si="502"/>
        <v>5</v>
      </c>
      <c r="Q4009" t="str">
        <f t="shared" si="505"/>
        <v>theater</v>
      </c>
      <c r="R4009" t="str">
        <f t="shared" si="506"/>
        <v>plays</v>
      </c>
      <c r="S4009" s="10">
        <f t="shared" si="503"/>
        <v>41848.772928240738</v>
      </c>
      <c r="T4009">
        <f t="shared" si="500"/>
        <v>2014</v>
      </c>
      <c r="U4009" s="10">
        <f t="shared" si="504"/>
        <v>41877.686111111114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501"/>
        <v>6</v>
      </c>
      <c r="P4010" s="6">
        <f t="shared" si="502"/>
        <v>15</v>
      </c>
      <c r="Q4010" t="str">
        <f t="shared" si="505"/>
        <v>theater</v>
      </c>
      <c r="R4010" t="str">
        <f t="shared" si="506"/>
        <v>plays</v>
      </c>
      <c r="S4010" s="10">
        <f t="shared" si="503"/>
        <v>42177.964201388888</v>
      </c>
      <c r="T4010">
        <f t="shared" si="500"/>
        <v>2015</v>
      </c>
      <c r="U4010" s="10">
        <f t="shared" si="504"/>
        <v>42207.964201388888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501"/>
        <v>3.8860103626943006</v>
      </c>
      <c r="P4011" s="6">
        <f t="shared" si="502"/>
        <v>25</v>
      </c>
      <c r="Q4011" t="str">
        <f t="shared" si="505"/>
        <v>theater</v>
      </c>
      <c r="R4011" t="str">
        <f t="shared" si="506"/>
        <v>plays</v>
      </c>
      <c r="S4011" s="10">
        <f t="shared" si="503"/>
        <v>41851.700925925928</v>
      </c>
      <c r="T4011">
        <f t="shared" si="500"/>
        <v>2014</v>
      </c>
      <c r="U4011" s="10">
        <f t="shared" si="504"/>
        <v>41891.700925925928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501"/>
        <v>24.194444444444443</v>
      </c>
      <c r="P4012" s="6">
        <f t="shared" si="502"/>
        <v>45.842105263157897</v>
      </c>
      <c r="Q4012" t="str">
        <f t="shared" si="505"/>
        <v>theater</v>
      </c>
      <c r="R4012" t="str">
        <f t="shared" si="506"/>
        <v>plays</v>
      </c>
      <c r="S4012" s="10">
        <f t="shared" si="503"/>
        <v>41921.770439814813</v>
      </c>
      <c r="T4012">
        <f t="shared" si="500"/>
        <v>2014</v>
      </c>
      <c r="U4012" s="10">
        <f t="shared" si="504"/>
        <v>41938.770439814813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501"/>
        <v>7.6</v>
      </c>
      <c r="P4013" s="6">
        <f t="shared" si="502"/>
        <v>4.75</v>
      </c>
      <c r="Q4013" t="str">
        <f t="shared" si="505"/>
        <v>theater</v>
      </c>
      <c r="R4013" t="str">
        <f t="shared" si="506"/>
        <v>plays</v>
      </c>
      <c r="S4013" s="10">
        <f t="shared" si="503"/>
        <v>42002.54488425926</v>
      </c>
      <c r="T4013">
        <f t="shared" si="500"/>
        <v>2014</v>
      </c>
      <c r="U4013" s="10">
        <f t="shared" si="504"/>
        <v>42032.54488425926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501"/>
        <v>0</v>
      </c>
      <c r="P4014" s="6">
        <f>IF(L4014 &gt; 0,E4014/L4014,0)</f>
        <v>0</v>
      </c>
      <c r="Q4014" t="str">
        <f t="shared" si="505"/>
        <v>theater</v>
      </c>
      <c r="R4014" t="str">
        <f t="shared" si="506"/>
        <v>plays</v>
      </c>
      <c r="S4014" s="10">
        <f t="shared" si="503"/>
        <v>42096.544548611113</v>
      </c>
      <c r="T4014">
        <f t="shared" si="500"/>
        <v>2015</v>
      </c>
      <c r="U4014" s="10">
        <f t="shared" si="504"/>
        <v>42126.544548611113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501"/>
        <v>1.3</v>
      </c>
      <c r="P4015" s="6">
        <f t="shared" si="502"/>
        <v>13</v>
      </c>
      <c r="Q4015" t="str">
        <f t="shared" si="505"/>
        <v>theater</v>
      </c>
      <c r="R4015" t="str">
        <f t="shared" si="506"/>
        <v>plays</v>
      </c>
      <c r="S4015" s="10">
        <f t="shared" si="503"/>
        <v>42021.301192129627</v>
      </c>
      <c r="T4015">
        <f t="shared" si="500"/>
        <v>2015</v>
      </c>
      <c r="U4015" s="10">
        <f t="shared" si="504"/>
        <v>42051.301192129627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501"/>
        <v>0</v>
      </c>
      <c r="P4016" s="6">
        <f>IF(L4016 &gt; 0,E4016/L4016,0)</f>
        <v>0</v>
      </c>
      <c r="Q4016" t="str">
        <f t="shared" si="505"/>
        <v>theater</v>
      </c>
      <c r="R4016" t="str">
        <f t="shared" si="506"/>
        <v>plays</v>
      </c>
      <c r="S4016" s="10">
        <f t="shared" si="503"/>
        <v>42419.246168981481</v>
      </c>
      <c r="T4016">
        <f t="shared" si="500"/>
        <v>2016</v>
      </c>
      <c r="U4016" s="10">
        <f t="shared" si="504"/>
        <v>42434.246168981481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501"/>
        <v>1.4285714285714287E-2</v>
      </c>
      <c r="P4017" s="6">
        <f t="shared" si="502"/>
        <v>1</v>
      </c>
      <c r="Q4017" t="str">
        <f t="shared" si="505"/>
        <v>theater</v>
      </c>
      <c r="R4017" t="str">
        <f t="shared" si="506"/>
        <v>plays</v>
      </c>
      <c r="S4017" s="10">
        <f t="shared" si="503"/>
        <v>42174.780821759254</v>
      </c>
      <c r="T4017">
        <f t="shared" si="500"/>
        <v>2015</v>
      </c>
      <c r="U4017" s="10">
        <f t="shared" si="504"/>
        <v>42204.780821759254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501"/>
        <v>14.000000000000002</v>
      </c>
      <c r="P4018" s="6">
        <f t="shared" si="502"/>
        <v>10</v>
      </c>
      <c r="Q4018" t="str">
        <f t="shared" si="505"/>
        <v>theater</v>
      </c>
      <c r="R4018" t="str">
        <f t="shared" si="506"/>
        <v>plays</v>
      </c>
      <c r="S4018" s="10">
        <f t="shared" si="503"/>
        <v>41869.872685185182</v>
      </c>
      <c r="T4018">
        <f t="shared" si="500"/>
        <v>2014</v>
      </c>
      <c r="U4018" s="10">
        <f t="shared" si="504"/>
        <v>41899.872685185182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501"/>
        <v>1.05</v>
      </c>
      <c r="P4019" s="6">
        <f t="shared" si="502"/>
        <v>52.5</v>
      </c>
      <c r="Q4019" t="str">
        <f t="shared" si="505"/>
        <v>theater</v>
      </c>
      <c r="R4019" t="str">
        <f t="shared" si="506"/>
        <v>plays</v>
      </c>
      <c r="S4019" s="10">
        <f t="shared" si="503"/>
        <v>41856.672152777777</v>
      </c>
      <c r="T4019">
        <f t="shared" si="500"/>
        <v>2014</v>
      </c>
      <c r="U4019" s="10">
        <f t="shared" si="504"/>
        <v>41886.672152777777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501"/>
        <v>8.6666666666666679</v>
      </c>
      <c r="P4020" s="6">
        <f t="shared" si="502"/>
        <v>32.5</v>
      </c>
      <c r="Q4020" t="str">
        <f t="shared" si="505"/>
        <v>theater</v>
      </c>
      <c r="R4020" t="str">
        <f t="shared" si="506"/>
        <v>plays</v>
      </c>
      <c r="S4020" s="10">
        <f t="shared" si="503"/>
        <v>42620.91097222222</v>
      </c>
      <c r="T4020">
        <f t="shared" si="500"/>
        <v>2016</v>
      </c>
      <c r="U4020" s="10">
        <f t="shared" si="504"/>
        <v>42650.91097222222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501"/>
        <v>0.82857142857142851</v>
      </c>
      <c r="P4021" s="6">
        <f t="shared" si="502"/>
        <v>7.25</v>
      </c>
      <c r="Q4021" t="str">
        <f t="shared" si="505"/>
        <v>theater</v>
      </c>
      <c r="R4021" t="str">
        <f t="shared" si="506"/>
        <v>plays</v>
      </c>
      <c r="S4021" s="10">
        <f t="shared" si="503"/>
        <v>42417.675879629634</v>
      </c>
      <c r="T4021">
        <f t="shared" si="500"/>
        <v>2016</v>
      </c>
      <c r="U4021" s="10">
        <f t="shared" si="504"/>
        <v>42475.686111111107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501"/>
        <v>16.666666666666664</v>
      </c>
      <c r="P4022" s="6">
        <f t="shared" si="502"/>
        <v>33.333333333333336</v>
      </c>
      <c r="Q4022" t="str">
        <f t="shared" si="505"/>
        <v>theater</v>
      </c>
      <c r="R4022" t="str">
        <f t="shared" si="506"/>
        <v>plays</v>
      </c>
      <c r="S4022" s="10">
        <f t="shared" si="503"/>
        <v>42057.190960648149</v>
      </c>
      <c r="T4022">
        <f t="shared" si="500"/>
        <v>2015</v>
      </c>
      <c r="U4022" s="10">
        <f t="shared" si="504"/>
        <v>42087.149293981478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501"/>
        <v>0.83333333333333337</v>
      </c>
      <c r="P4023" s="6">
        <f t="shared" si="502"/>
        <v>62.5</v>
      </c>
      <c r="Q4023" t="str">
        <f t="shared" si="505"/>
        <v>theater</v>
      </c>
      <c r="R4023" t="str">
        <f t="shared" si="506"/>
        <v>plays</v>
      </c>
      <c r="S4023" s="10">
        <f t="shared" si="503"/>
        <v>41878.911550925928</v>
      </c>
      <c r="T4023">
        <f t="shared" si="500"/>
        <v>2014</v>
      </c>
      <c r="U4023" s="10">
        <f t="shared" si="504"/>
        <v>41938.911550925928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501"/>
        <v>69.561111111111103</v>
      </c>
      <c r="P4024" s="6">
        <f t="shared" si="502"/>
        <v>63.558375634517766</v>
      </c>
      <c r="Q4024" t="str">
        <f t="shared" si="505"/>
        <v>theater</v>
      </c>
      <c r="R4024" t="str">
        <f t="shared" si="506"/>
        <v>plays</v>
      </c>
      <c r="S4024" s="10">
        <f t="shared" si="503"/>
        <v>41990.584108796291</v>
      </c>
      <c r="T4024">
        <f t="shared" si="500"/>
        <v>2014</v>
      </c>
      <c r="U4024" s="10">
        <f t="shared" si="504"/>
        <v>42036.120833333334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501"/>
        <v>0</v>
      </c>
      <c r="P4025" s="6">
        <f>IF(L4025 &gt; 0,E4025/L4025,0)</f>
        <v>0</v>
      </c>
      <c r="Q4025" t="str">
        <f t="shared" si="505"/>
        <v>theater</v>
      </c>
      <c r="R4025" t="str">
        <f t="shared" si="506"/>
        <v>plays</v>
      </c>
      <c r="S4025" s="10">
        <f t="shared" si="503"/>
        <v>42408.999571759254</v>
      </c>
      <c r="T4025">
        <f t="shared" si="500"/>
        <v>2016</v>
      </c>
      <c r="U4025" s="10">
        <f t="shared" si="504"/>
        <v>42453.957905092597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501"/>
        <v>1.25</v>
      </c>
      <c r="P4026" s="6">
        <f t="shared" si="502"/>
        <v>10</v>
      </c>
      <c r="Q4026" t="str">
        <f t="shared" si="505"/>
        <v>theater</v>
      </c>
      <c r="R4026" t="str">
        <f t="shared" si="506"/>
        <v>plays</v>
      </c>
      <c r="S4026" s="10">
        <f t="shared" si="503"/>
        <v>42217.670104166667</v>
      </c>
      <c r="T4026">
        <f t="shared" si="500"/>
        <v>2015</v>
      </c>
      <c r="U4026" s="10">
        <f t="shared" si="504"/>
        <v>42247.670104166667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501"/>
        <v>5</v>
      </c>
      <c r="P4027" s="6">
        <f t="shared" si="502"/>
        <v>62.5</v>
      </c>
      <c r="Q4027" t="str">
        <f t="shared" si="505"/>
        <v>theater</v>
      </c>
      <c r="R4027" t="str">
        <f t="shared" si="506"/>
        <v>plays</v>
      </c>
      <c r="S4027" s="10">
        <f t="shared" si="503"/>
        <v>42151.237685185188</v>
      </c>
      <c r="T4027">
        <f t="shared" si="500"/>
        <v>2015</v>
      </c>
      <c r="U4027" s="10">
        <f t="shared" si="504"/>
        <v>42211.237685185188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501"/>
        <v>0</v>
      </c>
      <c r="P4028" s="6">
        <f>IF(L4028 &gt; 0,E4028/L4028,0)</f>
        <v>0</v>
      </c>
      <c r="Q4028" t="str">
        <f t="shared" si="505"/>
        <v>theater</v>
      </c>
      <c r="R4028" t="str">
        <f t="shared" si="506"/>
        <v>plays</v>
      </c>
      <c r="S4028" s="10">
        <f t="shared" si="503"/>
        <v>42282.655543981484</v>
      </c>
      <c r="T4028">
        <f t="shared" si="500"/>
        <v>2015</v>
      </c>
      <c r="U4028" s="10">
        <f t="shared" si="504"/>
        <v>42342.697210648148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501"/>
        <v>7.166666666666667</v>
      </c>
      <c r="P4029" s="6">
        <f t="shared" si="502"/>
        <v>30.714285714285715</v>
      </c>
      <c r="Q4029" t="str">
        <f t="shared" si="505"/>
        <v>theater</v>
      </c>
      <c r="R4029" t="str">
        <f t="shared" si="506"/>
        <v>plays</v>
      </c>
      <c r="S4029" s="10">
        <f t="shared" si="503"/>
        <v>42768.97084490741</v>
      </c>
      <c r="T4029">
        <f t="shared" si="500"/>
        <v>2017</v>
      </c>
      <c r="U4029" s="10">
        <f t="shared" si="504"/>
        <v>42789.041666666672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501"/>
        <v>28.050000000000004</v>
      </c>
      <c r="P4030" s="6">
        <f t="shared" si="502"/>
        <v>51</v>
      </c>
      <c r="Q4030" t="str">
        <f t="shared" si="505"/>
        <v>theater</v>
      </c>
      <c r="R4030" t="str">
        <f t="shared" si="506"/>
        <v>plays</v>
      </c>
      <c r="S4030" s="10">
        <f t="shared" si="503"/>
        <v>41765.938657407409</v>
      </c>
      <c r="T4030">
        <f t="shared" si="500"/>
        <v>2014</v>
      </c>
      <c r="U4030" s="10">
        <f t="shared" si="504"/>
        <v>41795.938657407409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501"/>
        <v>0</v>
      </c>
      <c r="P4031" s="6">
        <f>IF(L4031 &gt; 0,E4031/L4031,0)</f>
        <v>0</v>
      </c>
      <c r="Q4031" t="str">
        <f t="shared" si="505"/>
        <v>theater</v>
      </c>
      <c r="R4031" t="str">
        <f t="shared" si="506"/>
        <v>plays</v>
      </c>
      <c r="S4031" s="10">
        <f t="shared" si="503"/>
        <v>42322.025115740747</v>
      </c>
      <c r="T4031">
        <f t="shared" si="500"/>
        <v>2015</v>
      </c>
      <c r="U4031" s="10">
        <f t="shared" si="504"/>
        <v>42352.025115740747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501"/>
        <v>16</v>
      </c>
      <c r="P4032" s="6">
        <f t="shared" si="502"/>
        <v>66.666666666666671</v>
      </c>
      <c r="Q4032" t="str">
        <f t="shared" si="505"/>
        <v>theater</v>
      </c>
      <c r="R4032" t="str">
        <f t="shared" si="506"/>
        <v>plays</v>
      </c>
      <c r="S4032" s="10">
        <f t="shared" si="503"/>
        <v>42374.655081018514</v>
      </c>
      <c r="T4032">
        <f t="shared" si="500"/>
        <v>2016</v>
      </c>
      <c r="U4032" s="10">
        <f t="shared" si="504"/>
        <v>42403.784027777772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501"/>
        <v>0</v>
      </c>
      <c r="P4033" s="6">
        <f>IF(L4033 &gt; 0,E4033/L4033,0)</f>
        <v>0</v>
      </c>
      <c r="Q4033" t="str">
        <f t="shared" si="505"/>
        <v>theater</v>
      </c>
      <c r="R4033" t="str">
        <f t="shared" si="506"/>
        <v>plays</v>
      </c>
      <c r="S4033" s="10">
        <f t="shared" si="503"/>
        <v>41941.585231481484</v>
      </c>
      <c r="T4033">
        <f t="shared" si="500"/>
        <v>2014</v>
      </c>
      <c r="U4033" s="10">
        <f t="shared" si="504"/>
        <v>41991.626898148148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501"/>
        <v>6.8287037037037033</v>
      </c>
      <c r="P4034" s="6">
        <f t="shared" si="502"/>
        <v>59</v>
      </c>
      <c r="Q4034" t="str">
        <f t="shared" si="505"/>
        <v>theater</v>
      </c>
      <c r="R4034" t="str">
        <f t="shared" si="506"/>
        <v>plays</v>
      </c>
      <c r="S4034" s="10">
        <f t="shared" si="503"/>
        <v>42293.809212962966</v>
      </c>
      <c r="T4034">
        <f t="shared" ref="T4034:T4097" si="507">YEAR(S4034)</f>
        <v>2015</v>
      </c>
      <c r="U4034" s="10">
        <f t="shared" si="504"/>
        <v>42353.85087962963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8">E4035/D4035 * 100</f>
        <v>25.698702928870294</v>
      </c>
      <c r="P4035" s="6">
        <f t="shared" ref="P4035:P4098" si="509">E4035/L4035</f>
        <v>65.340319148936175</v>
      </c>
      <c r="Q4035" t="str">
        <f t="shared" si="505"/>
        <v>theater</v>
      </c>
      <c r="R4035" t="str">
        <f t="shared" si="506"/>
        <v>plays</v>
      </c>
      <c r="S4035" s="10">
        <f t="shared" ref="S4035:S4098" si="510">(((J4035/60)/60)/24)+DATE(1970,1,1)</f>
        <v>42614.268796296295</v>
      </c>
      <c r="T4035">
        <f t="shared" si="507"/>
        <v>2016</v>
      </c>
      <c r="U4035" s="10">
        <f t="shared" ref="U4035:U4098" si="511">(((I4035/60)/60)/24)+DATE(1970,1,1)</f>
        <v>42645.375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8"/>
        <v>1.4814814814814816</v>
      </c>
      <c r="P4036" s="6">
        <f t="shared" si="509"/>
        <v>100</v>
      </c>
      <c r="Q4036" t="str">
        <f t="shared" si="505"/>
        <v>theater</v>
      </c>
      <c r="R4036" t="str">
        <f t="shared" si="506"/>
        <v>plays</v>
      </c>
      <c r="S4036" s="10">
        <f t="shared" si="510"/>
        <v>42067.947337962964</v>
      </c>
      <c r="T4036">
        <f t="shared" si="507"/>
        <v>2015</v>
      </c>
      <c r="U4036" s="10">
        <f t="shared" si="511"/>
        <v>42097.905671296292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8"/>
        <v>36.85</v>
      </c>
      <c r="P4037" s="6">
        <f t="shared" si="509"/>
        <v>147.4</v>
      </c>
      <c r="Q4037" t="str">
        <f t="shared" ref="Q4037:Q4100" si="512">LEFT(N4037,SEARCH("/",N4037,1)-1)</f>
        <v>theater</v>
      </c>
      <c r="R4037" t="str">
        <f t="shared" ref="R4037:R4100" si="513">RIGHT(N4037,LEN(N4037)-SEARCH("/",N4037,1))</f>
        <v>plays</v>
      </c>
      <c r="S4037" s="10">
        <f t="shared" si="510"/>
        <v>41903.882951388885</v>
      </c>
      <c r="T4037">
        <f t="shared" si="507"/>
        <v>2014</v>
      </c>
      <c r="U4037" s="10">
        <f t="shared" si="511"/>
        <v>41933.882951388885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8"/>
        <v>47.05</v>
      </c>
      <c r="P4038" s="6">
        <f t="shared" si="509"/>
        <v>166.05882352941177</v>
      </c>
      <c r="Q4038" t="str">
        <f t="shared" si="512"/>
        <v>theater</v>
      </c>
      <c r="R4038" t="str">
        <f t="shared" si="513"/>
        <v>plays</v>
      </c>
      <c r="S4038" s="10">
        <f t="shared" si="510"/>
        <v>41804.937083333331</v>
      </c>
      <c r="T4038">
        <f t="shared" si="507"/>
        <v>2014</v>
      </c>
      <c r="U4038" s="10">
        <f t="shared" si="511"/>
        <v>41821.9375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8"/>
        <v>11.428571428571429</v>
      </c>
      <c r="P4039" s="6">
        <f t="shared" si="509"/>
        <v>40</v>
      </c>
      <c r="Q4039" t="str">
        <f t="shared" si="512"/>
        <v>theater</v>
      </c>
      <c r="R4039" t="str">
        <f t="shared" si="513"/>
        <v>plays</v>
      </c>
      <c r="S4039" s="10">
        <f t="shared" si="510"/>
        <v>42497.070775462969</v>
      </c>
      <c r="T4039">
        <f t="shared" si="507"/>
        <v>2016</v>
      </c>
      <c r="U4039" s="10">
        <f t="shared" si="511"/>
        <v>42514.600694444445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8"/>
        <v>12.04</v>
      </c>
      <c r="P4040" s="6">
        <f t="shared" si="509"/>
        <v>75.25</v>
      </c>
      <c r="Q4040" t="str">
        <f t="shared" si="512"/>
        <v>theater</v>
      </c>
      <c r="R4040" t="str">
        <f t="shared" si="513"/>
        <v>plays</v>
      </c>
      <c r="S4040" s="10">
        <f t="shared" si="510"/>
        <v>41869.798726851855</v>
      </c>
      <c r="T4040">
        <f t="shared" si="507"/>
        <v>2014</v>
      </c>
      <c r="U4040" s="10">
        <f t="shared" si="511"/>
        <v>41929.798726851855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8"/>
        <v>60</v>
      </c>
      <c r="P4041" s="6">
        <f t="shared" si="509"/>
        <v>60</v>
      </c>
      <c r="Q4041" t="str">
        <f t="shared" si="512"/>
        <v>theater</v>
      </c>
      <c r="R4041" t="str">
        <f t="shared" si="513"/>
        <v>plays</v>
      </c>
      <c r="S4041" s="10">
        <f t="shared" si="510"/>
        <v>42305.670914351853</v>
      </c>
      <c r="T4041">
        <f t="shared" si="507"/>
        <v>2015</v>
      </c>
      <c r="U4041" s="10">
        <f t="shared" si="511"/>
        <v>42339.249305555553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8"/>
        <v>31.25</v>
      </c>
      <c r="P4042" s="6">
        <f t="shared" si="509"/>
        <v>1250</v>
      </c>
      <c r="Q4042" t="str">
        <f t="shared" si="512"/>
        <v>theater</v>
      </c>
      <c r="R4042" t="str">
        <f t="shared" si="513"/>
        <v>plays</v>
      </c>
      <c r="S4042" s="10">
        <f t="shared" si="510"/>
        <v>42144.231527777782</v>
      </c>
      <c r="T4042">
        <f t="shared" si="507"/>
        <v>2015</v>
      </c>
      <c r="U4042" s="10">
        <f t="shared" si="511"/>
        <v>42203.125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8"/>
        <v>0.42</v>
      </c>
      <c r="P4043" s="6">
        <f t="shared" si="509"/>
        <v>10.5</v>
      </c>
      <c r="Q4043" t="str">
        <f t="shared" si="512"/>
        <v>theater</v>
      </c>
      <c r="R4043" t="str">
        <f t="shared" si="513"/>
        <v>plays</v>
      </c>
      <c r="S4043" s="10">
        <f t="shared" si="510"/>
        <v>42559.474004629628</v>
      </c>
      <c r="T4043">
        <f t="shared" si="507"/>
        <v>2016</v>
      </c>
      <c r="U4043" s="10">
        <f t="shared" si="511"/>
        <v>42619.474004629628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8"/>
        <v>0.21</v>
      </c>
      <c r="P4044" s="6">
        <f t="shared" si="509"/>
        <v>7</v>
      </c>
      <c r="Q4044" t="str">
        <f t="shared" si="512"/>
        <v>theater</v>
      </c>
      <c r="R4044" t="str">
        <f t="shared" si="513"/>
        <v>plays</v>
      </c>
      <c r="S4044" s="10">
        <f t="shared" si="510"/>
        <v>41995.084074074075</v>
      </c>
      <c r="T4044">
        <f t="shared" si="507"/>
        <v>2014</v>
      </c>
      <c r="U4044" s="10">
        <f t="shared" si="511"/>
        <v>42024.802777777775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8"/>
        <v>0</v>
      </c>
      <c r="P4045" s="6">
        <f>IF(L4045 &gt; 0,E4045/L4045,0)</f>
        <v>0</v>
      </c>
      <c r="Q4045" t="str">
        <f t="shared" si="512"/>
        <v>theater</v>
      </c>
      <c r="R4045" t="str">
        <f t="shared" si="513"/>
        <v>plays</v>
      </c>
      <c r="S4045" s="10">
        <f t="shared" si="510"/>
        <v>41948.957465277781</v>
      </c>
      <c r="T4045">
        <f t="shared" si="507"/>
        <v>2014</v>
      </c>
      <c r="U4045" s="10">
        <f t="shared" si="511"/>
        <v>41963.957465277781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8"/>
        <v>37.5</v>
      </c>
      <c r="P4046" s="6">
        <f t="shared" si="509"/>
        <v>56.25</v>
      </c>
      <c r="Q4046" t="str">
        <f t="shared" si="512"/>
        <v>theater</v>
      </c>
      <c r="R4046" t="str">
        <f t="shared" si="513"/>
        <v>plays</v>
      </c>
      <c r="S4046" s="10">
        <f t="shared" si="510"/>
        <v>42074.219699074078</v>
      </c>
      <c r="T4046">
        <f t="shared" si="507"/>
        <v>2015</v>
      </c>
      <c r="U4046" s="10">
        <f t="shared" si="511"/>
        <v>42104.208333333328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8"/>
        <v>0.02</v>
      </c>
      <c r="P4047" s="6">
        <f t="shared" si="509"/>
        <v>1</v>
      </c>
      <c r="Q4047" t="str">
        <f t="shared" si="512"/>
        <v>theater</v>
      </c>
      <c r="R4047" t="str">
        <f t="shared" si="513"/>
        <v>plays</v>
      </c>
      <c r="S4047" s="10">
        <f t="shared" si="510"/>
        <v>41842.201261574075</v>
      </c>
      <c r="T4047">
        <f t="shared" si="507"/>
        <v>2014</v>
      </c>
      <c r="U4047" s="10">
        <f t="shared" si="511"/>
        <v>41872.201261574075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8"/>
        <v>8.2142857142857135</v>
      </c>
      <c r="P4048" s="6">
        <f t="shared" si="509"/>
        <v>38.333333333333336</v>
      </c>
      <c r="Q4048" t="str">
        <f t="shared" si="512"/>
        <v>theater</v>
      </c>
      <c r="R4048" t="str">
        <f t="shared" si="513"/>
        <v>plays</v>
      </c>
      <c r="S4048" s="10">
        <f t="shared" si="510"/>
        <v>41904.650578703702</v>
      </c>
      <c r="T4048">
        <f t="shared" si="507"/>
        <v>2014</v>
      </c>
      <c r="U4048" s="10">
        <f t="shared" si="511"/>
        <v>41934.650578703702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8"/>
        <v>2.1999999999999997</v>
      </c>
      <c r="P4049" s="6">
        <f t="shared" si="509"/>
        <v>27.5</v>
      </c>
      <c r="Q4049" t="str">
        <f t="shared" si="512"/>
        <v>theater</v>
      </c>
      <c r="R4049" t="str">
        <f t="shared" si="513"/>
        <v>plays</v>
      </c>
      <c r="S4049" s="10">
        <f t="shared" si="510"/>
        <v>41991.022488425922</v>
      </c>
      <c r="T4049">
        <f t="shared" si="507"/>
        <v>2014</v>
      </c>
      <c r="U4049" s="10">
        <f t="shared" si="511"/>
        <v>42015.041666666672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8"/>
        <v>17.652941176470588</v>
      </c>
      <c r="P4050" s="6">
        <f t="shared" si="509"/>
        <v>32.978021978021978</v>
      </c>
      <c r="Q4050" t="str">
        <f t="shared" si="512"/>
        <v>theater</v>
      </c>
      <c r="R4050" t="str">
        <f t="shared" si="513"/>
        <v>plays</v>
      </c>
      <c r="S4050" s="10">
        <f t="shared" si="510"/>
        <v>42436.509108796294</v>
      </c>
      <c r="T4050">
        <f t="shared" si="507"/>
        <v>2016</v>
      </c>
      <c r="U4050" s="10">
        <f t="shared" si="511"/>
        <v>42471.467442129629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8"/>
        <v>0.08</v>
      </c>
      <c r="P4051" s="6">
        <f t="shared" si="509"/>
        <v>16</v>
      </c>
      <c r="Q4051" t="str">
        <f t="shared" si="512"/>
        <v>theater</v>
      </c>
      <c r="R4051" t="str">
        <f t="shared" si="513"/>
        <v>plays</v>
      </c>
      <c r="S4051" s="10">
        <f t="shared" si="510"/>
        <v>42169.958506944444</v>
      </c>
      <c r="T4051">
        <f t="shared" si="507"/>
        <v>2015</v>
      </c>
      <c r="U4051" s="10">
        <f t="shared" si="511"/>
        <v>42199.958506944444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8"/>
        <v>6.6666666666666666E-2</v>
      </c>
      <c r="P4052" s="6">
        <f t="shared" si="509"/>
        <v>1</v>
      </c>
      <c r="Q4052" t="str">
        <f t="shared" si="512"/>
        <v>theater</v>
      </c>
      <c r="R4052" t="str">
        <f t="shared" si="513"/>
        <v>plays</v>
      </c>
      <c r="S4052" s="10">
        <f t="shared" si="510"/>
        <v>41905.636469907404</v>
      </c>
      <c r="T4052">
        <f t="shared" si="507"/>
        <v>2014</v>
      </c>
      <c r="U4052" s="10">
        <f t="shared" si="511"/>
        <v>41935.636469907404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8"/>
        <v>0</v>
      </c>
      <c r="P4053" s="6">
        <f>IF(L4053 &gt; 0,E4053/L4053,0)</f>
        <v>0</v>
      </c>
      <c r="Q4053" t="str">
        <f t="shared" si="512"/>
        <v>theater</v>
      </c>
      <c r="R4053" t="str">
        <f t="shared" si="513"/>
        <v>plays</v>
      </c>
      <c r="S4053" s="10">
        <f t="shared" si="510"/>
        <v>41761.810150462967</v>
      </c>
      <c r="T4053">
        <f t="shared" si="507"/>
        <v>2014</v>
      </c>
      <c r="U4053" s="10">
        <f t="shared" si="511"/>
        <v>41768.286805555559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8"/>
        <v>37.533333333333339</v>
      </c>
      <c r="P4054" s="6">
        <f t="shared" si="509"/>
        <v>86.615384615384613</v>
      </c>
      <c r="Q4054" t="str">
        <f t="shared" si="512"/>
        <v>theater</v>
      </c>
      <c r="R4054" t="str">
        <f t="shared" si="513"/>
        <v>plays</v>
      </c>
      <c r="S4054" s="10">
        <f t="shared" si="510"/>
        <v>41865.878657407404</v>
      </c>
      <c r="T4054">
        <f t="shared" si="507"/>
        <v>2014</v>
      </c>
      <c r="U4054" s="10">
        <f t="shared" si="511"/>
        <v>41925.878657407404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8"/>
        <v>22</v>
      </c>
      <c r="P4055" s="6">
        <f t="shared" si="509"/>
        <v>55</v>
      </c>
      <c r="Q4055" t="str">
        <f t="shared" si="512"/>
        <v>theater</v>
      </c>
      <c r="R4055" t="str">
        <f t="shared" si="513"/>
        <v>plays</v>
      </c>
      <c r="S4055" s="10">
        <f t="shared" si="510"/>
        <v>41928.690138888887</v>
      </c>
      <c r="T4055">
        <f t="shared" si="507"/>
        <v>2014</v>
      </c>
      <c r="U4055" s="10">
        <f t="shared" si="511"/>
        <v>41958.833333333328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8"/>
        <v>0</v>
      </c>
      <c r="P4056" s="6">
        <f>IF(L4056 &gt; 0,E4056/L4056,0)</f>
        <v>0</v>
      </c>
      <c r="Q4056" t="str">
        <f t="shared" si="512"/>
        <v>theater</v>
      </c>
      <c r="R4056" t="str">
        <f t="shared" si="513"/>
        <v>plays</v>
      </c>
      <c r="S4056" s="10">
        <f t="shared" si="510"/>
        <v>42613.841261574074</v>
      </c>
      <c r="T4056">
        <f t="shared" si="507"/>
        <v>2016</v>
      </c>
      <c r="U4056" s="10">
        <f t="shared" si="511"/>
        <v>42644.166666666672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8"/>
        <v>17.62</v>
      </c>
      <c r="P4057" s="6">
        <f t="shared" si="509"/>
        <v>41.952380952380949</v>
      </c>
      <c r="Q4057" t="str">
        <f t="shared" si="512"/>
        <v>theater</v>
      </c>
      <c r="R4057" t="str">
        <f t="shared" si="513"/>
        <v>plays</v>
      </c>
      <c r="S4057" s="10">
        <f t="shared" si="510"/>
        <v>41779.648506944446</v>
      </c>
      <c r="T4057">
        <f t="shared" si="507"/>
        <v>2014</v>
      </c>
      <c r="U4057" s="10">
        <f t="shared" si="511"/>
        <v>41809.648506944446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8"/>
        <v>53</v>
      </c>
      <c r="P4058" s="6">
        <f t="shared" si="509"/>
        <v>88.333333333333329</v>
      </c>
      <c r="Q4058" t="str">
        <f t="shared" si="512"/>
        <v>theater</v>
      </c>
      <c r="R4058" t="str">
        <f t="shared" si="513"/>
        <v>plays</v>
      </c>
      <c r="S4058" s="10">
        <f t="shared" si="510"/>
        <v>42534.933321759265</v>
      </c>
      <c r="T4058">
        <f t="shared" si="507"/>
        <v>2016</v>
      </c>
      <c r="U4058" s="10">
        <f t="shared" si="511"/>
        <v>42554.832638888889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8"/>
        <v>22.142857142857142</v>
      </c>
      <c r="P4059" s="6">
        <f t="shared" si="509"/>
        <v>129.16666666666666</v>
      </c>
      <c r="Q4059" t="str">
        <f t="shared" si="512"/>
        <v>theater</v>
      </c>
      <c r="R4059" t="str">
        <f t="shared" si="513"/>
        <v>plays</v>
      </c>
      <c r="S4059" s="10">
        <f t="shared" si="510"/>
        <v>42310.968518518523</v>
      </c>
      <c r="T4059">
        <f t="shared" si="507"/>
        <v>2015</v>
      </c>
      <c r="U4059" s="10">
        <f t="shared" si="511"/>
        <v>42333.958333333328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8"/>
        <v>2.5333333333333332</v>
      </c>
      <c r="P4060" s="6">
        <f t="shared" si="509"/>
        <v>23.75</v>
      </c>
      <c r="Q4060" t="str">
        <f t="shared" si="512"/>
        <v>theater</v>
      </c>
      <c r="R4060" t="str">
        <f t="shared" si="513"/>
        <v>plays</v>
      </c>
      <c r="S4060" s="10">
        <f t="shared" si="510"/>
        <v>42446.060694444444</v>
      </c>
      <c r="T4060">
        <f t="shared" si="507"/>
        <v>2016</v>
      </c>
      <c r="U4060" s="10">
        <f t="shared" si="511"/>
        <v>42461.165972222225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8"/>
        <v>2.5</v>
      </c>
      <c r="P4061" s="6">
        <f t="shared" si="509"/>
        <v>35.714285714285715</v>
      </c>
      <c r="Q4061" t="str">
        <f t="shared" si="512"/>
        <v>theater</v>
      </c>
      <c r="R4061" t="str">
        <f t="shared" si="513"/>
        <v>plays</v>
      </c>
      <c r="S4061" s="10">
        <f t="shared" si="510"/>
        <v>41866.640648148146</v>
      </c>
      <c r="T4061">
        <f t="shared" si="507"/>
        <v>2014</v>
      </c>
      <c r="U4061" s="10">
        <f t="shared" si="511"/>
        <v>41898.125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8"/>
        <v>2.85</v>
      </c>
      <c r="P4062" s="6">
        <f t="shared" si="509"/>
        <v>57</v>
      </c>
      <c r="Q4062" t="str">
        <f t="shared" si="512"/>
        <v>theater</v>
      </c>
      <c r="R4062" t="str">
        <f t="shared" si="513"/>
        <v>plays</v>
      </c>
      <c r="S4062" s="10">
        <f t="shared" si="510"/>
        <v>41779.695092592592</v>
      </c>
      <c r="T4062">
        <f t="shared" si="507"/>
        <v>2014</v>
      </c>
      <c r="U4062" s="10">
        <f t="shared" si="511"/>
        <v>41813.666666666664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8"/>
        <v>0</v>
      </c>
      <c r="P4063" s="6">
        <f>IF(L4063 &gt; 0,E4063/L4063,0)</f>
        <v>0</v>
      </c>
      <c r="Q4063" t="str">
        <f t="shared" si="512"/>
        <v>theater</v>
      </c>
      <c r="R4063" t="str">
        <f t="shared" si="513"/>
        <v>plays</v>
      </c>
      <c r="S4063" s="10">
        <f t="shared" si="510"/>
        <v>42421.141469907408</v>
      </c>
      <c r="T4063">
        <f t="shared" si="507"/>
        <v>2016</v>
      </c>
      <c r="U4063" s="10">
        <f t="shared" si="511"/>
        <v>42481.099803240737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8"/>
        <v>2.4500000000000002</v>
      </c>
      <c r="P4064" s="6">
        <f t="shared" si="509"/>
        <v>163.33333333333334</v>
      </c>
      <c r="Q4064" t="str">
        <f t="shared" si="512"/>
        <v>theater</v>
      </c>
      <c r="R4064" t="str">
        <f t="shared" si="513"/>
        <v>plays</v>
      </c>
      <c r="S4064" s="10">
        <f t="shared" si="510"/>
        <v>42523.739212962959</v>
      </c>
      <c r="T4064">
        <f t="shared" si="507"/>
        <v>2016</v>
      </c>
      <c r="U4064" s="10">
        <f t="shared" si="511"/>
        <v>42553.739212962959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8"/>
        <v>1.4210526315789473</v>
      </c>
      <c r="P4065" s="6">
        <f t="shared" si="509"/>
        <v>15</v>
      </c>
      <c r="Q4065" t="str">
        <f t="shared" si="512"/>
        <v>theater</v>
      </c>
      <c r="R4065" t="str">
        <f t="shared" si="513"/>
        <v>plays</v>
      </c>
      <c r="S4065" s="10">
        <f t="shared" si="510"/>
        <v>41787.681527777779</v>
      </c>
      <c r="T4065">
        <f t="shared" si="507"/>
        <v>2014</v>
      </c>
      <c r="U4065" s="10">
        <f t="shared" si="511"/>
        <v>41817.681527777779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8"/>
        <v>19.25</v>
      </c>
      <c r="P4066" s="6">
        <f t="shared" si="509"/>
        <v>64.166666666666671</v>
      </c>
      <c r="Q4066" t="str">
        <f t="shared" si="512"/>
        <v>theater</v>
      </c>
      <c r="R4066" t="str">
        <f t="shared" si="513"/>
        <v>plays</v>
      </c>
      <c r="S4066" s="10">
        <f t="shared" si="510"/>
        <v>42093.588263888887</v>
      </c>
      <c r="T4066">
        <f t="shared" si="507"/>
        <v>2015</v>
      </c>
      <c r="U4066" s="10">
        <f t="shared" si="511"/>
        <v>42123.588263888887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8"/>
        <v>0.67500000000000004</v>
      </c>
      <c r="P4067" s="6">
        <f t="shared" si="509"/>
        <v>6.75</v>
      </c>
      <c r="Q4067" t="str">
        <f t="shared" si="512"/>
        <v>theater</v>
      </c>
      <c r="R4067" t="str">
        <f t="shared" si="513"/>
        <v>plays</v>
      </c>
      <c r="S4067" s="10">
        <f t="shared" si="510"/>
        <v>41833.951516203706</v>
      </c>
      <c r="T4067">
        <f t="shared" si="507"/>
        <v>2014</v>
      </c>
      <c r="U4067" s="10">
        <f t="shared" si="511"/>
        <v>41863.951516203706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8"/>
        <v>0.16666666666666669</v>
      </c>
      <c r="P4068" s="6">
        <f t="shared" si="509"/>
        <v>25</v>
      </c>
      <c r="Q4068" t="str">
        <f t="shared" si="512"/>
        <v>theater</v>
      </c>
      <c r="R4068" t="str">
        <f t="shared" si="513"/>
        <v>plays</v>
      </c>
      <c r="S4068" s="10">
        <f t="shared" si="510"/>
        <v>42479.039212962962</v>
      </c>
      <c r="T4068">
        <f t="shared" si="507"/>
        <v>2016</v>
      </c>
      <c r="U4068" s="10">
        <f t="shared" si="511"/>
        <v>42509.039212962962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8"/>
        <v>60.9</v>
      </c>
      <c r="P4069" s="6">
        <f t="shared" si="509"/>
        <v>179.11764705882354</v>
      </c>
      <c r="Q4069" t="str">
        <f t="shared" si="512"/>
        <v>theater</v>
      </c>
      <c r="R4069" t="str">
        <f t="shared" si="513"/>
        <v>plays</v>
      </c>
      <c r="S4069" s="10">
        <f t="shared" si="510"/>
        <v>42235.117476851854</v>
      </c>
      <c r="T4069">
        <f t="shared" si="507"/>
        <v>2015</v>
      </c>
      <c r="U4069" s="10">
        <f t="shared" si="511"/>
        <v>42275.117476851854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8"/>
        <v>1</v>
      </c>
      <c r="P4070" s="6">
        <f t="shared" si="509"/>
        <v>34.950000000000003</v>
      </c>
      <c r="Q4070" t="str">
        <f t="shared" si="512"/>
        <v>theater</v>
      </c>
      <c r="R4070" t="str">
        <f t="shared" si="513"/>
        <v>plays</v>
      </c>
      <c r="S4070" s="10">
        <f t="shared" si="510"/>
        <v>42718.963599537034</v>
      </c>
      <c r="T4070">
        <f t="shared" si="507"/>
        <v>2016</v>
      </c>
      <c r="U4070" s="10">
        <f t="shared" si="511"/>
        <v>42748.961805555555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8"/>
        <v>34.4</v>
      </c>
      <c r="P4071" s="6">
        <f t="shared" si="509"/>
        <v>33.07692307692308</v>
      </c>
      <c r="Q4071" t="str">
        <f t="shared" si="512"/>
        <v>theater</v>
      </c>
      <c r="R4071" t="str">
        <f t="shared" si="513"/>
        <v>plays</v>
      </c>
      <c r="S4071" s="10">
        <f t="shared" si="510"/>
        <v>42022.661527777775</v>
      </c>
      <c r="T4071">
        <f t="shared" si="507"/>
        <v>2015</v>
      </c>
      <c r="U4071" s="10">
        <f t="shared" si="511"/>
        <v>42063.5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8"/>
        <v>16.5</v>
      </c>
      <c r="P4072" s="6">
        <f t="shared" si="509"/>
        <v>27.5</v>
      </c>
      <c r="Q4072" t="str">
        <f t="shared" si="512"/>
        <v>theater</v>
      </c>
      <c r="R4072" t="str">
        <f t="shared" si="513"/>
        <v>plays</v>
      </c>
      <c r="S4072" s="10">
        <f t="shared" si="510"/>
        <v>42031.666898148149</v>
      </c>
      <c r="T4072">
        <f t="shared" si="507"/>
        <v>2015</v>
      </c>
      <c r="U4072" s="10">
        <f t="shared" si="511"/>
        <v>42064.125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8"/>
        <v>0</v>
      </c>
      <c r="P4073" s="6">
        <f>IF(L4073 &gt; 0,E4073/L4073,0)</f>
        <v>0</v>
      </c>
      <c r="Q4073" t="str">
        <f t="shared" si="512"/>
        <v>theater</v>
      </c>
      <c r="R4073" t="str">
        <f t="shared" si="513"/>
        <v>plays</v>
      </c>
      <c r="S4073" s="10">
        <f t="shared" si="510"/>
        <v>42700.804756944446</v>
      </c>
      <c r="T4073">
        <f t="shared" si="507"/>
        <v>2016</v>
      </c>
      <c r="U4073" s="10">
        <f t="shared" si="511"/>
        <v>42730.804756944446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8"/>
        <v>0.4</v>
      </c>
      <c r="P4074" s="6">
        <f t="shared" si="509"/>
        <v>2</v>
      </c>
      <c r="Q4074" t="str">
        <f t="shared" si="512"/>
        <v>theater</v>
      </c>
      <c r="R4074" t="str">
        <f t="shared" si="513"/>
        <v>plays</v>
      </c>
      <c r="S4074" s="10">
        <f t="shared" si="510"/>
        <v>41812.77443287037</v>
      </c>
      <c r="T4074">
        <f t="shared" si="507"/>
        <v>2014</v>
      </c>
      <c r="U4074" s="10">
        <f t="shared" si="511"/>
        <v>41872.77443287037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8"/>
        <v>1.0571428571428572</v>
      </c>
      <c r="P4075" s="6">
        <f t="shared" si="509"/>
        <v>18.5</v>
      </c>
      <c r="Q4075" t="str">
        <f t="shared" si="512"/>
        <v>theater</v>
      </c>
      <c r="R4075" t="str">
        <f t="shared" si="513"/>
        <v>plays</v>
      </c>
      <c r="S4075" s="10">
        <f t="shared" si="510"/>
        <v>42078.34520833334</v>
      </c>
      <c r="T4075">
        <f t="shared" si="507"/>
        <v>2015</v>
      </c>
      <c r="U4075" s="10">
        <f t="shared" si="511"/>
        <v>42133.166666666672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8"/>
        <v>26.727272727272727</v>
      </c>
      <c r="P4076" s="6">
        <f t="shared" si="509"/>
        <v>35</v>
      </c>
      <c r="Q4076" t="str">
        <f t="shared" si="512"/>
        <v>theater</v>
      </c>
      <c r="R4076" t="str">
        <f t="shared" si="513"/>
        <v>plays</v>
      </c>
      <c r="S4076" s="10">
        <f t="shared" si="510"/>
        <v>42283.552951388891</v>
      </c>
      <c r="T4076">
        <f t="shared" si="507"/>
        <v>2015</v>
      </c>
      <c r="U4076" s="10">
        <f t="shared" si="511"/>
        <v>42313.594618055555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8"/>
        <v>28.799999999999997</v>
      </c>
      <c r="P4077" s="6">
        <f t="shared" si="509"/>
        <v>44.307692307692307</v>
      </c>
      <c r="Q4077" t="str">
        <f t="shared" si="512"/>
        <v>theater</v>
      </c>
      <c r="R4077" t="str">
        <f t="shared" si="513"/>
        <v>plays</v>
      </c>
      <c r="S4077" s="10">
        <f t="shared" si="510"/>
        <v>41779.045937499999</v>
      </c>
      <c r="T4077">
        <f t="shared" si="507"/>
        <v>2014</v>
      </c>
      <c r="U4077" s="10">
        <f t="shared" si="511"/>
        <v>41820.727777777778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8"/>
        <v>0</v>
      </c>
      <c r="P4078" s="6">
        <f>IF(L4078 &gt; 0,E4078/L4078,0)</f>
        <v>0</v>
      </c>
      <c r="Q4078" t="str">
        <f t="shared" si="512"/>
        <v>theater</v>
      </c>
      <c r="R4078" t="str">
        <f t="shared" si="513"/>
        <v>plays</v>
      </c>
      <c r="S4078" s="10">
        <f t="shared" si="510"/>
        <v>41905.795706018522</v>
      </c>
      <c r="T4078">
        <f t="shared" si="507"/>
        <v>2014</v>
      </c>
      <c r="U4078" s="10">
        <f t="shared" si="511"/>
        <v>41933.82708333333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8"/>
        <v>8.9</v>
      </c>
      <c r="P4079" s="6">
        <f t="shared" si="509"/>
        <v>222.5</v>
      </c>
      <c r="Q4079" t="str">
        <f t="shared" si="512"/>
        <v>theater</v>
      </c>
      <c r="R4079" t="str">
        <f t="shared" si="513"/>
        <v>plays</v>
      </c>
      <c r="S4079" s="10">
        <f t="shared" si="510"/>
        <v>42695.7105787037</v>
      </c>
      <c r="T4079">
        <f t="shared" si="507"/>
        <v>2016</v>
      </c>
      <c r="U4079" s="10">
        <f t="shared" si="511"/>
        <v>42725.7105787037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8"/>
        <v>0</v>
      </c>
      <c r="P4080" s="6">
        <f>IF(L4080 &gt; 0,E4080/L4080,0)</f>
        <v>0</v>
      </c>
      <c r="Q4080" t="str">
        <f t="shared" si="512"/>
        <v>theater</v>
      </c>
      <c r="R4080" t="str">
        <f t="shared" si="513"/>
        <v>plays</v>
      </c>
      <c r="S4080" s="10">
        <f t="shared" si="510"/>
        <v>42732.787523148145</v>
      </c>
      <c r="T4080">
        <f t="shared" si="507"/>
        <v>2016</v>
      </c>
      <c r="U4080" s="10">
        <f t="shared" si="511"/>
        <v>42762.787523148145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8"/>
        <v>0.16666666666666669</v>
      </c>
      <c r="P4081" s="6">
        <f t="shared" si="509"/>
        <v>5</v>
      </c>
      <c r="Q4081" t="str">
        <f t="shared" si="512"/>
        <v>theater</v>
      </c>
      <c r="R4081" t="str">
        <f t="shared" si="513"/>
        <v>plays</v>
      </c>
      <c r="S4081" s="10">
        <f t="shared" si="510"/>
        <v>42510.938900462963</v>
      </c>
      <c r="T4081">
        <f t="shared" si="507"/>
        <v>2016</v>
      </c>
      <c r="U4081" s="10">
        <f t="shared" si="511"/>
        <v>42540.938900462963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8"/>
        <v>0</v>
      </c>
      <c r="P4082" s="6">
        <f>IF(L4082 &gt; 0,E4082/L4082,0)</f>
        <v>0</v>
      </c>
      <c r="Q4082" t="str">
        <f t="shared" si="512"/>
        <v>theater</v>
      </c>
      <c r="R4082" t="str">
        <f t="shared" si="513"/>
        <v>plays</v>
      </c>
      <c r="S4082" s="10">
        <f t="shared" si="510"/>
        <v>42511.698101851856</v>
      </c>
      <c r="T4082">
        <f t="shared" si="507"/>
        <v>2016</v>
      </c>
      <c r="U4082" s="10">
        <f t="shared" si="511"/>
        <v>42535.787500000006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8"/>
        <v>15.737410071942445</v>
      </c>
      <c r="P4083" s="6">
        <f t="shared" si="509"/>
        <v>29.166666666666668</v>
      </c>
      <c r="Q4083" t="str">
        <f t="shared" si="512"/>
        <v>theater</v>
      </c>
      <c r="R4083" t="str">
        <f t="shared" si="513"/>
        <v>plays</v>
      </c>
      <c r="S4083" s="10">
        <f t="shared" si="510"/>
        <v>42041.581307870365</v>
      </c>
      <c r="T4083">
        <f t="shared" si="507"/>
        <v>2015</v>
      </c>
      <c r="U4083" s="10">
        <f t="shared" si="511"/>
        <v>42071.539641203708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8"/>
        <v>2</v>
      </c>
      <c r="P4084" s="6">
        <f t="shared" si="509"/>
        <v>1.5</v>
      </c>
      <c r="Q4084" t="str">
        <f t="shared" si="512"/>
        <v>theater</v>
      </c>
      <c r="R4084" t="str">
        <f t="shared" si="513"/>
        <v>plays</v>
      </c>
      <c r="S4084" s="10">
        <f t="shared" si="510"/>
        <v>42307.189270833333</v>
      </c>
      <c r="T4084">
        <f t="shared" si="507"/>
        <v>2015</v>
      </c>
      <c r="U4084" s="10">
        <f t="shared" si="511"/>
        <v>42322.958333333328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8"/>
        <v>21.685714285714287</v>
      </c>
      <c r="P4085" s="6">
        <f t="shared" si="509"/>
        <v>126.5</v>
      </c>
      <c r="Q4085" t="str">
        <f t="shared" si="512"/>
        <v>theater</v>
      </c>
      <c r="R4085" t="str">
        <f t="shared" si="513"/>
        <v>plays</v>
      </c>
      <c r="S4085" s="10">
        <f t="shared" si="510"/>
        <v>42353.761759259258</v>
      </c>
      <c r="T4085">
        <f t="shared" si="507"/>
        <v>2015</v>
      </c>
      <c r="U4085" s="10">
        <f t="shared" si="511"/>
        <v>42383.761759259258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8"/>
        <v>0.33333333333333337</v>
      </c>
      <c r="P4086" s="6">
        <f t="shared" si="509"/>
        <v>10</v>
      </c>
      <c r="Q4086" t="str">
        <f t="shared" si="512"/>
        <v>theater</v>
      </c>
      <c r="R4086" t="str">
        <f t="shared" si="513"/>
        <v>plays</v>
      </c>
      <c r="S4086" s="10">
        <f t="shared" si="510"/>
        <v>42622.436412037037</v>
      </c>
      <c r="T4086">
        <f t="shared" si="507"/>
        <v>2016</v>
      </c>
      <c r="U4086" s="10">
        <f t="shared" si="511"/>
        <v>42652.436412037037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8"/>
        <v>0.2857142857142857</v>
      </c>
      <c r="P4087" s="6">
        <f t="shared" si="509"/>
        <v>10</v>
      </c>
      <c r="Q4087" t="str">
        <f t="shared" si="512"/>
        <v>theater</v>
      </c>
      <c r="R4087" t="str">
        <f t="shared" si="513"/>
        <v>plays</v>
      </c>
      <c r="S4087" s="10">
        <f t="shared" si="510"/>
        <v>42058.603877314818</v>
      </c>
      <c r="T4087">
        <f t="shared" si="507"/>
        <v>2015</v>
      </c>
      <c r="U4087" s="10">
        <f t="shared" si="511"/>
        <v>42087.165972222225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8"/>
        <v>4.7</v>
      </c>
      <c r="P4088" s="6">
        <f t="shared" si="509"/>
        <v>9.4</v>
      </c>
      <c r="Q4088" t="str">
        <f t="shared" si="512"/>
        <v>theater</v>
      </c>
      <c r="R4088" t="str">
        <f t="shared" si="513"/>
        <v>plays</v>
      </c>
      <c r="S4088" s="10">
        <f t="shared" si="510"/>
        <v>42304.940960648149</v>
      </c>
      <c r="T4088">
        <f t="shared" si="507"/>
        <v>2015</v>
      </c>
      <c r="U4088" s="10">
        <f t="shared" si="511"/>
        <v>42329.166666666672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8"/>
        <v>0</v>
      </c>
      <c r="P4089" s="6">
        <f>IF(L4089 &gt; 0,E4089/L4089,0)</f>
        <v>0</v>
      </c>
      <c r="Q4089" t="str">
        <f t="shared" si="512"/>
        <v>theater</v>
      </c>
      <c r="R4089" t="str">
        <f t="shared" si="513"/>
        <v>plays</v>
      </c>
      <c r="S4089" s="10">
        <f t="shared" si="510"/>
        <v>42538.742893518516</v>
      </c>
      <c r="T4089">
        <f t="shared" si="507"/>
        <v>2016</v>
      </c>
      <c r="U4089" s="10">
        <f t="shared" si="511"/>
        <v>42568.742893518516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8"/>
        <v>10.8</v>
      </c>
      <c r="P4090" s="6">
        <f t="shared" si="509"/>
        <v>72</v>
      </c>
      <c r="Q4090" t="str">
        <f t="shared" si="512"/>
        <v>theater</v>
      </c>
      <c r="R4090" t="str">
        <f t="shared" si="513"/>
        <v>plays</v>
      </c>
      <c r="S4090" s="10">
        <f t="shared" si="510"/>
        <v>41990.612546296295</v>
      </c>
      <c r="T4090">
        <f t="shared" si="507"/>
        <v>2014</v>
      </c>
      <c r="U4090" s="10">
        <f t="shared" si="511"/>
        <v>42020.434722222228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8"/>
        <v>4.8</v>
      </c>
      <c r="P4091" s="6">
        <f t="shared" si="509"/>
        <v>30</v>
      </c>
      <c r="Q4091" t="str">
        <f t="shared" si="512"/>
        <v>theater</v>
      </c>
      <c r="R4091" t="str">
        <f t="shared" si="513"/>
        <v>plays</v>
      </c>
      <c r="S4091" s="10">
        <f t="shared" si="510"/>
        <v>42122.732499999998</v>
      </c>
      <c r="T4091">
        <f t="shared" si="507"/>
        <v>2015</v>
      </c>
      <c r="U4091" s="10">
        <f t="shared" si="511"/>
        <v>42155.732638888891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8"/>
        <v>3.2</v>
      </c>
      <c r="P4092" s="6">
        <f t="shared" si="509"/>
        <v>10.666666666666666</v>
      </c>
      <c r="Q4092" t="str">
        <f t="shared" si="512"/>
        <v>theater</v>
      </c>
      <c r="R4092" t="str">
        <f t="shared" si="513"/>
        <v>plays</v>
      </c>
      <c r="S4092" s="10">
        <f t="shared" si="510"/>
        <v>42209.67288194444</v>
      </c>
      <c r="T4092">
        <f t="shared" si="507"/>
        <v>2015</v>
      </c>
      <c r="U4092" s="10">
        <f t="shared" si="511"/>
        <v>42223.625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8"/>
        <v>12.75</v>
      </c>
      <c r="P4093" s="6">
        <f t="shared" si="509"/>
        <v>25.5</v>
      </c>
      <c r="Q4093" t="str">
        <f t="shared" si="512"/>
        <v>theater</v>
      </c>
      <c r="R4093" t="str">
        <f t="shared" si="513"/>
        <v>plays</v>
      </c>
      <c r="S4093" s="10">
        <f t="shared" si="510"/>
        <v>41990.506377314814</v>
      </c>
      <c r="T4093">
        <f t="shared" si="507"/>
        <v>2014</v>
      </c>
      <c r="U4093" s="10">
        <f t="shared" si="511"/>
        <v>42020.506377314814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8"/>
        <v>1.8181818181818181E-2</v>
      </c>
      <c r="P4094" s="6">
        <f t="shared" si="509"/>
        <v>20</v>
      </c>
      <c r="Q4094" t="str">
        <f t="shared" si="512"/>
        <v>theater</v>
      </c>
      <c r="R4094" t="str">
        <f t="shared" si="513"/>
        <v>plays</v>
      </c>
      <c r="S4094" s="10">
        <f t="shared" si="510"/>
        <v>42039.194988425923</v>
      </c>
      <c r="T4094">
        <f t="shared" si="507"/>
        <v>2015</v>
      </c>
      <c r="U4094" s="10">
        <f t="shared" si="511"/>
        <v>42099.153321759266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8"/>
        <v>2.4</v>
      </c>
      <c r="P4095" s="6">
        <f t="shared" si="509"/>
        <v>15</v>
      </c>
      <c r="Q4095" t="str">
        <f t="shared" si="512"/>
        <v>theater</v>
      </c>
      <c r="R4095" t="str">
        <f t="shared" si="513"/>
        <v>plays</v>
      </c>
      <c r="S4095" s="10">
        <f t="shared" si="510"/>
        <v>42178.815891203703</v>
      </c>
      <c r="T4095">
        <f t="shared" si="507"/>
        <v>2015</v>
      </c>
      <c r="U4095" s="10">
        <f t="shared" si="511"/>
        <v>42238.815891203703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8"/>
        <v>36.5</v>
      </c>
      <c r="P4096" s="6">
        <f t="shared" si="509"/>
        <v>91.25</v>
      </c>
      <c r="Q4096" t="str">
        <f t="shared" si="512"/>
        <v>theater</v>
      </c>
      <c r="R4096" t="str">
        <f t="shared" si="513"/>
        <v>plays</v>
      </c>
      <c r="S4096" s="10">
        <f t="shared" si="510"/>
        <v>41890.086805555555</v>
      </c>
      <c r="T4096">
        <f t="shared" si="507"/>
        <v>2014</v>
      </c>
      <c r="U4096" s="10">
        <f t="shared" si="511"/>
        <v>41934.207638888889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8"/>
        <v>2.666666666666667</v>
      </c>
      <c r="P4097" s="6">
        <f t="shared" si="509"/>
        <v>800</v>
      </c>
      <c r="Q4097" t="str">
        <f t="shared" si="512"/>
        <v>theater</v>
      </c>
      <c r="R4097" t="str">
        <f t="shared" si="513"/>
        <v>plays</v>
      </c>
      <c r="S4097" s="10">
        <f t="shared" si="510"/>
        <v>42693.031828703708</v>
      </c>
      <c r="T4097">
        <f t="shared" si="507"/>
        <v>2016</v>
      </c>
      <c r="U4097" s="10">
        <f t="shared" si="511"/>
        <v>42723.031828703708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8"/>
        <v>11.428571428571429</v>
      </c>
      <c r="P4098" s="6">
        <f t="shared" si="509"/>
        <v>80</v>
      </c>
      <c r="Q4098" t="str">
        <f t="shared" si="512"/>
        <v>theater</v>
      </c>
      <c r="R4098" t="str">
        <f t="shared" si="513"/>
        <v>plays</v>
      </c>
      <c r="S4098" s="10">
        <f t="shared" si="510"/>
        <v>42750.530312499999</v>
      </c>
      <c r="T4098">
        <f t="shared" ref="T4098:T4115" si="514">YEAR(S4098)</f>
        <v>2017</v>
      </c>
      <c r="U4098" s="10">
        <f t="shared" si="511"/>
        <v>42794.368749999994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5">E4099/D4099 * 100</f>
        <v>0</v>
      </c>
      <c r="P4099" s="6">
        <f t="shared" ref="P4099:P4100" si="516">IF(L4099 &gt; 0,E4099/L4099,0)</f>
        <v>0</v>
      </c>
      <c r="Q4099" t="str">
        <f t="shared" si="512"/>
        <v>theater</v>
      </c>
      <c r="R4099" t="str">
        <f t="shared" si="513"/>
        <v>plays</v>
      </c>
      <c r="S4099" s="10">
        <f t="shared" ref="S4099:S4115" si="517">(((J4099/60)/60)/24)+DATE(1970,1,1)</f>
        <v>42344.824502314819</v>
      </c>
      <c r="T4099">
        <f t="shared" si="514"/>
        <v>2015</v>
      </c>
      <c r="U4099" s="10">
        <f t="shared" ref="U4099:U4115" si="518">(((I4099/60)/60)/24)+DATE(1970,1,1)</f>
        <v>42400.996527777781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5"/>
        <v>0</v>
      </c>
      <c r="P4100" s="6">
        <f t="shared" si="516"/>
        <v>0</v>
      </c>
      <c r="Q4100" t="str">
        <f t="shared" si="512"/>
        <v>theater</v>
      </c>
      <c r="R4100" t="str">
        <f t="shared" si="513"/>
        <v>plays</v>
      </c>
      <c r="S4100" s="10">
        <f t="shared" si="517"/>
        <v>42495.722187499996</v>
      </c>
      <c r="T4100">
        <f t="shared" si="514"/>
        <v>2016</v>
      </c>
      <c r="U4100" s="10">
        <f t="shared" si="518"/>
        <v>42525.722187499996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5"/>
        <v>1.1111111111111112</v>
      </c>
      <c r="P4101" s="6">
        <f t="shared" ref="P4099:P4115" si="519">E4101/L4101</f>
        <v>50</v>
      </c>
      <c r="Q4101" t="str">
        <f t="shared" ref="Q4101:Q4115" si="520">LEFT(N4101,SEARCH("/",N4101,1)-1)</f>
        <v>theater</v>
      </c>
      <c r="R4101" t="str">
        <f t="shared" ref="R4101:R4115" si="521">RIGHT(N4101,LEN(N4101)-SEARCH("/",N4101,1))</f>
        <v>plays</v>
      </c>
      <c r="S4101" s="10">
        <f t="shared" si="517"/>
        <v>42570.850381944445</v>
      </c>
      <c r="T4101">
        <f t="shared" si="514"/>
        <v>2016</v>
      </c>
      <c r="U4101" s="10">
        <f t="shared" si="518"/>
        <v>42615.850381944445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5"/>
        <v>0</v>
      </c>
      <c r="P4102" s="6">
        <f t="shared" ref="P4102:P4103" si="522">IF(L4102 &gt; 0,E4102/L4102,0)</f>
        <v>0</v>
      </c>
      <c r="Q4102" t="str">
        <f t="shared" si="520"/>
        <v>theater</v>
      </c>
      <c r="R4102" t="str">
        <f t="shared" si="521"/>
        <v>plays</v>
      </c>
      <c r="S4102" s="10">
        <f t="shared" si="517"/>
        <v>41927.124884259261</v>
      </c>
      <c r="T4102">
        <f t="shared" si="514"/>
        <v>2014</v>
      </c>
      <c r="U4102" s="10">
        <f t="shared" si="518"/>
        <v>41937.124884259261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5"/>
        <v>0</v>
      </c>
      <c r="P4103" s="6">
        <f t="shared" si="522"/>
        <v>0</v>
      </c>
      <c r="Q4103" t="str">
        <f t="shared" si="520"/>
        <v>theater</v>
      </c>
      <c r="R4103" t="str">
        <f t="shared" si="521"/>
        <v>plays</v>
      </c>
      <c r="S4103" s="10">
        <f t="shared" si="517"/>
        <v>42730.903726851851</v>
      </c>
      <c r="T4103">
        <f t="shared" si="514"/>
        <v>2016</v>
      </c>
      <c r="U4103" s="10">
        <f t="shared" si="518"/>
        <v>42760.903726851851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5"/>
        <v>27.400000000000002</v>
      </c>
      <c r="P4104" s="6">
        <f t="shared" si="519"/>
        <v>22.833333333333332</v>
      </c>
      <c r="Q4104" t="str">
        <f t="shared" si="520"/>
        <v>theater</v>
      </c>
      <c r="R4104" t="str">
        <f t="shared" si="521"/>
        <v>plays</v>
      </c>
      <c r="S4104" s="10">
        <f t="shared" si="517"/>
        <v>42475.848067129627</v>
      </c>
      <c r="T4104">
        <f t="shared" si="514"/>
        <v>2016</v>
      </c>
      <c r="U4104" s="10">
        <f t="shared" si="518"/>
        <v>42505.848067129627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5"/>
        <v>10</v>
      </c>
      <c r="P4105" s="6">
        <f t="shared" si="519"/>
        <v>16.666666666666668</v>
      </c>
      <c r="Q4105" t="str">
        <f t="shared" si="520"/>
        <v>theater</v>
      </c>
      <c r="R4105" t="str">
        <f t="shared" si="521"/>
        <v>plays</v>
      </c>
      <c r="S4105" s="10">
        <f t="shared" si="517"/>
        <v>42188.83293981482</v>
      </c>
      <c r="T4105">
        <f t="shared" si="514"/>
        <v>2015</v>
      </c>
      <c r="U4105" s="10">
        <f t="shared" si="518"/>
        <v>42242.772222222222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5"/>
        <v>21.366666666666667</v>
      </c>
      <c r="P4106" s="6">
        <f t="shared" si="519"/>
        <v>45.785714285714285</v>
      </c>
      <c r="Q4106" t="str">
        <f t="shared" si="520"/>
        <v>theater</v>
      </c>
      <c r="R4106" t="str">
        <f t="shared" si="521"/>
        <v>plays</v>
      </c>
      <c r="S4106" s="10">
        <f t="shared" si="517"/>
        <v>42640.278171296297</v>
      </c>
      <c r="T4106">
        <f t="shared" si="514"/>
        <v>2016</v>
      </c>
      <c r="U4106" s="10">
        <f t="shared" si="518"/>
        <v>42670.278171296297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5"/>
        <v>6.9696969696969706</v>
      </c>
      <c r="P4107" s="6">
        <f t="shared" si="519"/>
        <v>383.33333333333331</v>
      </c>
      <c r="Q4107" t="str">
        <f t="shared" si="520"/>
        <v>theater</v>
      </c>
      <c r="R4107" t="str">
        <f t="shared" si="521"/>
        <v>plays</v>
      </c>
      <c r="S4107" s="10">
        <f t="shared" si="517"/>
        <v>42697.010520833333</v>
      </c>
      <c r="T4107">
        <f t="shared" si="514"/>
        <v>2016</v>
      </c>
      <c r="U4107" s="10">
        <f t="shared" si="518"/>
        <v>42730.010520833333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5"/>
        <v>70.599999999999994</v>
      </c>
      <c r="P4108" s="6">
        <f t="shared" si="519"/>
        <v>106.96969696969697</v>
      </c>
      <c r="Q4108" t="str">
        <f t="shared" si="520"/>
        <v>theater</v>
      </c>
      <c r="R4108" t="str">
        <f t="shared" si="521"/>
        <v>plays</v>
      </c>
      <c r="S4108" s="10">
        <f t="shared" si="517"/>
        <v>42053.049375000002</v>
      </c>
      <c r="T4108">
        <f t="shared" si="514"/>
        <v>2015</v>
      </c>
      <c r="U4108" s="10">
        <f t="shared" si="518"/>
        <v>42096.041666666672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5"/>
        <v>2.0500000000000003</v>
      </c>
      <c r="P4109" s="6">
        <f t="shared" si="519"/>
        <v>10.25</v>
      </c>
      <c r="Q4109" t="str">
        <f t="shared" si="520"/>
        <v>theater</v>
      </c>
      <c r="R4109" t="str">
        <f t="shared" si="521"/>
        <v>plays</v>
      </c>
      <c r="S4109" s="10">
        <f t="shared" si="517"/>
        <v>41883.916678240741</v>
      </c>
      <c r="T4109">
        <f t="shared" si="514"/>
        <v>2014</v>
      </c>
      <c r="U4109" s="10">
        <f t="shared" si="518"/>
        <v>41906.916678240741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5"/>
        <v>1.9666666666666666</v>
      </c>
      <c r="P4110" s="6">
        <f t="shared" si="519"/>
        <v>59</v>
      </c>
      <c r="Q4110" t="str">
        <f t="shared" si="520"/>
        <v>theater</v>
      </c>
      <c r="R4110" t="str">
        <f t="shared" si="521"/>
        <v>plays</v>
      </c>
      <c r="S4110" s="10">
        <f t="shared" si="517"/>
        <v>42767.031678240746</v>
      </c>
      <c r="T4110">
        <f t="shared" si="514"/>
        <v>2017</v>
      </c>
      <c r="U4110" s="10">
        <f t="shared" si="518"/>
        <v>42797.208333333328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5"/>
        <v>0</v>
      </c>
      <c r="P4111" s="6">
        <f>IF(L4111 &gt; 0,E4111/L4111,0)</f>
        <v>0</v>
      </c>
      <c r="Q4111" t="str">
        <f t="shared" si="520"/>
        <v>theater</v>
      </c>
      <c r="R4111" t="str">
        <f t="shared" si="521"/>
        <v>plays</v>
      </c>
      <c r="S4111" s="10">
        <f t="shared" si="517"/>
        <v>42307.539398148147</v>
      </c>
      <c r="T4111">
        <f t="shared" si="514"/>
        <v>2015</v>
      </c>
      <c r="U4111" s="10">
        <f t="shared" si="518"/>
        <v>42337.581064814818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5"/>
        <v>28.666666666666668</v>
      </c>
      <c r="P4112" s="6">
        <f t="shared" si="519"/>
        <v>14.333333333333334</v>
      </c>
      <c r="Q4112" t="str">
        <f t="shared" si="520"/>
        <v>theater</v>
      </c>
      <c r="R4112" t="str">
        <f t="shared" si="521"/>
        <v>plays</v>
      </c>
      <c r="S4112" s="10">
        <f t="shared" si="517"/>
        <v>42512.626747685179</v>
      </c>
      <c r="T4112">
        <f t="shared" si="514"/>
        <v>2016</v>
      </c>
      <c r="U4112" s="10">
        <f t="shared" si="518"/>
        <v>42572.626747685179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5"/>
        <v>3.1333333333333333</v>
      </c>
      <c r="P4113" s="6">
        <f t="shared" si="519"/>
        <v>15.666666666666666</v>
      </c>
      <c r="Q4113" t="str">
        <f t="shared" si="520"/>
        <v>theater</v>
      </c>
      <c r="R4113" t="str">
        <f t="shared" si="521"/>
        <v>plays</v>
      </c>
      <c r="S4113" s="10">
        <f t="shared" si="517"/>
        <v>42029.135879629626</v>
      </c>
      <c r="T4113">
        <f t="shared" si="514"/>
        <v>2015</v>
      </c>
      <c r="U4113" s="10">
        <f t="shared" si="518"/>
        <v>42059.135879629626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5"/>
        <v>0.04</v>
      </c>
      <c r="P4114" s="6">
        <f t="shared" si="519"/>
        <v>1</v>
      </c>
      <c r="Q4114" t="str">
        <f t="shared" si="520"/>
        <v>theater</v>
      </c>
      <c r="R4114" t="str">
        <f t="shared" si="521"/>
        <v>plays</v>
      </c>
      <c r="S4114" s="10">
        <f t="shared" si="517"/>
        <v>42400.946597222224</v>
      </c>
      <c r="T4114">
        <f t="shared" si="514"/>
        <v>2016</v>
      </c>
      <c r="U4114" s="10">
        <f t="shared" si="518"/>
        <v>42428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5"/>
        <v>0.2</v>
      </c>
      <c r="P4115" s="6">
        <f t="shared" si="519"/>
        <v>1</v>
      </c>
      <c r="Q4115" t="str">
        <f t="shared" si="520"/>
        <v>theater</v>
      </c>
      <c r="R4115" t="str">
        <f t="shared" si="521"/>
        <v>plays</v>
      </c>
      <c r="S4115" s="10">
        <f t="shared" si="517"/>
        <v>42358.573182870372</v>
      </c>
      <c r="T4115">
        <f t="shared" si="514"/>
        <v>2015</v>
      </c>
      <c r="U4115" s="10">
        <f t="shared" si="518"/>
        <v>42377.273611111115</v>
      </c>
    </row>
  </sheetData>
  <autoFilter ref="A1:U4115" xr:uid="{8BC3653A-F433-41A7-812C-FAE185D734EC}"/>
  <conditionalFormatting sqref="F4117">
    <cfRule type="cellIs" dxfId="29" priority="8" operator="equal">
      <formula>"""successful"""</formula>
    </cfRule>
  </conditionalFormatting>
  <conditionalFormatting sqref="F2:F4115">
    <cfRule type="containsText" dxfId="28" priority="3" operator="containsText" text="live">
      <formula>NOT(ISERROR(SEARCH("live",F2)))</formula>
    </cfRule>
    <cfRule type="containsText" dxfId="27" priority="4" operator="containsText" text="canceled">
      <formula>NOT(ISERROR(SEARCH("canceled",F2)))</formula>
    </cfRule>
    <cfRule type="containsText" dxfId="26" priority="5" operator="containsText" text="failed">
      <formula>NOT(ISERROR(SEARCH("failed",F2)))</formula>
    </cfRule>
    <cfRule type="containsText" dxfId="25" priority="6" operator="containsText" text="successful">
      <formula>NOT(ISERROR(SEARCH("successful",F2)))</formula>
    </cfRule>
  </conditionalFormatting>
  <conditionalFormatting sqref="O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800B4-6BE8-4DB3-85EC-77AEEEC66141}">
  <dimension ref="A1:F14"/>
  <sheetViews>
    <sheetView workbookViewId="0">
      <selection activeCell="L22" sqref="L22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7" t="s">
        <v>8223</v>
      </c>
      <c r="B1" t="s">
        <v>8310</v>
      </c>
    </row>
    <row r="3" spans="1:6" x14ac:dyDescent="0.35">
      <c r="A3" s="7" t="s">
        <v>8364</v>
      </c>
      <c r="B3" s="7" t="s">
        <v>8363</v>
      </c>
    </row>
    <row r="4" spans="1:6" x14ac:dyDescent="0.35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8353</v>
      </c>
    </row>
    <row r="5" spans="1:6" x14ac:dyDescent="0.35">
      <c r="A5" s="8" t="s">
        <v>8354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8355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8356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8357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8359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8360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8361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8362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8353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9385D-8208-4AC8-A35C-F22C67AA29AA}">
  <dimension ref="A1:F47"/>
  <sheetViews>
    <sheetView topLeftCell="A4" workbookViewId="0">
      <selection activeCell="A6" sqref="A6:F6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7" t="s">
        <v>8223</v>
      </c>
      <c r="B1" t="s">
        <v>8310</v>
      </c>
    </row>
    <row r="2" spans="1:6" x14ac:dyDescent="0.35">
      <c r="A2" s="7" t="s">
        <v>8365</v>
      </c>
      <c r="B2" t="s">
        <v>8310</v>
      </c>
    </row>
    <row r="4" spans="1:6" x14ac:dyDescent="0.35">
      <c r="A4" s="7" t="s">
        <v>8364</v>
      </c>
      <c r="B4" s="7" t="s">
        <v>8363</v>
      </c>
    </row>
    <row r="5" spans="1:6" x14ac:dyDescent="0.35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</row>
    <row r="6" spans="1:6" x14ac:dyDescent="0.35">
      <c r="A6" s="8" t="s">
        <v>8312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8313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8315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8316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8318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8319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8320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8321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8322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8323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8324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8325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8327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8328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8329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8330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8331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8332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8333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8334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8335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8336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8337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8338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8339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8340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8341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8342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8343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8344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8345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8346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8347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8348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8349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8350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8351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8352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8353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EBB49-BCDC-4546-80A7-B5FCDF98261E}">
  <dimension ref="A1:E18"/>
  <sheetViews>
    <sheetView workbookViewId="0">
      <selection activeCell="L23" sqref="L23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7" t="s">
        <v>8308</v>
      </c>
      <c r="B1" t="s">
        <v>8310</v>
      </c>
    </row>
    <row r="2" spans="1:5" x14ac:dyDescent="0.35">
      <c r="A2" s="7" t="s">
        <v>8380</v>
      </c>
      <c r="B2" t="s">
        <v>8310</v>
      </c>
    </row>
    <row r="4" spans="1:5" x14ac:dyDescent="0.35">
      <c r="A4" s="7" t="s">
        <v>8364</v>
      </c>
      <c r="B4" s="7" t="s">
        <v>8363</v>
      </c>
    </row>
    <row r="5" spans="1:5" x14ac:dyDescent="0.35">
      <c r="A5" s="7" t="s">
        <v>8311</v>
      </c>
      <c r="B5" t="s">
        <v>8219</v>
      </c>
      <c r="C5" t="s">
        <v>8221</v>
      </c>
      <c r="D5" t="s">
        <v>8220</v>
      </c>
      <c r="E5" t="s">
        <v>8353</v>
      </c>
    </row>
    <row r="6" spans="1:5" x14ac:dyDescent="0.35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11" t="s">
        <v>8353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BD1E8-B30E-47F4-B800-95FD1B23738B}">
  <dimension ref="A1:H13"/>
  <sheetViews>
    <sheetView topLeftCell="A7" workbookViewId="0">
      <selection activeCell="K12" sqref="K12"/>
    </sheetView>
  </sheetViews>
  <sheetFormatPr defaultRowHeight="14.5" x14ac:dyDescent="0.35"/>
  <cols>
    <col min="1" max="1" width="26.81640625" bestFit="1" customWidth="1"/>
    <col min="2" max="2" width="17.90625" customWidth="1"/>
    <col min="3" max="3" width="17.26953125" bestFit="1" customWidth="1"/>
    <col min="4" max="4" width="16.1796875" bestFit="1" customWidth="1"/>
    <col min="5" max="5" width="12.54296875" bestFit="1" customWidth="1"/>
    <col min="6" max="6" width="16.90625" bestFit="1" customWidth="1"/>
    <col min="7" max="7" width="16.1796875" bestFit="1" customWidth="1"/>
    <col min="8" max="8" width="19.453125" bestFit="1" customWidth="1"/>
  </cols>
  <sheetData>
    <row r="1" spans="1:8" x14ac:dyDescent="0.35">
      <c r="A1" t="s">
        <v>8393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35">
      <c r="A2" t="s">
        <v>8381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12">
        <f>+B2/E2</f>
        <v>0.71081677704194257</v>
      </c>
      <c r="G2" s="12">
        <f>+C2/E2</f>
        <v>0.24944812362030905</v>
      </c>
      <c r="H2" s="12">
        <f>+D2/E2</f>
        <v>3.9735099337748346E-2</v>
      </c>
    </row>
    <row r="3" spans="1:8" x14ac:dyDescent="0.35">
      <c r="A3" t="s">
        <v>8382</v>
      </c>
      <c r="B3">
        <f>COUNTIFS(Sheet1!$D$2:$D$4115,"&gt;=1000",Sheet1!$D$2:$D$4115,"&lt;5000",Sheet1!$F$2:$F$4115,"successful")</f>
        <v>932</v>
      </c>
      <c r="C3">
        <f>COUNTIFS(Sheet1!$D$2:$D$4115,"&gt;=1000",Sheet1!$D$2:$D$4115,"&lt;5000",Sheet1!$F$2:$F$4115,"failed")</f>
        <v>420</v>
      </c>
      <c r="D3">
        <f>COUNTIFS(Sheet1!$D$2:$D$4115,"&gt;=1000",Sheet1!$D$2:$D$4115,"&lt;5000",Sheet1!$F$2:$F$4115,"canceled")</f>
        <v>60</v>
      </c>
      <c r="E3">
        <f>SUM(B3:D3)</f>
        <v>1412</v>
      </c>
      <c r="F3" s="12">
        <f>+B3/E3</f>
        <v>0.66005665722379603</v>
      </c>
      <c r="G3" s="12">
        <f t="shared" ref="G3:G13" si="0">+C3/E3</f>
        <v>0.29745042492917845</v>
      </c>
      <c r="H3" s="12">
        <f t="shared" ref="H3:H13" si="1">+D3/E3</f>
        <v>4.2492917847025496E-2</v>
      </c>
    </row>
    <row r="4" spans="1:8" x14ac:dyDescent="0.35">
      <c r="A4" t="s">
        <v>8383</v>
      </c>
      <c r="B4">
        <f>COUNTIFS(Sheet1!$D$2:$D$4115,"&gt;=5000",Sheet1!$D$2:$D$4115,"&lt;10000",Sheet1!$F$2:$F$4115,"successful")</f>
        <v>381</v>
      </c>
      <c r="C4">
        <f>COUNTIFS(Sheet1!$D$2:$D$4115,"&gt;=5000",Sheet1!$D$2:$D$4115,"&lt;10000",Sheet1!$F$2:$F$4115,"failed")</f>
        <v>283</v>
      </c>
      <c r="D4">
        <f>COUNTIFS(Sheet1!$D$2:$D$4115,"&gt;=5000",Sheet1!$D$2:$D$4115,"&lt;10000",Sheet1!$F$2:$F$4115,"canceled")</f>
        <v>52</v>
      </c>
      <c r="E4">
        <f>SUM(B4:D4)</f>
        <v>716</v>
      </c>
      <c r="F4" s="12">
        <f>+B4/E4</f>
        <v>0.53212290502793291</v>
      </c>
      <c r="G4" s="12">
        <f t="shared" si="0"/>
        <v>0.39525139664804471</v>
      </c>
      <c r="H4" s="12">
        <f t="shared" si="1"/>
        <v>7.2625698324022353E-2</v>
      </c>
    </row>
    <row r="5" spans="1:8" x14ac:dyDescent="0.35">
      <c r="A5" t="s">
        <v>8384</v>
      </c>
      <c r="B5">
        <f>COUNTIFS(Sheet1!$D$2:$D$4115,"&gt;=10000",Sheet1!$D$2:$D$4115,"&lt;15000",Sheet1!$F$2:$F$4115,"successful")</f>
        <v>168</v>
      </c>
      <c r="C5">
        <f>COUNTIFS(Sheet1!$D$2:$D$4115,"&gt;=10000",Sheet1!$D$2:$D$4115,"&lt;15000",Sheet1!$F$2:$F$4115,"failed")</f>
        <v>144</v>
      </c>
      <c r="D5">
        <f>COUNTIFS(Sheet1!$D$2:$D$4115,"&gt;=10000",Sheet1!$D$2:$D$4115,"&lt;15000",Sheet1!$F$2:$F$4115,"canceled")</f>
        <v>40</v>
      </c>
      <c r="E5">
        <f>SUM(B5:D5)</f>
        <v>352</v>
      </c>
      <c r="F5" s="12">
        <f>+B5/E5</f>
        <v>0.47727272727272729</v>
      </c>
      <c r="G5" s="12">
        <f t="shared" si="0"/>
        <v>0.40909090909090912</v>
      </c>
      <c r="H5" s="12">
        <f t="shared" si="1"/>
        <v>0.11363636363636363</v>
      </c>
    </row>
    <row r="6" spans="1:8" x14ac:dyDescent="0.35">
      <c r="A6" t="s">
        <v>8385</v>
      </c>
      <c r="B6">
        <f>COUNTIFS(Sheet1!$D$2:$D$4115,"&gt;=15000",Sheet1!$D$2:$D$4115,"&lt;20000",Sheet1!$F$2:$F$4115,"successful")</f>
        <v>94</v>
      </c>
      <c r="C6">
        <f>COUNTIFS(Sheet1!$D$2:$D$4115,"&gt;=15000",Sheet1!$D$2:$D$4115,"&lt;20000",Sheet1!$F$2:$F$4115,"failed")</f>
        <v>90</v>
      </c>
      <c r="D6">
        <f>COUNTIFS(Sheet1!$D$2:$D$4115,"&gt;=15000",Sheet1!$D$2:$D$4115,"&lt;20000",Sheet1!$F$2:$F$4115,"canceled")</f>
        <v>17</v>
      </c>
      <c r="E6">
        <f>SUM(B6:D6)</f>
        <v>201</v>
      </c>
      <c r="F6" s="12">
        <f>+B6/E6</f>
        <v>0.46766169154228854</v>
      </c>
      <c r="G6" s="12">
        <f t="shared" si="0"/>
        <v>0.44776119402985076</v>
      </c>
      <c r="H6" s="12">
        <f t="shared" si="1"/>
        <v>8.45771144278607E-2</v>
      </c>
    </row>
    <row r="7" spans="1:8" x14ac:dyDescent="0.35">
      <c r="A7" t="s">
        <v>8386</v>
      </c>
      <c r="B7">
        <f>COUNTIFS(Sheet1!$D$2:$D$4115,"&gt;=20000",Sheet1!$D$2:$D$4115,"&lt;25000",Sheet1!$F$2:$F$4115,"successful")</f>
        <v>62</v>
      </c>
      <c r="C7">
        <f>COUNTIFS(Sheet1!$D$2:$D$4115,"&gt;=20000",Sheet1!$D$2:$D$4115,"&lt;25000",Sheet1!$F$2:$F$4115,"failed")</f>
        <v>72</v>
      </c>
      <c r="D7">
        <f>COUNTIFS(Sheet1!$D$2:$D$4115,"&gt;=20000",Sheet1!$D$2:$D$4115,"&lt;25000",Sheet1!$F$2:$F$4115,"canceled")</f>
        <v>14</v>
      </c>
      <c r="E7">
        <f>SUM(B7:D7)</f>
        <v>148</v>
      </c>
      <c r="F7" s="12">
        <f>+B7/E7</f>
        <v>0.41891891891891891</v>
      </c>
      <c r="G7" s="12">
        <f t="shared" si="0"/>
        <v>0.48648648648648651</v>
      </c>
      <c r="H7" s="12">
        <f t="shared" si="1"/>
        <v>9.45945945945946E-2</v>
      </c>
    </row>
    <row r="8" spans="1:8" x14ac:dyDescent="0.35">
      <c r="A8" t="s">
        <v>8387</v>
      </c>
      <c r="B8">
        <f>COUNTIFS(Sheet1!$D$2:$D$4115,"&gt;=25000",Sheet1!$D$2:$D$4115,"&lt;30000",Sheet1!$F$2:$F$4115,"successful")</f>
        <v>55</v>
      </c>
      <c r="C8">
        <f>COUNTIFS(Sheet1!$D$2:$D$4115,"&gt;=25000",Sheet1!$D$2:$D$4115,"&lt;30000",Sheet1!$F$2:$F$4115,"failed")</f>
        <v>64</v>
      </c>
      <c r="D8">
        <f>COUNTIFS(Sheet1!$D$2:$D$4115,"&gt;=25000",Sheet1!$D$2:$D$4115,"&lt;30000",Sheet1!$F$2:$F$4115,"canceled")</f>
        <v>18</v>
      </c>
      <c r="E8">
        <f>SUM(B8:D8)</f>
        <v>137</v>
      </c>
      <c r="F8" s="12">
        <f>+B8/E8</f>
        <v>0.40145985401459855</v>
      </c>
      <c r="G8" s="12">
        <f t="shared" si="0"/>
        <v>0.46715328467153283</v>
      </c>
      <c r="H8" s="12">
        <f t="shared" si="1"/>
        <v>0.13138686131386862</v>
      </c>
    </row>
    <row r="9" spans="1:8" x14ac:dyDescent="0.35">
      <c r="A9" t="s">
        <v>8388</v>
      </c>
      <c r="B9">
        <f>COUNTIFS(Sheet1!$D$2:$D$4115,"&gt;=30000",Sheet1!$D$2:$D$4115,"&lt;35000",Sheet1!$F$2:$F$4115,"successful")</f>
        <v>32</v>
      </c>
      <c r="C9">
        <f>COUNTIFS(Sheet1!$D$2:$D$4115,"&gt;=30000",Sheet1!$D$2:$D$4115,"&lt;35000",Sheet1!$F$2:$F$4115,"failed")</f>
        <v>37</v>
      </c>
      <c r="D9">
        <f>COUNTIFS(Sheet1!$D$2:$D$4115,"&gt;=30000",Sheet1!$D$2:$D$4115,"&lt;35000",Sheet1!$F$2:$F$4115,"canceled")</f>
        <v>13</v>
      </c>
      <c r="E9">
        <f>SUM(B9:D9)</f>
        <v>82</v>
      </c>
      <c r="F9" s="12">
        <f>+B9/E9</f>
        <v>0.3902439024390244</v>
      </c>
      <c r="G9" s="12">
        <f t="shared" si="0"/>
        <v>0.45121951219512196</v>
      </c>
      <c r="H9" s="12">
        <f t="shared" si="1"/>
        <v>0.15853658536585366</v>
      </c>
    </row>
    <row r="10" spans="1:8" x14ac:dyDescent="0.35">
      <c r="A10" t="s">
        <v>8389</v>
      </c>
      <c r="B10">
        <f>COUNTIFS(Sheet1!$D$2:$D$4115,"&gt;=35000",Sheet1!$D$2:$D$4115,"&lt;40000",Sheet1!$F$2:$F$4115,"successful")</f>
        <v>26</v>
      </c>
      <c r="C10">
        <f>COUNTIFS(Sheet1!$D$2:$D$4115,"&gt;=35000",Sheet1!$D$2:$D$4115,"&lt;40000",Sheet1!$F$2:$F$4115,"failed")</f>
        <v>22</v>
      </c>
      <c r="D10">
        <f>COUNTIFS(Sheet1!$D$2:$D$4115,"&gt;=35000",Sheet1!$D$2:$D$4115,"&lt;40000",Sheet1!$F$2:$F$4115,"canceled")</f>
        <v>7</v>
      </c>
      <c r="E10">
        <f>SUM(B10:D10)</f>
        <v>55</v>
      </c>
      <c r="F10" s="12">
        <f>+B10/E10</f>
        <v>0.47272727272727272</v>
      </c>
      <c r="G10" s="12">
        <f t="shared" si="0"/>
        <v>0.4</v>
      </c>
      <c r="H10" s="12">
        <f t="shared" si="1"/>
        <v>0.12727272727272726</v>
      </c>
    </row>
    <row r="11" spans="1:8" x14ac:dyDescent="0.35">
      <c r="A11" t="s">
        <v>8390</v>
      </c>
      <c r="B11">
        <f>COUNTIFS(Sheet1!$D$2:$D$4115,"&gt;=40000",Sheet1!$D$2:$D$4115,"&lt;45000",Sheet1!$F$2:$F$4115,"successful")</f>
        <v>21</v>
      </c>
      <c r="C11">
        <f>COUNTIFS(Sheet1!$D$2:$D$4115,"&gt;=40000",Sheet1!$D$2:$D$4115,"&lt;45000",Sheet1!$F$2:$F$4115,"failed")</f>
        <v>16</v>
      </c>
      <c r="D11">
        <f>COUNTIFS(Sheet1!$D$2:$D$4115,"&gt;=40000",Sheet1!$D$2:$D$4115,"&lt;45000",Sheet1!$F$2:$F$4115,"canceled")</f>
        <v>6</v>
      </c>
      <c r="E11">
        <f>SUM(B11:D11)</f>
        <v>43</v>
      </c>
      <c r="F11" s="12">
        <f>+B11/E11</f>
        <v>0.48837209302325579</v>
      </c>
      <c r="G11" s="12">
        <f t="shared" si="0"/>
        <v>0.37209302325581395</v>
      </c>
      <c r="H11" s="12">
        <f t="shared" si="1"/>
        <v>0.13953488372093023</v>
      </c>
    </row>
    <row r="12" spans="1:8" x14ac:dyDescent="0.35">
      <c r="A12" t="s">
        <v>8391</v>
      </c>
      <c r="B12">
        <f>COUNTIFS(Sheet1!$D$2:$D$4115,"&gt;=45000",Sheet1!$D$2:$D$4115,"&lt;50000",Sheet1!$F$2:$F$4115,"successful")</f>
        <v>6</v>
      </c>
      <c r="C12">
        <f>COUNTIFS(Sheet1!$D$2:$D$4115,"&gt;=45000",Sheet1!$D$2:$D$4115,"&lt;50000",Sheet1!$F$2:$F$4115,"failed")</f>
        <v>11</v>
      </c>
      <c r="D12">
        <f>COUNTIFS(Sheet1!$D$2:$D$4115,"&gt;=45000",Sheet1!$D$2:$D$4115,"&lt;50000",Sheet1!$F$2:$F$4115,"canceled")</f>
        <v>4</v>
      </c>
      <c r="E12">
        <f>SUM(B12:D12)</f>
        <v>21</v>
      </c>
      <c r="F12" s="12">
        <f>+B12/E12</f>
        <v>0.2857142857142857</v>
      </c>
      <c r="G12" s="12">
        <f t="shared" si="0"/>
        <v>0.52380952380952384</v>
      </c>
      <c r="H12" s="12">
        <f t="shared" si="1"/>
        <v>0.19047619047619047</v>
      </c>
    </row>
    <row r="13" spans="1:8" x14ac:dyDescent="0.35">
      <c r="A13" t="s">
        <v>8392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>SUM(B13:D13)</f>
        <v>444</v>
      </c>
      <c r="F13" s="12">
        <f>+B13/E13</f>
        <v>0.19369369369369369</v>
      </c>
      <c r="G13" s="12">
        <f t="shared" si="0"/>
        <v>0.58108108108108103</v>
      </c>
      <c r="H13" s="12">
        <f t="shared" si="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CB115-87FC-4D1C-8ED6-BE902196C6A1}">
  <dimension ref="B1:I2186"/>
  <sheetViews>
    <sheetView tabSelected="1" topLeftCell="B1" workbookViewId="0">
      <selection activeCell="H4" sqref="H4"/>
    </sheetView>
  </sheetViews>
  <sheetFormatPr defaultRowHeight="14.5" x14ac:dyDescent="0.35"/>
  <cols>
    <col min="2" max="2" width="21.26953125" customWidth="1"/>
    <col min="3" max="3" width="24.54296875" customWidth="1"/>
    <col min="4" max="4" width="18.453125" customWidth="1"/>
    <col min="5" max="6" width="17.6328125" customWidth="1"/>
    <col min="7" max="7" width="43.453125" bestFit="1" customWidth="1"/>
    <col min="8" max="8" width="13.81640625" customWidth="1"/>
    <col min="9" max="9" width="12.26953125" customWidth="1"/>
  </cols>
  <sheetData>
    <row r="1" spans="2:9" x14ac:dyDescent="0.35">
      <c r="B1" s="1" t="s">
        <v>8401</v>
      </c>
      <c r="C1" s="1" t="s">
        <v>8262</v>
      </c>
      <c r="D1" s="1" t="s">
        <v>8401</v>
      </c>
      <c r="E1" s="1" t="s">
        <v>8262</v>
      </c>
      <c r="F1" s="1"/>
      <c r="H1" t="s">
        <v>8219</v>
      </c>
      <c r="I1" t="s">
        <v>8221</v>
      </c>
    </row>
    <row r="2" spans="2:9" x14ac:dyDescent="0.35">
      <c r="B2" t="s">
        <v>8219</v>
      </c>
      <c r="C2">
        <v>1</v>
      </c>
      <c r="D2" t="s">
        <v>8221</v>
      </c>
      <c r="E2">
        <v>0</v>
      </c>
      <c r="G2" t="s">
        <v>8402</v>
      </c>
      <c r="H2" s="5">
        <f>AVERAGE($C$2:$C$2186)</f>
        <v>194.42517162471395</v>
      </c>
      <c r="I2" s="5">
        <f>AVERAGE(E2:E1530)</f>
        <v>16.875735775016352</v>
      </c>
    </row>
    <row r="3" spans="2:9" x14ac:dyDescent="0.35">
      <c r="B3" t="s">
        <v>8219</v>
      </c>
      <c r="C3">
        <v>1</v>
      </c>
      <c r="D3" t="s">
        <v>8221</v>
      </c>
      <c r="E3">
        <v>0</v>
      </c>
    </row>
    <row r="4" spans="2:9" x14ac:dyDescent="0.35">
      <c r="B4" t="s">
        <v>8219</v>
      </c>
      <c r="C4">
        <v>1</v>
      </c>
      <c r="D4" t="s">
        <v>8221</v>
      </c>
      <c r="E4">
        <v>0</v>
      </c>
      <c r="G4" t="s">
        <v>8403</v>
      </c>
      <c r="H4" s="5">
        <f>MEDIAN($C$2:$C$2186)</f>
        <v>62</v>
      </c>
      <c r="I4" s="5">
        <f>MEDIAN(E4:E1532)</f>
        <v>4</v>
      </c>
    </row>
    <row r="5" spans="2:9" x14ac:dyDescent="0.35">
      <c r="B5" t="s">
        <v>8219</v>
      </c>
      <c r="C5">
        <v>2</v>
      </c>
      <c r="D5" t="s">
        <v>8221</v>
      </c>
      <c r="E5">
        <v>0</v>
      </c>
    </row>
    <row r="6" spans="2:9" x14ac:dyDescent="0.35">
      <c r="B6" t="s">
        <v>8219</v>
      </c>
      <c r="C6">
        <v>3</v>
      </c>
      <c r="D6" t="s">
        <v>8221</v>
      </c>
      <c r="E6">
        <v>0</v>
      </c>
      <c r="G6" t="s">
        <v>8404</v>
      </c>
      <c r="H6" s="5">
        <f>MIN($C$2:$C$2186)</f>
        <v>1</v>
      </c>
      <c r="I6" s="5">
        <f>MIN(E6:E1534)</f>
        <v>0</v>
      </c>
    </row>
    <row r="7" spans="2:9" x14ac:dyDescent="0.35">
      <c r="B7" t="s">
        <v>8219</v>
      </c>
      <c r="C7">
        <v>3</v>
      </c>
      <c r="D7" t="s">
        <v>8221</v>
      </c>
      <c r="E7">
        <v>0</v>
      </c>
    </row>
    <row r="8" spans="2:9" x14ac:dyDescent="0.35">
      <c r="B8" t="s">
        <v>8219</v>
      </c>
      <c r="C8">
        <v>3</v>
      </c>
      <c r="D8" t="s">
        <v>8221</v>
      </c>
      <c r="E8">
        <v>0</v>
      </c>
      <c r="G8" t="s">
        <v>8405</v>
      </c>
      <c r="H8" s="5">
        <f>MAX($C$2:$C$2186)</f>
        <v>26457</v>
      </c>
      <c r="I8" s="5">
        <f>MAX(E8:E1536)</f>
        <v>1293</v>
      </c>
    </row>
    <row r="9" spans="2:9" x14ac:dyDescent="0.35">
      <c r="B9" t="s">
        <v>8219</v>
      </c>
      <c r="C9">
        <v>3</v>
      </c>
      <c r="D9" t="s">
        <v>8221</v>
      </c>
      <c r="E9">
        <v>0</v>
      </c>
    </row>
    <row r="10" spans="2:9" x14ac:dyDescent="0.35">
      <c r="B10" t="s">
        <v>8219</v>
      </c>
      <c r="C10">
        <v>3</v>
      </c>
      <c r="D10" t="s">
        <v>8221</v>
      </c>
      <c r="E10">
        <v>0</v>
      </c>
      <c r="G10" t="s">
        <v>8406</v>
      </c>
      <c r="H10" s="5">
        <f>_xlfn.VAR.S($C$2:$C$2186)</f>
        <v>713167.37912800396</v>
      </c>
      <c r="I10" s="5">
        <f>_xlfn.VAR.S(E10:E1538)</f>
        <v>3793.8901165548286</v>
      </c>
    </row>
    <row r="11" spans="2:9" x14ac:dyDescent="0.35">
      <c r="B11" t="s">
        <v>8219</v>
      </c>
      <c r="C11">
        <v>3</v>
      </c>
      <c r="D11" t="s">
        <v>8221</v>
      </c>
      <c r="E11">
        <v>0</v>
      </c>
    </row>
    <row r="12" spans="2:9" x14ac:dyDescent="0.35">
      <c r="B12" t="s">
        <v>8219</v>
      </c>
      <c r="C12">
        <v>3</v>
      </c>
      <c r="D12" t="s">
        <v>8221</v>
      </c>
      <c r="E12">
        <v>0</v>
      </c>
      <c r="G12" t="s">
        <v>8407</v>
      </c>
      <c r="H12" s="5">
        <f>_xlfn.STDEV.P($C$2:$C$2186)</f>
        <v>844.29910975602149</v>
      </c>
      <c r="I12" s="5">
        <f>_xlfn.STDEV.P(E12:E1540)</f>
        <v>61.611431715271316</v>
      </c>
    </row>
    <row r="13" spans="2:9" x14ac:dyDescent="0.35">
      <c r="B13" t="s">
        <v>8219</v>
      </c>
      <c r="C13">
        <v>3</v>
      </c>
      <c r="D13" t="s">
        <v>8221</v>
      </c>
      <c r="E13">
        <v>0</v>
      </c>
    </row>
    <row r="14" spans="2:9" x14ac:dyDescent="0.35">
      <c r="B14" t="s">
        <v>8219</v>
      </c>
      <c r="C14">
        <v>3</v>
      </c>
      <c r="D14" t="s">
        <v>8221</v>
      </c>
      <c r="E14">
        <v>0</v>
      </c>
    </row>
    <row r="15" spans="2:9" x14ac:dyDescent="0.35">
      <c r="B15" t="s">
        <v>8219</v>
      </c>
      <c r="C15">
        <v>3</v>
      </c>
      <c r="D15" t="s">
        <v>8221</v>
      </c>
      <c r="E15">
        <v>0</v>
      </c>
    </row>
    <row r="16" spans="2:9" x14ac:dyDescent="0.35">
      <c r="B16" t="s">
        <v>8219</v>
      </c>
      <c r="C16">
        <v>4</v>
      </c>
      <c r="D16" t="s">
        <v>8221</v>
      </c>
      <c r="E16">
        <v>0</v>
      </c>
    </row>
    <row r="17" spans="2:5" x14ac:dyDescent="0.35">
      <c r="B17" t="s">
        <v>8219</v>
      </c>
      <c r="C17">
        <v>4</v>
      </c>
      <c r="D17" t="s">
        <v>8221</v>
      </c>
      <c r="E17">
        <v>0</v>
      </c>
    </row>
    <row r="18" spans="2:5" x14ac:dyDescent="0.35">
      <c r="B18" t="s">
        <v>8219</v>
      </c>
      <c r="C18">
        <v>4</v>
      </c>
      <c r="D18" t="s">
        <v>8221</v>
      </c>
      <c r="E18">
        <v>0</v>
      </c>
    </row>
    <row r="19" spans="2:5" x14ac:dyDescent="0.35">
      <c r="B19" t="s">
        <v>8219</v>
      </c>
      <c r="C19">
        <v>4</v>
      </c>
      <c r="D19" t="s">
        <v>8221</v>
      </c>
      <c r="E19">
        <v>0</v>
      </c>
    </row>
    <row r="20" spans="2:5" x14ac:dyDescent="0.35">
      <c r="B20" t="s">
        <v>8219</v>
      </c>
      <c r="C20">
        <v>4</v>
      </c>
      <c r="D20" t="s">
        <v>8221</v>
      </c>
      <c r="E20">
        <v>0</v>
      </c>
    </row>
    <row r="21" spans="2:5" x14ac:dyDescent="0.35">
      <c r="B21" t="s">
        <v>8219</v>
      </c>
      <c r="C21">
        <v>5</v>
      </c>
      <c r="D21" t="s">
        <v>8221</v>
      </c>
      <c r="E21">
        <v>0</v>
      </c>
    </row>
    <row r="22" spans="2:5" x14ac:dyDescent="0.35">
      <c r="B22" t="s">
        <v>8219</v>
      </c>
      <c r="C22">
        <v>5</v>
      </c>
      <c r="D22" t="s">
        <v>8221</v>
      </c>
      <c r="E22">
        <v>0</v>
      </c>
    </row>
    <row r="23" spans="2:5" x14ac:dyDescent="0.35">
      <c r="B23" t="s">
        <v>8219</v>
      </c>
      <c r="C23">
        <v>5</v>
      </c>
      <c r="D23" t="s">
        <v>8221</v>
      </c>
      <c r="E23">
        <v>0</v>
      </c>
    </row>
    <row r="24" spans="2:5" x14ac:dyDescent="0.35">
      <c r="B24" t="s">
        <v>8219</v>
      </c>
      <c r="C24">
        <v>6</v>
      </c>
      <c r="D24" t="s">
        <v>8221</v>
      </c>
      <c r="E24">
        <v>0</v>
      </c>
    </row>
    <row r="25" spans="2:5" x14ac:dyDescent="0.35">
      <c r="B25" t="s">
        <v>8219</v>
      </c>
      <c r="C25">
        <v>6</v>
      </c>
      <c r="D25" t="s">
        <v>8221</v>
      </c>
      <c r="E25">
        <v>0</v>
      </c>
    </row>
    <row r="26" spans="2:5" x14ac:dyDescent="0.35">
      <c r="B26" t="s">
        <v>8219</v>
      </c>
      <c r="C26">
        <v>6</v>
      </c>
      <c r="D26" t="s">
        <v>8221</v>
      </c>
      <c r="E26">
        <v>0</v>
      </c>
    </row>
    <row r="27" spans="2:5" x14ac:dyDescent="0.35">
      <c r="B27" t="s">
        <v>8219</v>
      </c>
      <c r="C27">
        <v>6</v>
      </c>
      <c r="D27" t="s">
        <v>8221</v>
      </c>
      <c r="E27">
        <v>0</v>
      </c>
    </row>
    <row r="28" spans="2:5" x14ac:dyDescent="0.35">
      <c r="B28" t="s">
        <v>8219</v>
      </c>
      <c r="C28">
        <v>6</v>
      </c>
      <c r="D28" t="s">
        <v>8221</v>
      </c>
      <c r="E28">
        <v>0</v>
      </c>
    </row>
    <row r="29" spans="2:5" x14ac:dyDescent="0.35">
      <c r="B29" t="s">
        <v>8219</v>
      </c>
      <c r="C29">
        <v>7</v>
      </c>
      <c r="D29" t="s">
        <v>8221</v>
      </c>
      <c r="E29">
        <v>0</v>
      </c>
    </row>
    <row r="30" spans="2:5" x14ac:dyDescent="0.35">
      <c r="B30" t="s">
        <v>8219</v>
      </c>
      <c r="C30">
        <v>7</v>
      </c>
      <c r="D30" t="s">
        <v>8221</v>
      </c>
      <c r="E30">
        <v>0</v>
      </c>
    </row>
    <row r="31" spans="2:5" x14ac:dyDescent="0.35">
      <c r="B31" t="s">
        <v>8219</v>
      </c>
      <c r="C31">
        <v>7</v>
      </c>
      <c r="D31" t="s">
        <v>8221</v>
      </c>
      <c r="E31">
        <v>0</v>
      </c>
    </row>
    <row r="32" spans="2:5" x14ac:dyDescent="0.35">
      <c r="B32" t="s">
        <v>8219</v>
      </c>
      <c r="C32">
        <v>7</v>
      </c>
      <c r="D32" t="s">
        <v>8221</v>
      </c>
      <c r="E32">
        <v>0</v>
      </c>
    </row>
    <row r="33" spans="2:5" x14ac:dyDescent="0.35">
      <c r="B33" t="s">
        <v>8219</v>
      </c>
      <c r="C33">
        <v>7</v>
      </c>
      <c r="D33" t="s">
        <v>8221</v>
      </c>
      <c r="E33">
        <v>0</v>
      </c>
    </row>
    <row r="34" spans="2:5" x14ac:dyDescent="0.35">
      <c r="B34" t="s">
        <v>8219</v>
      </c>
      <c r="C34">
        <v>7</v>
      </c>
      <c r="D34" t="s">
        <v>8221</v>
      </c>
      <c r="E34">
        <v>0</v>
      </c>
    </row>
    <row r="35" spans="2:5" x14ac:dyDescent="0.35">
      <c r="B35" t="s">
        <v>8219</v>
      </c>
      <c r="C35">
        <v>7</v>
      </c>
      <c r="D35" t="s">
        <v>8221</v>
      </c>
      <c r="E35">
        <v>0</v>
      </c>
    </row>
    <row r="36" spans="2:5" x14ac:dyDescent="0.35">
      <c r="B36" t="s">
        <v>8219</v>
      </c>
      <c r="C36">
        <v>7</v>
      </c>
      <c r="D36" t="s">
        <v>8221</v>
      </c>
      <c r="E36">
        <v>0</v>
      </c>
    </row>
    <row r="37" spans="2:5" x14ac:dyDescent="0.35">
      <c r="B37" t="s">
        <v>8219</v>
      </c>
      <c r="C37">
        <v>7</v>
      </c>
      <c r="D37" t="s">
        <v>8221</v>
      </c>
      <c r="E37">
        <v>0</v>
      </c>
    </row>
    <row r="38" spans="2:5" x14ac:dyDescent="0.35">
      <c r="B38" t="s">
        <v>8219</v>
      </c>
      <c r="C38">
        <v>7</v>
      </c>
      <c r="D38" t="s">
        <v>8221</v>
      </c>
      <c r="E38">
        <v>0</v>
      </c>
    </row>
    <row r="39" spans="2:5" x14ac:dyDescent="0.35">
      <c r="B39" t="s">
        <v>8219</v>
      </c>
      <c r="C39">
        <v>8</v>
      </c>
      <c r="D39" t="s">
        <v>8221</v>
      </c>
      <c r="E39">
        <v>0</v>
      </c>
    </row>
    <row r="40" spans="2:5" x14ac:dyDescent="0.35">
      <c r="B40" t="s">
        <v>8219</v>
      </c>
      <c r="C40">
        <v>8</v>
      </c>
      <c r="D40" t="s">
        <v>8221</v>
      </c>
      <c r="E40">
        <v>0</v>
      </c>
    </row>
    <row r="41" spans="2:5" x14ac:dyDescent="0.35">
      <c r="B41" t="s">
        <v>8219</v>
      </c>
      <c r="C41">
        <v>8</v>
      </c>
      <c r="D41" t="s">
        <v>8221</v>
      </c>
      <c r="E41">
        <v>0</v>
      </c>
    </row>
    <row r="42" spans="2:5" x14ac:dyDescent="0.35">
      <c r="B42" t="s">
        <v>8219</v>
      </c>
      <c r="C42">
        <v>8</v>
      </c>
      <c r="D42" t="s">
        <v>8221</v>
      </c>
      <c r="E42">
        <v>0</v>
      </c>
    </row>
    <row r="43" spans="2:5" x14ac:dyDescent="0.35">
      <c r="B43" t="s">
        <v>8219</v>
      </c>
      <c r="C43">
        <v>8</v>
      </c>
      <c r="D43" t="s">
        <v>8221</v>
      </c>
      <c r="E43">
        <v>0</v>
      </c>
    </row>
    <row r="44" spans="2:5" x14ac:dyDescent="0.35">
      <c r="B44" t="s">
        <v>8219</v>
      </c>
      <c r="C44">
        <v>8</v>
      </c>
      <c r="D44" t="s">
        <v>8221</v>
      </c>
      <c r="E44">
        <v>0</v>
      </c>
    </row>
    <row r="45" spans="2:5" x14ac:dyDescent="0.35">
      <c r="B45" t="s">
        <v>8219</v>
      </c>
      <c r="C45">
        <v>8</v>
      </c>
      <c r="D45" t="s">
        <v>8221</v>
      </c>
      <c r="E45">
        <v>0</v>
      </c>
    </row>
    <row r="46" spans="2:5" x14ac:dyDescent="0.35">
      <c r="B46" t="s">
        <v>8219</v>
      </c>
      <c r="C46">
        <v>8</v>
      </c>
      <c r="D46" t="s">
        <v>8221</v>
      </c>
      <c r="E46">
        <v>0</v>
      </c>
    </row>
    <row r="47" spans="2:5" x14ac:dyDescent="0.35">
      <c r="B47" t="s">
        <v>8219</v>
      </c>
      <c r="C47">
        <v>8</v>
      </c>
      <c r="D47" t="s">
        <v>8221</v>
      </c>
      <c r="E47">
        <v>0</v>
      </c>
    </row>
    <row r="48" spans="2:5" x14ac:dyDescent="0.35">
      <c r="B48" t="s">
        <v>8219</v>
      </c>
      <c r="C48">
        <v>8</v>
      </c>
      <c r="D48" t="s">
        <v>8221</v>
      </c>
      <c r="E48">
        <v>0</v>
      </c>
    </row>
    <row r="49" spans="2:5" x14ac:dyDescent="0.35">
      <c r="B49" t="s">
        <v>8219</v>
      </c>
      <c r="C49">
        <v>8</v>
      </c>
      <c r="D49" t="s">
        <v>8221</v>
      </c>
      <c r="E49">
        <v>0</v>
      </c>
    </row>
    <row r="50" spans="2:5" x14ac:dyDescent="0.35">
      <c r="B50" t="s">
        <v>8219</v>
      </c>
      <c r="C50">
        <v>8</v>
      </c>
      <c r="D50" t="s">
        <v>8221</v>
      </c>
      <c r="E50">
        <v>0</v>
      </c>
    </row>
    <row r="51" spans="2:5" x14ac:dyDescent="0.35">
      <c r="B51" t="s">
        <v>8219</v>
      </c>
      <c r="C51">
        <v>8</v>
      </c>
      <c r="D51" t="s">
        <v>8221</v>
      </c>
      <c r="E51">
        <v>0</v>
      </c>
    </row>
    <row r="52" spans="2:5" x14ac:dyDescent="0.35">
      <c r="B52" t="s">
        <v>8219</v>
      </c>
      <c r="C52">
        <v>8</v>
      </c>
      <c r="D52" t="s">
        <v>8221</v>
      </c>
      <c r="E52">
        <v>0</v>
      </c>
    </row>
    <row r="53" spans="2:5" x14ac:dyDescent="0.35">
      <c r="B53" t="s">
        <v>8219</v>
      </c>
      <c r="C53">
        <v>8</v>
      </c>
      <c r="D53" t="s">
        <v>8221</v>
      </c>
      <c r="E53">
        <v>0</v>
      </c>
    </row>
    <row r="54" spans="2:5" x14ac:dyDescent="0.35">
      <c r="B54" t="s">
        <v>8219</v>
      </c>
      <c r="C54">
        <v>9</v>
      </c>
      <c r="D54" t="s">
        <v>8221</v>
      </c>
      <c r="E54">
        <v>0</v>
      </c>
    </row>
    <row r="55" spans="2:5" x14ac:dyDescent="0.35">
      <c r="B55" t="s">
        <v>8219</v>
      </c>
      <c r="C55">
        <v>9</v>
      </c>
      <c r="D55" t="s">
        <v>8221</v>
      </c>
      <c r="E55">
        <v>0</v>
      </c>
    </row>
    <row r="56" spans="2:5" x14ac:dyDescent="0.35">
      <c r="B56" t="s">
        <v>8219</v>
      </c>
      <c r="C56">
        <v>9</v>
      </c>
      <c r="D56" t="s">
        <v>8221</v>
      </c>
      <c r="E56">
        <v>0</v>
      </c>
    </row>
    <row r="57" spans="2:5" x14ac:dyDescent="0.35">
      <c r="B57" t="s">
        <v>8219</v>
      </c>
      <c r="C57">
        <v>9</v>
      </c>
      <c r="D57" t="s">
        <v>8221</v>
      </c>
      <c r="E57">
        <v>0</v>
      </c>
    </row>
    <row r="58" spans="2:5" x14ac:dyDescent="0.35">
      <c r="B58" t="s">
        <v>8219</v>
      </c>
      <c r="C58">
        <v>9</v>
      </c>
      <c r="D58" t="s">
        <v>8221</v>
      </c>
      <c r="E58">
        <v>0</v>
      </c>
    </row>
    <row r="59" spans="2:5" x14ac:dyDescent="0.35">
      <c r="B59" t="s">
        <v>8219</v>
      </c>
      <c r="C59">
        <v>9</v>
      </c>
      <c r="D59" t="s">
        <v>8221</v>
      </c>
      <c r="E59">
        <v>0</v>
      </c>
    </row>
    <row r="60" spans="2:5" x14ac:dyDescent="0.35">
      <c r="B60" t="s">
        <v>8219</v>
      </c>
      <c r="C60">
        <v>9</v>
      </c>
      <c r="D60" t="s">
        <v>8221</v>
      </c>
      <c r="E60">
        <v>0</v>
      </c>
    </row>
    <row r="61" spans="2:5" x14ac:dyDescent="0.35">
      <c r="B61" t="s">
        <v>8219</v>
      </c>
      <c r="C61">
        <v>9</v>
      </c>
      <c r="D61" t="s">
        <v>8221</v>
      </c>
      <c r="E61">
        <v>0</v>
      </c>
    </row>
    <row r="62" spans="2:5" x14ac:dyDescent="0.35">
      <c r="B62" t="s">
        <v>8219</v>
      </c>
      <c r="C62">
        <v>9</v>
      </c>
      <c r="D62" t="s">
        <v>8221</v>
      </c>
      <c r="E62">
        <v>0</v>
      </c>
    </row>
    <row r="63" spans="2:5" x14ac:dyDescent="0.35">
      <c r="B63" t="s">
        <v>8219</v>
      </c>
      <c r="C63">
        <v>9</v>
      </c>
      <c r="D63" t="s">
        <v>8221</v>
      </c>
      <c r="E63">
        <v>0</v>
      </c>
    </row>
    <row r="64" spans="2:5" x14ac:dyDescent="0.35">
      <c r="B64" t="s">
        <v>8219</v>
      </c>
      <c r="C64">
        <v>9</v>
      </c>
      <c r="D64" t="s">
        <v>8221</v>
      </c>
      <c r="E64">
        <v>0</v>
      </c>
    </row>
    <row r="65" spans="2:5" x14ac:dyDescent="0.35">
      <c r="B65" t="s">
        <v>8219</v>
      </c>
      <c r="C65">
        <v>9</v>
      </c>
      <c r="D65" t="s">
        <v>8221</v>
      </c>
      <c r="E65">
        <v>0</v>
      </c>
    </row>
    <row r="66" spans="2:5" x14ac:dyDescent="0.35">
      <c r="B66" t="s">
        <v>8219</v>
      </c>
      <c r="C66">
        <v>9</v>
      </c>
      <c r="D66" t="s">
        <v>8221</v>
      </c>
      <c r="E66">
        <v>0</v>
      </c>
    </row>
    <row r="67" spans="2:5" x14ac:dyDescent="0.35">
      <c r="B67" t="s">
        <v>8219</v>
      </c>
      <c r="C67">
        <v>9</v>
      </c>
      <c r="D67" t="s">
        <v>8221</v>
      </c>
      <c r="E67">
        <v>0</v>
      </c>
    </row>
    <row r="68" spans="2:5" x14ac:dyDescent="0.35">
      <c r="B68" t="s">
        <v>8219</v>
      </c>
      <c r="C68">
        <v>9</v>
      </c>
      <c r="D68" t="s">
        <v>8221</v>
      </c>
      <c r="E68">
        <v>0</v>
      </c>
    </row>
    <row r="69" spans="2:5" x14ac:dyDescent="0.35">
      <c r="B69" t="s">
        <v>8219</v>
      </c>
      <c r="C69">
        <v>9</v>
      </c>
      <c r="D69" t="s">
        <v>8221</v>
      </c>
      <c r="E69">
        <v>0</v>
      </c>
    </row>
    <row r="70" spans="2:5" x14ac:dyDescent="0.35">
      <c r="B70" t="s">
        <v>8219</v>
      </c>
      <c r="C70">
        <v>10</v>
      </c>
      <c r="D70" t="s">
        <v>8221</v>
      </c>
      <c r="E70">
        <v>0</v>
      </c>
    </row>
    <row r="71" spans="2:5" x14ac:dyDescent="0.35">
      <c r="B71" t="s">
        <v>8219</v>
      </c>
      <c r="C71">
        <v>10</v>
      </c>
      <c r="D71" t="s">
        <v>8221</v>
      </c>
      <c r="E71">
        <v>0</v>
      </c>
    </row>
    <row r="72" spans="2:5" x14ac:dyDescent="0.35">
      <c r="B72" t="s">
        <v>8219</v>
      </c>
      <c r="C72">
        <v>10</v>
      </c>
      <c r="D72" t="s">
        <v>8221</v>
      </c>
      <c r="E72">
        <v>0</v>
      </c>
    </row>
    <row r="73" spans="2:5" x14ac:dyDescent="0.35">
      <c r="B73" t="s">
        <v>8219</v>
      </c>
      <c r="C73">
        <v>10</v>
      </c>
      <c r="D73" t="s">
        <v>8221</v>
      </c>
      <c r="E73">
        <v>0</v>
      </c>
    </row>
    <row r="74" spans="2:5" x14ac:dyDescent="0.35">
      <c r="B74" t="s">
        <v>8219</v>
      </c>
      <c r="C74">
        <v>10</v>
      </c>
      <c r="D74" t="s">
        <v>8221</v>
      </c>
      <c r="E74">
        <v>0</v>
      </c>
    </row>
    <row r="75" spans="2:5" x14ac:dyDescent="0.35">
      <c r="B75" t="s">
        <v>8219</v>
      </c>
      <c r="C75">
        <v>10</v>
      </c>
      <c r="D75" t="s">
        <v>8221</v>
      </c>
      <c r="E75">
        <v>0</v>
      </c>
    </row>
    <row r="76" spans="2:5" x14ac:dyDescent="0.35">
      <c r="B76" t="s">
        <v>8219</v>
      </c>
      <c r="C76">
        <v>10</v>
      </c>
      <c r="D76" t="s">
        <v>8221</v>
      </c>
      <c r="E76">
        <v>0</v>
      </c>
    </row>
    <row r="77" spans="2:5" x14ac:dyDescent="0.35">
      <c r="B77" t="s">
        <v>8219</v>
      </c>
      <c r="C77">
        <v>10</v>
      </c>
      <c r="D77" t="s">
        <v>8221</v>
      </c>
      <c r="E77">
        <v>0</v>
      </c>
    </row>
    <row r="78" spans="2:5" x14ac:dyDescent="0.35">
      <c r="B78" t="s">
        <v>8219</v>
      </c>
      <c r="C78">
        <v>10</v>
      </c>
      <c r="D78" t="s">
        <v>8221</v>
      </c>
      <c r="E78">
        <v>0</v>
      </c>
    </row>
    <row r="79" spans="2:5" x14ac:dyDescent="0.35">
      <c r="B79" t="s">
        <v>8219</v>
      </c>
      <c r="C79">
        <v>10</v>
      </c>
      <c r="D79" t="s">
        <v>8221</v>
      </c>
      <c r="E79">
        <v>0</v>
      </c>
    </row>
    <row r="80" spans="2:5" x14ac:dyDescent="0.35">
      <c r="B80" t="s">
        <v>8219</v>
      </c>
      <c r="C80">
        <v>10</v>
      </c>
      <c r="D80" t="s">
        <v>8221</v>
      </c>
      <c r="E80">
        <v>0</v>
      </c>
    </row>
    <row r="81" spans="2:5" x14ac:dyDescent="0.35">
      <c r="B81" t="s">
        <v>8219</v>
      </c>
      <c r="C81">
        <v>10</v>
      </c>
      <c r="D81" t="s">
        <v>8221</v>
      </c>
      <c r="E81">
        <v>0</v>
      </c>
    </row>
    <row r="82" spans="2:5" x14ac:dyDescent="0.35">
      <c r="B82" t="s">
        <v>8219</v>
      </c>
      <c r="C82">
        <v>10</v>
      </c>
      <c r="D82" t="s">
        <v>8221</v>
      </c>
      <c r="E82">
        <v>0</v>
      </c>
    </row>
    <row r="83" spans="2:5" x14ac:dyDescent="0.35">
      <c r="B83" t="s">
        <v>8219</v>
      </c>
      <c r="C83">
        <v>10</v>
      </c>
      <c r="D83" t="s">
        <v>8221</v>
      </c>
      <c r="E83">
        <v>0</v>
      </c>
    </row>
    <row r="84" spans="2:5" x14ac:dyDescent="0.35">
      <c r="B84" t="s">
        <v>8219</v>
      </c>
      <c r="C84">
        <v>10</v>
      </c>
      <c r="D84" t="s">
        <v>8221</v>
      </c>
      <c r="E84">
        <v>0</v>
      </c>
    </row>
    <row r="85" spans="2:5" x14ac:dyDescent="0.35">
      <c r="B85" t="s">
        <v>8219</v>
      </c>
      <c r="C85">
        <v>11</v>
      </c>
      <c r="D85" t="s">
        <v>8221</v>
      </c>
      <c r="E85">
        <v>0</v>
      </c>
    </row>
    <row r="86" spans="2:5" x14ac:dyDescent="0.35">
      <c r="B86" t="s">
        <v>8219</v>
      </c>
      <c r="C86">
        <v>11</v>
      </c>
      <c r="D86" t="s">
        <v>8221</v>
      </c>
      <c r="E86">
        <v>0</v>
      </c>
    </row>
    <row r="87" spans="2:5" x14ac:dyDescent="0.35">
      <c r="B87" t="s">
        <v>8219</v>
      </c>
      <c r="C87">
        <v>11</v>
      </c>
      <c r="D87" t="s">
        <v>8221</v>
      </c>
      <c r="E87">
        <v>0</v>
      </c>
    </row>
    <row r="88" spans="2:5" x14ac:dyDescent="0.35">
      <c r="B88" t="s">
        <v>8219</v>
      </c>
      <c r="C88">
        <v>11</v>
      </c>
      <c r="D88" t="s">
        <v>8221</v>
      </c>
      <c r="E88">
        <v>0</v>
      </c>
    </row>
    <row r="89" spans="2:5" x14ac:dyDescent="0.35">
      <c r="B89" t="s">
        <v>8219</v>
      </c>
      <c r="C89">
        <v>11</v>
      </c>
      <c r="D89" t="s">
        <v>8221</v>
      </c>
      <c r="E89">
        <v>0</v>
      </c>
    </row>
    <row r="90" spans="2:5" x14ac:dyDescent="0.35">
      <c r="B90" t="s">
        <v>8219</v>
      </c>
      <c r="C90">
        <v>11</v>
      </c>
      <c r="D90" t="s">
        <v>8221</v>
      </c>
      <c r="E90">
        <v>0</v>
      </c>
    </row>
    <row r="91" spans="2:5" x14ac:dyDescent="0.35">
      <c r="B91" t="s">
        <v>8219</v>
      </c>
      <c r="C91">
        <v>11</v>
      </c>
      <c r="D91" t="s">
        <v>8221</v>
      </c>
      <c r="E91">
        <v>0</v>
      </c>
    </row>
    <row r="92" spans="2:5" x14ac:dyDescent="0.35">
      <c r="B92" t="s">
        <v>8219</v>
      </c>
      <c r="C92">
        <v>11</v>
      </c>
      <c r="D92" t="s">
        <v>8221</v>
      </c>
      <c r="E92">
        <v>0</v>
      </c>
    </row>
    <row r="93" spans="2:5" x14ac:dyDescent="0.35">
      <c r="B93" t="s">
        <v>8219</v>
      </c>
      <c r="C93">
        <v>11</v>
      </c>
      <c r="D93" t="s">
        <v>8221</v>
      </c>
      <c r="E93">
        <v>0</v>
      </c>
    </row>
    <row r="94" spans="2:5" x14ac:dyDescent="0.35">
      <c r="B94" t="s">
        <v>8219</v>
      </c>
      <c r="C94">
        <v>11</v>
      </c>
      <c r="D94" t="s">
        <v>8221</v>
      </c>
      <c r="E94">
        <v>0</v>
      </c>
    </row>
    <row r="95" spans="2:5" x14ac:dyDescent="0.35">
      <c r="B95" t="s">
        <v>8219</v>
      </c>
      <c r="C95">
        <v>11</v>
      </c>
      <c r="D95" t="s">
        <v>8221</v>
      </c>
      <c r="E95">
        <v>0</v>
      </c>
    </row>
    <row r="96" spans="2:5" x14ac:dyDescent="0.35">
      <c r="B96" t="s">
        <v>8219</v>
      </c>
      <c r="C96">
        <v>11</v>
      </c>
      <c r="D96" t="s">
        <v>8221</v>
      </c>
      <c r="E96">
        <v>0</v>
      </c>
    </row>
    <row r="97" spans="2:5" x14ac:dyDescent="0.35">
      <c r="B97" t="s">
        <v>8219</v>
      </c>
      <c r="C97">
        <v>11</v>
      </c>
      <c r="D97" t="s">
        <v>8221</v>
      </c>
      <c r="E97">
        <v>0</v>
      </c>
    </row>
    <row r="98" spans="2:5" x14ac:dyDescent="0.35">
      <c r="B98" t="s">
        <v>8219</v>
      </c>
      <c r="C98">
        <v>11</v>
      </c>
      <c r="D98" t="s">
        <v>8221</v>
      </c>
      <c r="E98">
        <v>0</v>
      </c>
    </row>
    <row r="99" spans="2:5" x14ac:dyDescent="0.35">
      <c r="B99" t="s">
        <v>8219</v>
      </c>
      <c r="C99">
        <v>11</v>
      </c>
      <c r="D99" t="s">
        <v>8221</v>
      </c>
      <c r="E99">
        <v>0</v>
      </c>
    </row>
    <row r="100" spans="2:5" x14ac:dyDescent="0.35">
      <c r="B100" t="s">
        <v>8219</v>
      </c>
      <c r="C100">
        <v>12</v>
      </c>
      <c r="D100" t="s">
        <v>8221</v>
      </c>
      <c r="E100">
        <v>0</v>
      </c>
    </row>
    <row r="101" spans="2:5" x14ac:dyDescent="0.35">
      <c r="B101" t="s">
        <v>8219</v>
      </c>
      <c r="C101">
        <v>12</v>
      </c>
      <c r="D101" t="s">
        <v>8221</v>
      </c>
      <c r="E101">
        <v>0</v>
      </c>
    </row>
    <row r="102" spans="2:5" x14ac:dyDescent="0.35">
      <c r="B102" t="s">
        <v>8219</v>
      </c>
      <c r="C102">
        <v>12</v>
      </c>
      <c r="D102" t="s">
        <v>8221</v>
      </c>
      <c r="E102">
        <v>0</v>
      </c>
    </row>
    <row r="103" spans="2:5" x14ac:dyDescent="0.35">
      <c r="B103" t="s">
        <v>8219</v>
      </c>
      <c r="C103">
        <v>12</v>
      </c>
      <c r="D103" t="s">
        <v>8221</v>
      </c>
      <c r="E103">
        <v>0</v>
      </c>
    </row>
    <row r="104" spans="2:5" x14ac:dyDescent="0.35">
      <c r="B104" t="s">
        <v>8219</v>
      </c>
      <c r="C104">
        <v>12</v>
      </c>
      <c r="D104" t="s">
        <v>8221</v>
      </c>
      <c r="E104">
        <v>0</v>
      </c>
    </row>
    <row r="105" spans="2:5" x14ac:dyDescent="0.35">
      <c r="B105" t="s">
        <v>8219</v>
      </c>
      <c r="C105">
        <v>12</v>
      </c>
      <c r="D105" t="s">
        <v>8221</v>
      </c>
      <c r="E105">
        <v>0</v>
      </c>
    </row>
    <row r="106" spans="2:5" x14ac:dyDescent="0.35">
      <c r="B106" t="s">
        <v>8219</v>
      </c>
      <c r="C106">
        <v>12</v>
      </c>
      <c r="D106" t="s">
        <v>8221</v>
      </c>
      <c r="E106">
        <v>0</v>
      </c>
    </row>
    <row r="107" spans="2:5" x14ac:dyDescent="0.35">
      <c r="B107" t="s">
        <v>8219</v>
      </c>
      <c r="C107">
        <v>12</v>
      </c>
      <c r="D107" t="s">
        <v>8221</v>
      </c>
      <c r="E107">
        <v>0</v>
      </c>
    </row>
    <row r="108" spans="2:5" x14ac:dyDescent="0.35">
      <c r="B108" t="s">
        <v>8219</v>
      </c>
      <c r="C108">
        <v>12</v>
      </c>
      <c r="D108" t="s">
        <v>8221</v>
      </c>
      <c r="E108">
        <v>0</v>
      </c>
    </row>
    <row r="109" spans="2:5" x14ac:dyDescent="0.35">
      <c r="B109" t="s">
        <v>8219</v>
      </c>
      <c r="C109">
        <v>12</v>
      </c>
      <c r="D109" t="s">
        <v>8221</v>
      </c>
      <c r="E109">
        <v>0</v>
      </c>
    </row>
    <row r="110" spans="2:5" x14ac:dyDescent="0.35">
      <c r="B110" t="s">
        <v>8219</v>
      </c>
      <c r="C110">
        <v>12</v>
      </c>
      <c r="D110" t="s">
        <v>8221</v>
      </c>
      <c r="E110">
        <v>0</v>
      </c>
    </row>
    <row r="111" spans="2:5" x14ac:dyDescent="0.35">
      <c r="B111" t="s">
        <v>8219</v>
      </c>
      <c r="C111">
        <v>13</v>
      </c>
      <c r="D111" t="s">
        <v>8221</v>
      </c>
      <c r="E111">
        <v>0</v>
      </c>
    </row>
    <row r="112" spans="2:5" x14ac:dyDescent="0.35">
      <c r="B112" t="s">
        <v>8219</v>
      </c>
      <c r="C112">
        <v>13</v>
      </c>
      <c r="D112" t="s">
        <v>8221</v>
      </c>
      <c r="E112">
        <v>0</v>
      </c>
    </row>
    <row r="113" spans="2:5" x14ac:dyDescent="0.35">
      <c r="B113" t="s">
        <v>8219</v>
      </c>
      <c r="C113">
        <v>13</v>
      </c>
      <c r="D113" t="s">
        <v>8221</v>
      </c>
      <c r="E113">
        <v>0</v>
      </c>
    </row>
    <row r="114" spans="2:5" x14ac:dyDescent="0.35">
      <c r="B114" t="s">
        <v>8219</v>
      </c>
      <c r="C114">
        <v>13</v>
      </c>
      <c r="D114" t="s">
        <v>8221</v>
      </c>
      <c r="E114">
        <v>0</v>
      </c>
    </row>
    <row r="115" spans="2:5" x14ac:dyDescent="0.35">
      <c r="B115" t="s">
        <v>8219</v>
      </c>
      <c r="C115">
        <v>13</v>
      </c>
      <c r="D115" t="s">
        <v>8221</v>
      </c>
      <c r="E115">
        <v>0</v>
      </c>
    </row>
    <row r="116" spans="2:5" x14ac:dyDescent="0.35">
      <c r="B116" t="s">
        <v>8219</v>
      </c>
      <c r="C116">
        <v>13</v>
      </c>
      <c r="D116" t="s">
        <v>8221</v>
      </c>
      <c r="E116">
        <v>0</v>
      </c>
    </row>
    <row r="117" spans="2:5" x14ac:dyDescent="0.35">
      <c r="B117" t="s">
        <v>8219</v>
      </c>
      <c r="C117">
        <v>13</v>
      </c>
      <c r="D117" t="s">
        <v>8221</v>
      </c>
      <c r="E117">
        <v>0</v>
      </c>
    </row>
    <row r="118" spans="2:5" x14ac:dyDescent="0.35">
      <c r="B118" t="s">
        <v>8219</v>
      </c>
      <c r="C118">
        <v>13</v>
      </c>
      <c r="D118" t="s">
        <v>8221</v>
      </c>
      <c r="E118">
        <v>0</v>
      </c>
    </row>
    <row r="119" spans="2:5" x14ac:dyDescent="0.35">
      <c r="B119" t="s">
        <v>8219</v>
      </c>
      <c r="C119">
        <v>13</v>
      </c>
      <c r="D119" t="s">
        <v>8221</v>
      </c>
      <c r="E119">
        <v>0</v>
      </c>
    </row>
    <row r="120" spans="2:5" x14ac:dyDescent="0.35">
      <c r="B120" t="s">
        <v>8219</v>
      </c>
      <c r="C120">
        <v>13</v>
      </c>
      <c r="D120" t="s">
        <v>8221</v>
      </c>
      <c r="E120">
        <v>0</v>
      </c>
    </row>
    <row r="121" spans="2:5" x14ac:dyDescent="0.35">
      <c r="B121" t="s">
        <v>8219</v>
      </c>
      <c r="C121">
        <v>13</v>
      </c>
      <c r="D121" t="s">
        <v>8221</v>
      </c>
      <c r="E121">
        <v>0</v>
      </c>
    </row>
    <row r="122" spans="2:5" x14ac:dyDescent="0.35">
      <c r="B122" t="s">
        <v>8219</v>
      </c>
      <c r="C122">
        <v>13</v>
      </c>
      <c r="D122" t="s">
        <v>8221</v>
      </c>
      <c r="E122">
        <v>0</v>
      </c>
    </row>
    <row r="123" spans="2:5" x14ac:dyDescent="0.35">
      <c r="B123" t="s">
        <v>8219</v>
      </c>
      <c r="C123">
        <v>13</v>
      </c>
      <c r="D123" t="s">
        <v>8221</v>
      </c>
      <c r="E123">
        <v>0</v>
      </c>
    </row>
    <row r="124" spans="2:5" x14ac:dyDescent="0.35">
      <c r="B124" t="s">
        <v>8219</v>
      </c>
      <c r="C124">
        <v>13</v>
      </c>
      <c r="D124" t="s">
        <v>8221</v>
      </c>
      <c r="E124">
        <v>0</v>
      </c>
    </row>
    <row r="125" spans="2:5" x14ac:dyDescent="0.35">
      <c r="B125" t="s">
        <v>8219</v>
      </c>
      <c r="C125">
        <v>13</v>
      </c>
      <c r="D125" t="s">
        <v>8221</v>
      </c>
      <c r="E125">
        <v>0</v>
      </c>
    </row>
    <row r="126" spans="2:5" x14ac:dyDescent="0.35">
      <c r="B126" t="s">
        <v>8219</v>
      </c>
      <c r="C126">
        <v>13</v>
      </c>
      <c r="D126" t="s">
        <v>8221</v>
      </c>
      <c r="E126">
        <v>0</v>
      </c>
    </row>
    <row r="127" spans="2:5" x14ac:dyDescent="0.35">
      <c r="B127" t="s">
        <v>8219</v>
      </c>
      <c r="C127">
        <v>13</v>
      </c>
      <c r="D127" t="s">
        <v>8221</v>
      </c>
      <c r="E127">
        <v>0</v>
      </c>
    </row>
    <row r="128" spans="2:5" x14ac:dyDescent="0.35">
      <c r="B128" t="s">
        <v>8219</v>
      </c>
      <c r="C128">
        <v>13</v>
      </c>
      <c r="D128" t="s">
        <v>8221</v>
      </c>
      <c r="E128">
        <v>0</v>
      </c>
    </row>
    <row r="129" spans="2:5" x14ac:dyDescent="0.35">
      <c r="B129" t="s">
        <v>8219</v>
      </c>
      <c r="C129">
        <v>13</v>
      </c>
      <c r="D129" t="s">
        <v>8221</v>
      </c>
      <c r="E129">
        <v>0</v>
      </c>
    </row>
    <row r="130" spans="2:5" x14ac:dyDescent="0.35">
      <c r="B130" t="s">
        <v>8219</v>
      </c>
      <c r="C130">
        <v>13</v>
      </c>
      <c r="D130" t="s">
        <v>8221</v>
      </c>
      <c r="E130">
        <v>0</v>
      </c>
    </row>
    <row r="131" spans="2:5" x14ac:dyDescent="0.35">
      <c r="B131" t="s">
        <v>8219</v>
      </c>
      <c r="C131">
        <v>13</v>
      </c>
      <c r="D131" t="s">
        <v>8221</v>
      </c>
      <c r="E131">
        <v>0</v>
      </c>
    </row>
    <row r="132" spans="2:5" x14ac:dyDescent="0.35">
      <c r="B132" t="s">
        <v>8219</v>
      </c>
      <c r="C132">
        <v>13</v>
      </c>
      <c r="D132" t="s">
        <v>8221</v>
      </c>
      <c r="E132">
        <v>0</v>
      </c>
    </row>
    <row r="133" spans="2:5" x14ac:dyDescent="0.35">
      <c r="B133" t="s">
        <v>8219</v>
      </c>
      <c r="C133">
        <v>13</v>
      </c>
      <c r="D133" t="s">
        <v>8221</v>
      </c>
      <c r="E133">
        <v>0</v>
      </c>
    </row>
    <row r="134" spans="2:5" x14ac:dyDescent="0.35">
      <c r="B134" t="s">
        <v>8219</v>
      </c>
      <c r="C134">
        <v>14</v>
      </c>
      <c r="D134" t="s">
        <v>8221</v>
      </c>
      <c r="E134">
        <v>0</v>
      </c>
    </row>
    <row r="135" spans="2:5" x14ac:dyDescent="0.35">
      <c r="B135" t="s">
        <v>8219</v>
      </c>
      <c r="C135">
        <v>14</v>
      </c>
      <c r="D135" t="s">
        <v>8221</v>
      </c>
      <c r="E135">
        <v>0</v>
      </c>
    </row>
    <row r="136" spans="2:5" x14ac:dyDescent="0.35">
      <c r="B136" t="s">
        <v>8219</v>
      </c>
      <c r="C136">
        <v>14</v>
      </c>
      <c r="D136" t="s">
        <v>8221</v>
      </c>
      <c r="E136">
        <v>0</v>
      </c>
    </row>
    <row r="137" spans="2:5" x14ac:dyDescent="0.35">
      <c r="B137" t="s">
        <v>8219</v>
      </c>
      <c r="C137">
        <v>14</v>
      </c>
      <c r="D137" t="s">
        <v>8221</v>
      </c>
      <c r="E137">
        <v>0</v>
      </c>
    </row>
    <row r="138" spans="2:5" x14ac:dyDescent="0.35">
      <c r="B138" t="s">
        <v>8219</v>
      </c>
      <c r="C138">
        <v>14</v>
      </c>
      <c r="D138" t="s">
        <v>8221</v>
      </c>
      <c r="E138">
        <v>0</v>
      </c>
    </row>
    <row r="139" spans="2:5" x14ac:dyDescent="0.35">
      <c r="B139" t="s">
        <v>8219</v>
      </c>
      <c r="C139">
        <v>14</v>
      </c>
      <c r="D139" t="s">
        <v>8221</v>
      </c>
      <c r="E139">
        <v>0</v>
      </c>
    </row>
    <row r="140" spans="2:5" x14ac:dyDescent="0.35">
      <c r="B140" t="s">
        <v>8219</v>
      </c>
      <c r="C140">
        <v>14</v>
      </c>
      <c r="D140" t="s">
        <v>8221</v>
      </c>
      <c r="E140">
        <v>0</v>
      </c>
    </row>
    <row r="141" spans="2:5" x14ac:dyDescent="0.35">
      <c r="B141" t="s">
        <v>8219</v>
      </c>
      <c r="C141">
        <v>14</v>
      </c>
      <c r="D141" t="s">
        <v>8221</v>
      </c>
      <c r="E141">
        <v>0</v>
      </c>
    </row>
    <row r="142" spans="2:5" x14ac:dyDescent="0.35">
      <c r="B142" t="s">
        <v>8219</v>
      </c>
      <c r="C142">
        <v>14</v>
      </c>
      <c r="D142" t="s">
        <v>8221</v>
      </c>
      <c r="E142">
        <v>0</v>
      </c>
    </row>
    <row r="143" spans="2:5" x14ac:dyDescent="0.35">
      <c r="B143" t="s">
        <v>8219</v>
      </c>
      <c r="C143">
        <v>14</v>
      </c>
      <c r="D143" t="s">
        <v>8221</v>
      </c>
      <c r="E143">
        <v>0</v>
      </c>
    </row>
    <row r="144" spans="2:5" x14ac:dyDescent="0.35">
      <c r="B144" t="s">
        <v>8219</v>
      </c>
      <c r="C144">
        <v>14</v>
      </c>
      <c r="D144" t="s">
        <v>8221</v>
      </c>
      <c r="E144">
        <v>0</v>
      </c>
    </row>
    <row r="145" spans="2:5" x14ac:dyDescent="0.35">
      <c r="B145" t="s">
        <v>8219</v>
      </c>
      <c r="C145">
        <v>14</v>
      </c>
      <c r="D145" t="s">
        <v>8221</v>
      </c>
      <c r="E145">
        <v>0</v>
      </c>
    </row>
    <row r="146" spans="2:5" x14ac:dyDescent="0.35">
      <c r="B146" t="s">
        <v>8219</v>
      </c>
      <c r="C146">
        <v>14</v>
      </c>
      <c r="D146" t="s">
        <v>8221</v>
      </c>
      <c r="E146">
        <v>0</v>
      </c>
    </row>
    <row r="147" spans="2:5" x14ac:dyDescent="0.35">
      <c r="B147" t="s">
        <v>8219</v>
      </c>
      <c r="C147">
        <v>14</v>
      </c>
      <c r="D147" t="s">
        <v>8221</v>
      </c>
      <c r="E147">
        <v>0</v>
      </c>
    </row>
    <row r="148" spans="2:5" x14ac:dyDescent="0.35">
      <c r="B148" t="s">
        <v>8219</v>
      </c>
      <c r="C148">
        <v>14</v>
      </c>
      <c r="D148" t="s">
        <v>8221</v>
      </c>
      <c r="E148">
        <v>0</v>
      </c>
    </row>
    <row r="149" spans="2:5" x14ac:dyDescent="0.35">
      <c r="B149" t="s">
        <v>8219</v>
      </c>
      <c r="C149">
        <v>14</v>
      </c>
      <c r="D149" t="s">
        <v>8221</v>
      </c>
      <c r="E149">
        <v>0</v>
      </c>
    </row>
    <row r="150" spans="2:5" x14ac:dyDescent="0.35">
      <c r="B150" t="s">
        <v>8219</v>
      </c>
      <c r="C150">
        <v>14</v>
      </c>
      <c r="D150" t="s">
        <v>8221</v>
      </c>
      <c r="E150">
        <v>0</v>
      </c>
    </row>
    <row r="151" spans="2:5" x14ac:dyDescent="0.35">
      <c r="B151" t="s">
        <v>8219</v>
      </c>
      <c r="C151">
        <v>14</v>
      </c>
      <c r="D151" t="s">
        <v>8221</v>
      </c>
      <c r="E151">
        <v>0</v>
      </c>
    </row>
    <row r="152" spans="2:5" x14ac:dyDescent="0.35">
      <c r="B152" t="s">
        <v>8219</v>
      </c>
      <c r="C152">
        <v>14</v>
      </c>
      <c r="D152" t="s">
        <v>8221</v>
      </c>
      <c r="E152">
        <v>0</v>
      </c>
    </row>
    <row r="153" spans="2:5" x14ac:dyDescent="0.35">
      <c r="B153" t="s">
        <v>8219</v>
      </c>
      <c r="C153">
        <v>14</v>
      </c>
      <c r="D153" t="s">
        <v>8221</v>
      </c>
      <c r="E153">
        <v>0</v>
      </c>
    </row>
    <row r="154" spans="2:5" x14ac:dyDescent="0.35">
      <c r="B154" t="s">
        <v>8219</v>
      </c>
      <c r="C154">
        <v>14</v>
      </c>
      <c r="D154" t="s">
        <v>8221</v>
      </c>
      <c r="E154">
        <v>0</v>
      </c>
    </row>
    <row r="155" spans="2:5" x14ac:dyDescent="0.35">
      <c r="B155" t="s">
        <v>8219</v>
      </c>
      <c r="C155">
        <v>14</v>
      </c>
      <c r="D155" t="s">
        <v>8221</v>
      </c>
      <c r="E155">
        <v>0</v>
      </c>
    </row>
    <row r="156" spans="2:5" x14ac:dyDescent="0.35">
      <c r="B156" t="s">
        <v>8219</v>
      </c>
      <c r="C156">
        <v>14</v>
      </c>
      <c r="D156" t="s">
        <v>8221</v>
      </c>
      <c r="E156">
        <v>0</v>
      </c>
    </row>
    <row r="157" spans="2:5" x14ac:dyDescent="0.35">
      <c r="B157" t="s">
        <v>8219</v>
      </c>
      <c r="C157">
        <v>14</v>
      </c>
      <c r="D157" t="s">
        <v>8221</v>
      </c>
      <c r="E157">
        <v>0</v>
      </c>
    </row>
    <row r="158" spans="2:5" x14ac:dyDescent="0.35">
      <c r="B158" t="s">
        <v>8219</v>
      </c>
      <c r="C158">
        <v>14</v>
      </c>
      <c r="D158" t="s">
        <v>8221</v>
      </c>
      <c r="E158">
        <v>0</v>
      </c>
    </row>
    <row r="159" spans="2:5" x14ac:dyDescent="0.35">
      <c r="B159" t="s">
        <v>8219</v>
      </c>
      <c r="C159">
        <v>14</v>
      </c>
      <c r="D159" t="s">
        <v>8221</v>
      </c>
      <c r="E159">
        <v>0</v>
      </c>
    </row>
    <row r="160" spans="2:5" x14ac:dyDescent="0.35">
      <c r="B160" t="s">
        <v>8219</v>
      </c>
      <c r="C160">
        <v>14</v>
      </c>
      <c r="D160" t="s">
        <v>8221</v>
      </c>
      <c r="E160">
        <v>0</v>
      </c>
    </row>
    <row r="161" spans="2:5" x14ac:dyDescent="0.35">
      <c r="B161" t="s">
        <v>8219</v>
      </c>
      <c r="C161">
        <v>14</v>
      </c>
      <c r="D161" t="s">
        <v>8221</v>
      </c>
      <c r="E161">
        <v>0</v>
      </c>
    </row>
    <row r="162" spans="2:5" x14ac:dyDescent="0.35">
      <c r="B162" t="s">
        <v>8219</v>
      </c>
      <c r="C162">
        <v>14</v>
      </c>
      <c r="D162" t="s">
        <v>8221</v>
      </c>
      <c r="E162">
        <v>0</v>
      </c>
    </row>
    <row r="163" spans="2:5" x14ac:dyDescent="0.35">
      <c r="B163" t="s">
        <v>8219</v>
      </c>
      <c r="C163">
        <v>14</v>
      </c>
      <c r="D163" t="s">
        <v>8221</v>
      </c>
      <c r="E163">
        <v>0</v>
      </c>
    </row>
    <row r="164" spans="2:5" x14ac:dyDescent="0.35">
      <c r="B164" t="s">
        <v>8219</v>
      </c>
      <c r="C164">
        <v>14</v>
      </c>
      <c r="D164" t="s">
        <v>8221</v>
      </c>
      <c r="E164">
        <v>0</v>
      </c>
    </row>
    <row r="165" spans="2:5" x14ac:dyDescent="0.35">
      <c r="B165" t="s">
        <v>8219</v>
      </c>
      <c r="C165">
        <v>15</v>
      </c>
      <c r="D165" t="s">
        <v>8221</v>
      </c>
      <c r="E165">
        <v>0</v>
      </c>
    </row>
    <row r="166" spans="2:5" x14ac:dyDescent="0.35">
      <c r="B166" t="s">
        <v>8219</v>
      </c>
      <c r="C166">
        <v>15</v>
      </c>
      <c r="D166" t="s">
        <v>8221</v>
      </c>
      <c r="E166">
        <v>0</v>
      </c>
    </row>
    <row r="167" spans="2:5" x14ac:dyDescent="0.35">
      <c r="B167" t="s">
        <v>8219</v>
      </c>
      <c r="C167">
        <v>15</v>
      </c>
      <c r="D167" t="s">
        <v>8221</v>
      </c>
      <c r="E167">
        <v>0</v>
      </c>
    </row>
    <row r="168" spans="2:5" x14ac:dyDescent="0.35">
      <c r="B168" t="s">
        <v>8219</v>
      </c>
      <c r="C168">
        <v>15</v>
      </c>
      <c r="D168" t="s">
        <v>8221</v>
      </c>
      <c r="E168">
        <v>0</v>
      </c>
    </row>
    <row r="169" spans="2:5" x14ac:dyDescent="0.35">
      <c r="B169" t="s">
        <v>8219</v>
      </c>
      <c r="C169">
        <v>15</v>
      </c>
      <c r="D169" t="s">
        <v>8221</v>
      </c>
      <c r="E169">
        <v>0</v>
      </c>
    </row>
    <row r="170" spans="2:5" x14ac:dyDescent="0.35">
      <c r="B170" t="s">
        <v>8219</v>
      </c>
      <c r="C170">
        <v>15</v>
      </c>
      <c r="D170" t="s">
        <v>8221</v>
      </c>
      <c r="E170">
        <v>0</v>
      </c>
    </row>
    <row r="171" spans="2:5" x14ac:dyDescent="0.35">
      <c r="B171" t="s">
        <v>8219</v>
      </c>
      <c r="C171">
        <v>15</v>
      </c>
      <c r="D171" t="s">
        <v>8221</v>
      </c>
      <c r="E171">
        <v>0</v>
      </c>
    </row>
    <row r="172" spans="2:5" x14ac:dyDescent="0.35">
      <c r="B172" t="s">
        <v>8219</v>
      </c>
      <c r="C172">
        <v>15</v>
      </c>
      <c r="D172" t="s">
        <v>8221</v>
      </c>
      <c r="E172">
        <v>0</v>
      </c>
    </row>
    <row r="173" spans="2:5" x14ac:dyDescent="0.35">
      <c r="B173" t="s">
        <v>8219</v>
      </c>
      <c r="C173">
        <v>15</v>
      </c>
      <c r="D173" t="s">
        <v>8221</v>
      </c>
      <c r="E173">
        <v>0</v>
      </c>
    </row>
    <row r="174" spans="2:5" x14ac:dyDescent="0.35">
      <c r="B174" t="s">
        <v>8219</v>
      </c>
      <c r="C174">
        <v>15</v>
      </c>
      <c r="D174" t="s">
        <v>8221</v>
      </c>
      <c r="E174">
        <v>0</v>
      </c>
    </row>
    <row r="175" spans="2:5" x14ac:dyDescent="0.35">
      <c r="B175" t="s">
        <v>8219</v>
      </c>
      <c r="C175">
        <v>15</v>
      </c>
      <c r="D175" t="s">
        <v>8221</v>
      </c>
      <c r="E175">
        <v>0</v>
      </c>
    </row>
    <row r="176" spans="2:5" x14ac:dyDescent="0.35">
      <c r="B176" t="s">
        <v>8219</v>
      </c>
      <c r="C176">
        <v>15</v>
      </c>
      <c r="D176" t="s">
        <v>8221</v>
      </c>
      <c r="E176">
        <v>0</v>
      </c>
    </row>
    <row r="177" spans="2:5" x14ac:dyDescent="0.35">
      <c r="B177" t="s">
        <v>8219</v>
      </c>
      <c r="C177">
        <v>15</v>
      </c>
      <c r="D177" t="s">
        <v>8221</v>
      </c>
      <c r="E177">
        <v>0</v>
      </c>
    </row>
    <row r="178" spans="2:5" x14ac:dyDescent="0.35">
      <c r="B178" t="s">
        <v>8219</v>
      </c>
      <c r="C178">
        <v>15</v>
      </c>
      <c r="D178" t="s">
        <v>8221</v>
      </c>
      <c r="E178">
        <v>0</v>
      </c>
    </row>
    <row r="179" spans="2:5" x14ac:dyDescent="0.35">
      <c r="B179" t="s">
        <v>8219</v>
      </c>
      <c r="C179">
        <v>15</v>
      </c>
      <c r="D179" t="s">
        <v>8221</v>
      </c>
      <c r="E179">
        <v>0</v>
      </c>
    </row>
    <row r="180" spans="2:5" x14ac:dyDescent="0.35">
      <c r="B180" t="s">
        <v>8219</v>
      </c>
      <c r="C180">
        <v>15</v>
      </c>
      <c r="D180" t="s">
        <v>8221</v>
      </c>
      <c r="E180">
        <v>0</v>
      </c>
    </row>
    <row r="181" spans="2:5" x14ac:dyDescent="0.35">
      <c r="B181" t="s">
        <v>8219</v>
      </c>
      <c r="C181">
        <v>15</v>
      </c>
      <c r="D181" t="s">
        <v>8221</v>
      </c>
      <c r="E181">
        <v>0</v>
      </c>
    </row>
    <row r="182" spans="2:5" x14ac:dyDescent="0.35">
      <c r="B182" t="s">
        <v>8219</v>
      </c>
      <c r="C182">
        <v>15</v>
      </c>
      <c r="D182" t="s">
        <v>8221</v>
      </c>
      <c r="E182">
        <v>0</v>
      </c>
    </row>
    <row r="183" spans="2:5" x14ac:dyDescent="0.35">
      <c r="B183" t="s">
        <v>8219</v>
      </c>
      <c r="C183">
        <v>15</v>
      </c>
      <c r="D183" t="s">
        <v>8221</v>
      </c>
      <c r="E183">
        <v>0</v>
      </c>
    </row>
    <row r="184" spans="2:5" x14ac:dyDescent="0.35">
      <c r="B184" t="s">
        <v>8219</v>
      </c>
      <c r="C184">
        <v>15</v>
      </c>
      <c r="D184" t="s">
        <v>8221</v>
      </c>
      <c r="E184">
        <v>0</v>
      </c>
    </row>
    <row r="185" spans="2:5" x14ac:dyDescent="0.35">
      <c r="B185" t="s">
        <v>8219</v>
      </c>
      <c r="C185">
        <v>15</v>
      </c>
      <c r="D185" t="s">
        <v>8221</v>
      </c>
      <c r="E185">
        <v>0</v>
      </c>
    </row>
    <row r="186" spans="2:5" x14ac:dyDescent="0.35">
      <c r="B186" t="s">
        <v>8219</v>
      </c>
      <c r="C186">
        <v>15</v>
      </c>
      <c r="D186" t="s">
        <v>8221</v>
      </c>
      <c r="E186">
        <v>0</v>
      </c>
    </row>
    <row r="187" spans="2:5" x14ac:dyDescent="0.35">
      <c r="B187" t="s">
        <v>8219</v>
      </c>
      <c r="C187">
        <v>15</v>
      </c>
      <c r="D187" t="s">
        <v>8221</v>
      </c>
      <c r="E187">
        <v>0</v>
      </c>
    </row>
    <row r="188" spans="2:5" x14ac:dyDescent="0.35">
      <c r="B188" t="s">
        <v>8219</v>
      </c>
      <c r="C188">
        <v>15</v>
      </c>
      <c r="D188" t="s">
        <v>8221</v>
      </c>
      <c r="E188">
        <v>0</v>
      </c>
    </row>
    <row r="189" spans="2:5" x14ac:dyDescent="0.35">
      <c r="B189" t="s">
        <v>8219</v>
      </c>
      <c r="C189">
        <v>15</v>
      </c>
      <c r="D189" t="s">
        <v>8221</v>
      </c>
      <c r="E189">
        <v>0</v>
      </c>
    </row>
    <row r="190" spans="2:5" x14ac:dyDescent="0.35">
      <c r="B190" t="s">
        <v>8219</v>
      </c>
      <c r="C190">
        <v>15</v>
      </c>
      <c r="D190" t="s">
        <v>8221</v>
      </c>
      <c r="E190">
        <v>0</v>
      </c>
    </row>
    <row r="191" spans="2:5" x14ac:dyDescent="0.35">
      <c r="B191" t="s">
        <v>8219</v>
      </c>
      <c r="C191">
        <v>16</v>
      </c>
      <c r="D191" t="s">
        <v>8221</v>
      </c>
      <c r="E191">
        <v>0</v>
      </c>
    </row>
    <row r="192" spans="2:5" x14ac:dyDescent="0.35">
      <c r="B192" t="s">
        <v>8219</v>
      </c>
      <c r="C192">
        <v>16</v>
      </c>
      <c r="D192" t="s">
        <v>8221</v>
      </c>
      <c r="E192">
        <v>0</v>
      </c>
    </row>
    <row r="193" spans="2:5" x14ac:dyDescent="0.35">
      <c r="B193" t="s">
        <v>8219</v>
      </c>
      <c r="C193">
        <v>16</v>
      </c>
      <c r="D193" t="s">
        <v>8221</v>
      </c>
      <c r="E193">
        <v>0</v>
      </c>
    </row>
    <row r="194" spans="2:5" x14ac:dyDescent="0.35">
      <c r="B194" t="s">
        <v>8219</v>
      </c>
      <c r="C194">
        <v>16</v>
      </c>
      <c r="D194" t="s">
        <v>8221</v>
      </c>
      <c r="E194">
        <v>0</v>
      </c>
    </row>
    <row r="195" spans="2:5" x14ac:dyDescent="0.35">
      <c r="B195" t="s">
        <v>8219</v>
      </c>
      <c r="C195">
        <v>16</v>
      </c>
      <c r="D195" t="s">
        <v>8221</v>
      </c>
      <c r="E195">
        <v>0</v>
      </c>
    </row>
    <row r="196" spans="2:5" x14ac:dyDescent="0.35">
      <c r="B196" t="s">
        <v>8219</v>
      </c>
      <c r="C196">
        <v>16</v>
      </c>
      <c r="D196" t="s">
        <v>8221</v>
      </c>
      <c r="E196">
        <v>0</v>
      </c>
    </row>
    <row r="197" spans="2:5" x14ac:dyDescent="0.35">
      <c r="B197" t="s">
        <v>8219</v>
      </c>
      <c r="C197">
        <v>16</v>
      </c>
      <c r="D197" t="s">
        <v>8221</v>
      </c>
      <c r="E197">
        <v>0</v>
      </c>
    </row>
    <row r="198" spans="2:5" x14ac:dyDescent="0.35">
      <c r="B198" t="s">
        <v>8219</v>
      </c>
      <c r="C198">
        <v>16</v>
      </c>
      <c r="D198" t="s">
        <v>8221</v>
      </c>
      <c r="E198">
        <v>0</v>
      </c>
    </row>
    <row r="199" spans="2:5" x14ac:dyDescent="0.35">
      <c r="B199" t="s">
        <v>8219</v>
      </c>
      <c r="C199">
        <v>16</v>
      </c>
      <c r="D199" t="s">
        <v>8221</v>
      </c>
      <c r="E199">
        <v>0</v>
      </c>
    </row>
    <row r="200" spans="2:5" x14ac:dyDescent="0.35">
      <c r="B200" t="s">
        <v>8219</v>
      </c>
      <c r="C200">
        <v>16</v>
      </c>
      <c r="D200" t="s">
        <v>8221</v>
      </c>
      <c r="E200">
        <v>0</v>
      </c>
    </row>
    <row r="201" spans="2:5" x14ac:dyDescent="0.35">
      <c r="B201" t="s">
        <v>8219</v>
      </c>
      <c r="C201">
        <v>16</v>
      </c>
      <c r="D201" t="s">
        <v>8221</v>
      </c>
      <c r="E201">
        <v>0</v>
      </c>
    </row>
    <row r="202" spans="2:5" x14ac:dyDescent="0.35">
      <c r="B202" t="s">
        <v>8219</v>
      </c>
      <c r="C202">
        <v>16</v>
      </c>
      <c r="D202" t="s">
        <v>8221</v>
      </c>
      <c r="E202">
        <v>0</v>
      </c>
    </row>
    <row r="203" spans="2:5" x14ac:dyDescent="0.35">
      <c r="B203" t="s">
        <v>8219</v>
      </c>
      <c r="C203">
        <v>16</v>
      </c>
      <c r="D203" t="s">
        <v>8221</v>
      </c>
      <c r="E203">
        <v>0</v>
      </c>
    </row>
    <row r="204" spans="2:5" x14ac:dyDescent="0.35">
      <c r="B204" t="s">
        <v>8219</v>
      </c>
      <c r="C204">
        <v>17</v>
      </c>
      <c r="D204" t="s">
        <v>8221</v>
      </c>
      <c r="E204">
        <v>0</v>
      </c>
    </row>
    <row r="205" spans="2:5" x14ac:dyDescent="0.35">
      <c r="B205" t="s">
        <v>8219</v>
      </c>
      <c r="C205">
        <v>17</v>
      </c>
      <c r="D205" t="s">
        <v>8221</v>
      </c>
      <c r="E205">
        <v>0</v>
      </c>
    </row>
    <row r="206" spans="2:5" x14ac:dyDescent="0.35">
      <c r="B206" t="s">
        <v>8219</v>
      </c>
      <c r="C206">
        <v>17</v>
      </c>
      <c r="D206" t="s">
        <v>8221</v>
      </c>
      <c r="E206">
        <v>0</v>
      </c>
    </row>
    <row r="207" spans="2:5" x14ac:dyDescent="0.35">
      <c r="B207" t="s">
        <v>8219</v>
      </c>
      <c r="C207">
        <v>17</v>
      </c>
      <c r="D207" t="s">
        <v>8221</v>
      </c>
      <c r="E207">
        <v>0</v>
      </c>
    </row>
    <row r="208" spans="2:5" x14ac:dyDescent="0.35">
      <c r="B208" t="s">
        <v>8219</v>
      </c>
      <c r="C208">
        <v>17</v>
      </c>
      <c r="D208" t="s">
        <v>8221</v>
      </c>
      <c r="E208">
        <v>0</v>
      </c>
    </row>
    <row r="209" spans="2:5" x14ac:dyDescent="0.35">
      <c r="B209" t="s">
        <v>8219</v>
      </c>
      <c r="C209">
        <v>17</v>
      </c>
      <c r="D209" t="s">
        <v>8221</v>
      </c>
      <c r="E209">
        <v>0</v>
      </c>
    </row>
    <row r="210" spans="2:5" x14ac:dyDescent="0.35">
      <c r="B210" t="s">
        <v>8219</v>
      </c>
      <c r="C210">
        <v>17</v>
      </c>
      <c r="D210" t="s">
        <v>8221</v>
      </c>
      <c r="E210">
        <v>0</v>
      </c>
    </row>
    <row r="211" spans="2:5" x14ac:dyDescent="0.35">
      <c r="B211" t="s">
        <v>8219</v>
      </c>
      <c r="C211">
        <v>17</v>
      </c>
      <c r="D211" t="s">
        <v>8221</v>
      </c>
      <c r="E211">
        <v>0</v>
      </c>
    </row>
    <row r="212" spans="2:5" x14ac:dyDescent="0.35">
      <c r="B212" t="s">
        <v>8219</v>
      </c>
      <c r="C212">
        <v>17</v>
      </c>
      <c r="D212" t="s">
        <v>8221</v>
      </c>
      <c r="E212">
        <v>0</v>
      </c>
    </row>
    <row r="213" spans="2:5" x14ac:dyDescent="0.35">
      <c r="B213" t="s">
        <v>8219</v>
      </c>
      <c r="C213">
        <v>17</v>
      </c>
      <c r="D213" t="s">
        <v>8221</v>
      </c>
      <c r="E213">
        <v>0</v>
      </c>
    </row>
    <row r="214" spans="2:5" x14ac:dyDescent="0.35">
      <c r="B214" t="s">
        <v>8219</v>
      </c>
      <c r="C214">
        <v>17</v>
      </c>
      <c r="D214" t="s">
        <v>8221</v>
      </c>
      <c r="E214">
        <v>0</v>
      </c>
    </row>
    <row r="215" spans="2:5" x14ac:dyDescent="0.35">
      <c r="B215" t="s">
        <v>8219</v>
      </c>
      <c r="C215">
        <v>17</v>
      </c>
      <c r="D215" t="s">
        <v>8221</v>
      </c>
      <c r="E215">
        <v>0</v>
      </c>
    </row>
    <row r="216" spans="2:5" x14ac:dyDescent="0.35">
      <c r="B216" t="s">
        <v>8219</v>
      </c>
      <c r="C216">
        <v>17</v>
      </c>
      <c r="D216" t="s">
        <v>8221</v>
      </c>
      <c r="E216">
        <v>0</v>
      </c>
    </row>
    <row r="217" spans="2:5" x14ac:dyDescent="0.35">
      <c r="B217" t="s">
        <v>8219</v>
      </c>
      <c r="C217">
        <v>17</v>
      </c>
      <c r="D217" t="s">
        <v>8221</v>
      </c>
      <c r="E217">
        <v>0</v>
      </c>
    </row>
    <row r="218" spans="2:5" x14ac:dyDescent="0.35">
      <c r="B218" t="s">
        <v>8219</v>
      </c>
      <c r="C218">
        <v>17</v>
      </c>
      <c r="D218" t="s">
        <v>8221</v>
      </c>
      <c r="E218">
        <v>0</v>
      </c>
    </row>
    <row r="219" spans="2:5" x14ac:dyDescent="0.35">
      <c r="B219" t="s">
        <v>8219</v>
      </c>
      <c r="C219">
        <v>17</v>
      </c>
      <c r="D219" t="s">
        <v>8221</v>
      </c>
      <c r="E219">
        <v>0</v>
      </c>
    </row>
    <row r="220" spans="2:5" x14ac:dyDescent="0.35">
      <c r="B220" t="s">
        <v>8219</v>
      </c>
      <c r="C220">
        <v>17</v>
      </c>
      <c r="D220" t="s">
        <v>8221</v>
      </c>
      <c r="E220">
        <v>0</v>
      </c>
    </row>
    <row r="221" spans="2:5" x14ac:dyDescent="0.35">
      <c r="B221" t="s">
        <v>8219</v>
      </c>
      <c r="C221">
        <v>17</v>
      </c>
      <c r="D221" t="s">
        <v>8221</v>
      </c>
      <c r="E221">
        <v>0</v>
      </c>
    </row>
    <row r="222" spans="2:5" x14ac:dyDescent="0.35">
      <c r="B222" t="s">
        <v>8219</v>
      </c>
      <c r="C222">
        <v>17</v>
      </c>
      <c r="D222" t="s">
        <v>8221</v>
      </c>
      <c r="E222">
        <v>0</v>
      </c>
    </row>
    <row r="223" spans="2:5" x14ac:dyDescent="0.35">
      <c r="B223" t="s">
        <v>8219</v>
      </c>
      <c r="C223">
        <v>17</v>
      </c>
      <c r="D223" t="s">
        <v>8221</v>
      </c>
      <c r="E223">
        <v>0</v>
      </c>
    </row>
    <row r="224" spans="2:5" x14ac:dyDescent="0.35">
      <c r="B224" t="s">
        <v>8219</v>
      </c>
      <c r="C224">
        <v>17</v>
      </c>
      <c r="D224" t="s">
        <v>8221</v>
      </c>
      <c r="E224">
        <v>0</v>
      </c>
    </row>
    <row r="225" spans="2:5" x14ac:dyDescent="0.35">
      <c r="B225" t="s">
        <v>8219</v>
      </c>
      <c r="C225">
        <v>17</v>
      </c>
      <c r="D225" t="s">
        <v>8221</v>
      </c>
      <c r="E225">
        <v>0</v>
      </c>
    </row>
    <row r="226" spans="2:5" x14ac:dyDescent="0.35">
      <c r="B226" t="s">
        <v>8219</v>
      </c>
      <c r="C226">
        <v>17</v>
      </c>
      <c r="D226" t="s">
        <v>8221</v>
      </c>
      <c r="E226">
        <v>0</v>
      </c>
    </row>
    <row r="227" spans="2:5" x14ac:dyDescent="0.35">
      <c r="B227" t="s">
        <v>8219</v>
      </c>
      <c r="C227">
        <v>17</v>
      </c>
      <c r="D227" t="s">
        <v>8221</v>
      </c>
      <c r="E227">
        <v>0</v>
      </c>
    </row>
    <row r="228" spans="2:5" x14ac:dyDescent="0.35">
      <c r="B228" t="s">
        <v>8219</v>
      </c>
      <c r="C228">
        <v>17</v>
      </c>
      <c r="D228" t="s">
        <v>8221</v>
      </c>
      <c r="E228">
        <v>0</v>
      </c>
    </row>
    <row r="229" spans="2:5" x14ac:dyDescent="0.35">
      <c r="B229" t="s">
        <v>8219</v>
      </c>
      <c r="C229">
        <v>17</v>
      </c>
      <c r="D229" t="s">
        <v>8221</v>
      </c>
      <c r="E229">
        <v>0</v>
      </c>
    </row>
    <row r="230" spans="2:5" x14ac:dyDescent="0.35">
      <c r="B230" t="s">
        <v>8219</v>
      </c>
      <c r="C230">
        <v>17</v>
      </c>
      <c r="D230" t="s">
        <v>8221</v>
      </c>
      <c r="E230">
        <v>0</v>
      </c>
    </row>
    <row r="231" spans="2:5" x14ac:dyDescent="0.35">
      <c r="B231" t="s">
        <v>8219</v>
      </c>
      <c r="C231">
        <v>17</v>
      </c>
      <c r="D231" t="s">
        <v>8221</v>
      </c>
      <c r="E231">
        <v>0</v>
      </c>
    </row>
    <row r="232" spans="2:5" x14ac:dyDescent="0.35">
      <c r="B232" t="s">
        <v>8219</v>
      </c>
      <c r="C232">
        <v>17</v>
      </c>
      <c r="D232" t="s">
        <v>8221</v>
      </c>
      <c r="E232">
        <v>0</v>
      </c>
    </row>
    <row r="233" spans="2:5" x14ac:dyDescent="0.35">
      <c r="B233" t="s">
        <v>8219</v>
      </c>
      <c r="C233">
        <v>17</v>
      </c>
      <c r="D233" t="s">
        <v>8221</v>
      </c>
      <c r="E233">
        <v>0</v>
      </c>
    </row>
    <row r="234" spans="2:5" x14ac:dyDescent="0.35">
      <c r="B234" t="s">
        <v>8219</v>
      </c>
      <c r="C234">
        <v>17</v>
      </c>
      <c r="D234" t="s">
        <v>8221</v>
      </c>
      <c r="E234">
        <v>0</v>
      </c>
    </row>
    <row r="235" spans="2:5" x14ac:dyDescent="0.35">
      <c r="B235" t="s">
        <v>8219</v>
      </c>
      <c r="C235">
        <v>17</v>
      </c>
      <c r="D235" t="s">
        <v>8221</v>
      </c>
      <c r="E235">
        <v>0</v>
      </c>
    </row>
    <row r="236" spans="2:5" x14ac:dyDescent="0.35">
      <c r="B236" t="s">
        <v>8219</v>
      </c>
      <c r="C236">
        <v>17</v>
      </c>
      <c r="D236" t="s">
        <v>8221</v>
      </c>
      <c r="E236">
        <v>0</v>
      </c>
    </row>
    <row r="237" spans="2:5" x14ac:dyDescent="0.35">
      <c r="B237" t="s">
        <v>8219</v>
      </c>
      <c r="C237">
        <v>17</v>
      </c>
      <c r="D237" t="s">
        <v>8221</v>
      </c>
      <c r="E237">
        <v>0</v>
      </c>
    </row>
    <row r="238" spans="2:5" x14ac:dyDescent="0.35">
      <c r="B238" t="s">
        <v>8219</v>
      </c>
      <c r="C238">
        <v>18</v>
      </c>
      <c r="D238" t="s">
        <v>8221</v>
      </c>
      <c r="E238">
        <v>0</v>
      </c>
    </row>
    <row r="239" spans="2:5" x14ac:dyDescent="0.35">
      <c r="B239" t="s">
        <v>8219</v>
      </c>
      <c r="C239">
        <v>18</v>
      </c>
      <c r="D239" t="s">
        <v>8221</v>
      </c>
      <c r="E239">
        <v>0</v>
      </c>
    </row>
    <row r="240" spans="2:5" x14ac:dyDescent="0.35">
      <c r="B240" t="s">
        <v>8219</v>
      </c>
      <c r="C240">
        <v>18</v>
      </c>
      <c r="D240" t="s">
        <v>8221</v>
      </c>
      <c r="E240">
        <v>0</v>
      </c>
    </row>
    <row r="241" spans="2:5" x14ac:dyDescent="0.35">
      <c r="B241" t="s">
        <v>8219</v>
      </c>
      <c r="C241">
        <v>18</v>
      </c>
      <c r="D241" t="s">
        <v>8221</v>
      </c>
      <c r="E241">
        <v>0</v>
      </c>
    </row>
    <row r="242" spans="2:5" x14ac:dyDescent="0.35">
      <c r="B242" t="s">
        <v>8219</v>
      </c>
      <c r="C242">
        <v>18</v>
      </c>
      <c r="D242" t="s">
        <v>8221</v>
      </c>
      <c r="E242">
        <v>0</v>
      </c>
    </row>
    <row r="243" spans="2:5" x14ac:dyDescent="0.35">
      <c r="B243" t="s">
        <v>8219</v>
      </c>
      <c r="C243">
        <v>18</v>
      </c>
      <c r="D243" t="s">
        <v>8221</v>
      </c>
      <c r="E243">
        <v>0</v>
      </c>
    </row>
    <row r="244" spans="2:5" x14ac:dyDescent="0.35">
      <c r="B244" t="s">
        <v>8219</v>
      </c>
      <c r="C244">
        <v>18</v>
      </c>
      <c r="D244" t="s">
        <v>8221</v>
      </c>
      <c r="E244">
        <v>0</v>
      </c>
    </row>
    <row r="245" spans="2:5" x14ac:dyDescent="0.35">
      <c r="B245" t="s">
        <v>8219</v>
      </c>
      <c r="C245">
        <v>18</v>
      </c>
      <c r="D245" t="s">
        <v>8221</v>
      </c>
      <c r="E245">
        <v>0</v>
      </c>
    </row>
    <row r="246" spans="2:5" x14ac:dyDescent="0.35">
      <c r="B246" t="s">
        <v>8219</v>
      </c>
      <c r="C246">
        <v>18</v>
      </c>
      <c r="D246" t="s">
        <v>8221</v>
      </c>
      <c r="E246">
        <v>0</v>
      </c>
    </row>
    <row r="247" spans="2:5" x14ac:dyDescent="0.35">
      <c r="B247" t="s">
        <v>8219</v>
      </c>
      <c r="C247">
        <v>18</v>
      </c>
      <c r="D247" t="s">
        <v>8221</v>
      </c>
      <c r="E247">
        <v>0</v>
      </c>
    </row>
    <row r="248" spans="2:5" x14ac:dyDescent="0.35">
      <c r="B248" t="s">
        <v>8219</v>
      </c>
      <c r="C248">
        <v>18</v>
      </c>
      <c r="D248" t="s">
        <v>8221</v>
      </c>
      <c r="E248">
        <v>0</v>
      </c>
    </row>
    <row r="249" spans="2:5" x14ac:dyDescent="0.35">
      <c r="B249" t="s">
        <v>8219</v>
      </c>
      <c r="C249">
        <v>18</v>
      </c>
      <c r="D249" t="s">
        <v>8221</v>
      </c>
      <c r="E249">
        <v>0</v>
      </c>
    </row>
    <row r="250" spans="2:5" x14ac:dyDescent="0.35">
      <c r="B250" t="s">
        <v>8219</v>
      </c>
      <c r="C250">
        <v>18</v>
      </c>
      <c r="D250" t="s">
        <v>8221</v>
      </c>
      <c r="E250">
        <v>0</v>
      </c>
    </row>
    <row r="251" spans="2:5" x14ac:dyDescent="0.35">
      <c r="B251" t="s">
        <v>8219</v>
      </c>
      <c r="C251">
        <v>18</v>
      </c>
      <c r="D251" t="s">
        <v>8221</v>
      </c>
      <c r="E251">
        <v>0</v>
      </c>
    </row>
    <row r="252" spans="2:5" x14ac:dyDescent="0.35">
      <c r="B252" t="s">
        <v>8219</v>
      </c>
      <c r="C252">
        <v>18</v>
      </c>
      <c r="D252" t="s">
        <v>8221</v>
      </c>
      <c r="E252">
        <v>0</v>
      </c>
    </row>
    <row r="253" spans="2:5" x14ac:dyDescent="0.35">
      <c r="B253" t="s">
        <v>8219</v>
      </c>
      <c r="C253">
        <v>18</v>
      </c>
      <c r="D253" t="s">
        <v>8221</v>
      </c>
      <c r="E253">
        <v>0</v>
      </c>
    </row>
    <row r="254" spans="2:5" x14ac:dyDescent="0.35">
      <c r="B254" t="s">
        <v>8219</v>
      </c>
      <c r="C254">
        <v>18</v>
      </c>
      <c r="D254" t="s">
        <v>8221</v>
      </c>
      <c r="E254">
        <v>0</v>
      </c>
    </row>
    <row r="255" spans="2:5" x14ac:dyDescent="0.35">
      <c r="B255" t="s">
        <v>8219</v>
      </c>
      <c r="C255">
        <v>18</v>
      </c>
      <c r="D255" t="s">
        <v>8221</v>
      </c>
      <c r="E255">
        <v>0</v>
      </c>
    </row>
    <row r="256" spans="2:5" x14ac:dyDescent="0.35">
      <c r="B256" t="s">
        <v>8219</v>
      </c>
      <c r="C256">
        <v>18</v>
      </c>
      <c r="D256" t="s">
        <v>8221</v>
      </c>
      <c r="E256">
        <v>0</v>
      </c>
    </row>
    <row r="257" spans="2:5" x14ac:dyDescent="0.35">
      <c r="B257" t="s">
        <v>8219</v>
      </c>
      <c r="C257">
        <v>18</v>
      </c>
      <c r="D257" t="s">
        <v>8221</v>
      </c>
      <c r="E257">
        <v>0</v>
      </c>
    </row>
    <row r="258" spans="2:5" x14ac:dyDescent="0.35">
      <c r="B258" t="s">
        <v>8219</v>
      </c>
      <c r="C258">
        <v>18</v>
      </c>
      <c r="D258" t="s">
        <v>8221</v>
      </c>
      <c r="E258">
        <v>0</v>
      </c>
    </row>
    <row r="259" spans="2:5" x14ac:dyDescent="0.35">
      <c r="B259" t="s">
        <v>8219</v>
      </c>
      <c r="C259">
        <v>19</v>
      </c>
      <c r="D259" t="s">
        <v>8221</v>
      </c>
      <c r="E259">
        <v>0</v>
      </c>
    </row>
    <row r="260" spans="2:5" x14ac:dyDescent="0.35">
      <c r="B260" t="s">
        <v>8219</v>
      </c>
      <c r="C260">
        <v>19</v>
      </c>
      <c r="D260" t="s">
        <v>8221</v>
      </c>
      <c r="E260">
        <v>0</v>
      </c>
    </row>
    <row r="261" spans="2:5" x14ac:dyDescent="0.35">
      <c r="B261" t="s">
        <v>8219</v>
      </c>
      <c r="C261">
        <v>19</v>
      </c>
      <c r="D261" t="s">
        <v>8221</v>
      </c>
      <c r="E261">
        <v>0</v>
      </c>
    </row>
    <row r="262" spans="2:5" x14ac:dyDescent="0.35">
      <c r="B262" t="s">
        <v>8219</v>
      </c>
      <c r="C262">
        <v>19</v>
      </c>
      <c r="D262" t="s">
        <v>8221</v>
      </c>
      <c r="E262">
        <v>0</v>
      </c>
    </row>
    <row r="263" spans="2:5" x14ac:dyDescent="0.35">
      <c r="B263" t="s">
        <v>8219</v>
      </c>
      <c r="C263">
        <v>19</v>
      </c>
      <c r="D263" t="s">
        <v>8221</v>
      </c>
      <c r="E263">
        <v>0</v>
      </c>
    </row>
    <row r="264" spans="2:5" x14ac:dyDescent="0.35">
      <c r="B264" t="s">
        <v>8219</v>
      </c>
      <c r="C264">
        <v>19</v>
      </c>
      <c r="D264" t="s">
        <v>8221</v>
      </c>
      <c r="E264">
        <v>0</v>
      </c>
    </row>
    <row r="265" spans="2:5" x14ac:dyDescent="0.35">
      <c r="B265" t="s">
        <v>8219</v>
      </c>
      <c r="C265">
        <v>19</v>
      </c>
      <c r="D265" t="s">
        <v>8221</v>
      </c>
      <c r="E265">
        <v>0</v>
      </c>
    </row>
    <row r="266" spans="2:5" x14ac:dyDescent="0.35">
      <c r="B266" t="s">
        <v>8219</v>
      </c>
      <c r="C266">
        <v>19</v>
      </c>
      <c r="D266" t="s">
        <v>8221</v>
      </c>
      <c r="E266">
        <v>0</v>
      </c>
    </row>
    <row r="267" spans="2:5" x14ac:dyDescent="0.35">
      <c r="B267" t="s">
        <v>8219</v>
      </c>
      <c r="C267">
        <v>19</v>
      </c>
      <c r="D267" t="s">
        <v>8221</v>
      </c>
      <c r="E267">
        <v>0</v>
      </c>
    </row>
    <row r="268" spans="2:5" x14ac:dyDescent="0.35">
      <c r="B268" t="s">
        <v>8219</v>
      </c>
      <c r="C268">
        <v>19</v>
      </c>
      <c r="D268" t="s">
        <v>8221</v>
      </c>
      <c r="E268">
        <v>0</v>
      </c>
    </row>
    <row r="269" spans="2:5" x14ac:dyDescent="0.35">
      <c r="B269" t="s">
        <v>8219</v>
      </c>
      <c r="C269">
        <v>19</v>
      </c>
      <c r="D269" t="s">
        <v>8221</v>
      </c>
      <c r="E269">
        <v>0</v>
      </c>
    </row>
    <row r="270" spans="2:5" x14ac:dyDescent="0.35">
      <c r="B270" t="s">
        <v>8219</v>
      </c>
      <c r="C270">
        <v>19</v>
      </c>
      <c r="D270" t="s">
        <v>8221</v>
      </c>
      <c r="E270">
        <v>0</v>
      </c>
    </row>
    <row r="271" spans="2:5" x14ac:dyDescent="0.35">
      <c r="B271" t="s">
        <v>8219</v>
      </c>
      <c r="C271">
        <v>19</v>
      </c>
      <c r="D271" t="s">
        <v>8221</v>
      </c>
      <c r="E271">
        <v>0</v>
      </c>
    </row>
    <row r="272" spans="2:5" x14ac:dyDescent="0.35">
      <c r="B272" t="s">
        <v>8219</v>
      </c>
      <c r="C272">
        <v>19</v>
      </c>
      <c r="D272" t="s">
        <v>8221</v>
      </c>
      <c r="E272">
        <v>0</v>
      </c>
    </row>
    <row r="273" spans="2:5" x14ac:dyDescent="0.35">
      <c r="B273" t="s">
        <v>8219</v>
      </c>
      <c r="C273">
        <v>19</v>
      </c>
      <c r="D273" t="s">
        <v>8221</v>
      </c>
      <c r="E273">
        <v>0</v>
      </c>
    </row>
    <row r="274" spans="2:5" x14ac:dyDescent="0.35">
      <c r="B274" t="s">
        <v>8219</v>
      </c>
      <c r="C274">
        <v>19</v>
      </c>
      <c r="D274" t="s">
        <v>8221</v>
      </c>
      <c r="E274">
        <v>0</v>
      </c>
    </row>
    <row r="275" spans="2:5" x14ac:dyDescent="0.35">
      <c r="B275" t="s">
        <v>8219</v>
      </c>
      <c r="C275">
        <v>19</v>
      </c>
      <c r="D275" t="s">
        <v>8221</v>
      </c>
      <c r="E275">
        <v>0</v>
      </c>
    </row>
    <row r="276" spans="2:5" x14ac:dyDescent="0.35">
      <c r="B276" t="s">
        <v>8219</v>
      </c>
      <c r="C276">
        <v>19</v>
      </c>
      <c r="D276" t="s">
        <v>8221</v>
      </c>
      <c r="E276">
        <v>0</v>
      </c>
    </row>
    <row r="277" spans="2:5" x14ac:dyDescent="0.35">
      <c r="B277" t="s">
        <v>8219</v>
      </c>
      <c r="C277">
        <v>19</v>
      </c>
      <c r="D277" t="s">
        <v>8221</v>
      </c>
      <c r="E277">
        <v>0</v>
      </c>
    </row>
    <row r="278" spans="2:5" x14ac:dyDescent="0.35">
      <c r="B278" t="s">
        <v>8219</v>
      </c>
      <c r="C278">
        <v>19</v>
      </c>
      <c r="D278" t="s">
        <v>8221</v>
      </c>
      <c r="E278">
        <v>0</v>
      </c>
    </row>
    <row r="279" spans="2:5" x14ac:dyDescent="0.35">
      <c r="B279" t="s">
        <v>8219</v>
      </c>
      <c r="C279">
        <v>19</v>
      </c>
      <c r="D279" t="s">
        <v>8221</v>
      </c>
      <c r="E279">
        <v>0</v>
      </c>
    </row>
    <row r="280" spans="2:5" x14ac:dyDescent="0.35">
      <c r="B280" t="s">
        <v>8219</v>
      </c>
      <c r="C280">
        <v>19</v>
      </c>
      <c r="D280" t="s">
        <v>8221</v>
      </c>
      <c r="E280">
        <v>0</v>
      </c>
    </row>
    <row r="281" spans="2:5" x14ac:dyDescent="0.35">
      <c r="B281" t="s">
        <v>8219</v>
      </c>
      <c r="C281">
        <v>19</v>
      </c>
      <c r="D281" t="s">
        <v>8221</v>
      </c>
      <c r="E281">
        <v>0</v>
      </c>
    </row>
    <row r="282" spans="2:5" x14ac:dyDescent="0.35">
      <c r="B282" t="s">
        <v>8219</v>
      </c>
      <c r="C282">
        <v>19</v>
      </c>
      <c r="D282" t="s">
        <v>8221</v>
      </c>
      <c r="E282">
        <v>0</v>
      </c>
    </row>
    <row r="283" spans="2:5" x14ac:dyDescent="0.35">
      <c r="B283" t="s">
        <v>8219</v>
      </c>
      <c r="C283">
        <v>19</v>
      </c>
      <c r="D283" t="s">
        <v>8221</v>
      </c>
      <c r="E283">
        <v>0</v>
      </c>
    </row>
    <row r="284" spans="2:5" x14ac:dyDescent="0.35">
      <c r="B284" t="s">
        <v>8219</v>
      </c>
      <c r="C284">
        <v>20</v>
      </c>
      <c r="D284" t="s">
        <v>8221</v>
      </c>
      <c r="E284">
        <v>0</v>
      </c>
    </row>
    <row r="285" spans="2:5" x14ac:dyDescent="0.35">
      <c r="B285" t="s">
        <v>8219</v>
      </c>
      <c r="C285">
        <v>20</v>
      </c>
      <c r="D285" t="s">
        <v>8221</v>
      </c>
      <c r="E285">
        <v>0</v>
      </c>
    </row>
    <row r="286" spans="2:5" x14ac:dyDescent="0.35">
      <c r="B286" t="s">
        <v>8219</v>
      </c>
      <c r="C286">
        <v>20</v>
      </c>
      <c r="D286" t="s">
        <v>8221</v>
      </c>
      <c r="E286">
        <v>0</v>
      </c>
    </row>
    <row r="287" spans="2:5" x14ac:dyDescent="0.35">
      <c r="B287" t="s">
        <v>8219</v>
      </c>
      <c r="C287">
        <v>20</v>
      </c>
      <c r="D287" t="s">
        <v>8221</v>
      </c>
      <c r="E287">
        <v>0</v>
      </c>
    </row>
    <row r="288" spans="2:5" x14ac:dyDescent="0.35">
      <c r="B288" t="s">
        <v>8219</v>
      </c>
      <c r="C288">
        <v>20</v>
      </c>
      <c r="D288" t="s">
        <v>8221</v>
      </c>
      <c r="E288">
        <v>0</v>
      </c>
    </row>
    <row r="289" spans="2:5" x14ac:dyDescent="0.35">
      <c r="B289" t="s">
        <v>8219</v>
      </c>
      <c r="C289">
        <v>20</v>
      </c>
      <c r="D289" t="s">
        <v>8221</v>
      </c>
      <c r="E289">
        <v>1</v>
      </c>
    </row>
    <row r="290" spans="2:5" x14ac:dyDescent="0.35">
      <c r="B290" t="s">
        <v>8219</v>
      </c>
      <c r="C290">
        <v>20</v>
      </c>
      <c r="D290" t="s">
        <v>8221</v>
      </c>
      <c r="E290">
        <v>1</v>
      </c>
    </row>
    <row r="291" spans="2:5" x14ac:dyDescent="0.35">
      <c r="B291" t="s">
        <v>8219</v>
      </c>
      <c r="C291">
        <v>20</v>
      </c>
      <c r="D291" t="s">
        <v>8221</v>
      </c>
      <c r="E291">
        <v>1</v>
      </c>
    </row>
    <row r="292" spans="2:5" x14ac:dyDescent="0.35">
      <c r="B292" t="s">
        <v>8219</v>
      </c>
      <c r="C292">
        <v>20</v>
      </c>
      <c r="D292" t="s">
        <v>8221</v>
      </c>
      <c r="E292">
        <v>1</v>
      </c>
    </row>
    <row r="293" spans="2:5" x14ac:dyDescent="0.35">
      <c r="B293" t="s">
        <v>8219</v>
      </c>
      <c r="C293">
        <v>20</v>
      </c>
      <c r="D293" t="s">
        <v>8221</v>
      </c>
      <c r="E293">
        <v>1</v>
      </c>
    </row>
    <row r="294" spans="2:5" x14ac:dyDescent="0.35">
      <c r="B294" t="s">
        <v>8219</v>
      </c>
      <c r="C294">
        <v>20</v>
      </c>
      <c r="D294" t="s">
        <v>8221</v>
      </c>
      <c r="E294">
        <v>1</v>
      </c>
    </row>
    <row r="295" spans="2:5" x14ac:dyDescent="0.35">
      <c r="B295" t="s">
        <v>8219</v>
      </c>
      <c r="C295">
        <v>20</v>
      </c>
      <c r="D295" t="s">
        <v>8221</v>
      </c>
      <c r="E295">
        <v>1</v>
      </c>
    </row>
    <row r="296" spans="2:5" x14ac:dyDescent="0.35">
      <c r="B296" t="s">
        <v>8219</v>
      </c>
      <c r="C296">
        <v>20</v>
      </c>
      <c r="D296" t="s">
        <v>8221</v>
      </c>
      <c r="E296">
        <v>1</v>
      </c>
    </row>
    <row r="297" spans="2:5" x14ac:dyDescent="0.35">
      <c r="B297" t="s">
        <v>8219</v>
      </c>
      <c r="C297">
        <v>20</v>
      </c>
      <c r="D297" t="s">
        <v>8221</v>
      </c>
      <c r="E297">
        <v>1</v>
      </c>
    </row>
    <row r="298" spans="2:5" x14ac:dyDescent="0.35">
      <c r="B298" t="s">
        <v>8219</v>
      </c>
      <c r="C298">
        <v>20</v>
      </c>
      <c r="D298" t="s">
        <v>8221</v>
      </c>
      <c r="E298">
        <v>1</v>
      </c>
    </row>
    <row r="299" spans="2:5" x14ac:dyDescent="0.35">
      <c r="B299" t="s">
        <v>8219</v>
      </c>
      <c r="C299">
        <v>20</v>
      </c>
      <c r="D299" t="s">
        <v>8221</v>
      </c>
      <c r="E299">
        <v>1</v>
      </c>
    </row>
    <row r="300" spans="2:5" x14ac:dyDescent="0.35">
      <c r="B300" t="s">
        <v>8219</v>
      </c>
      <c r="C300">
        <v>20</v>
      </c>
      <c r="D300" t="s">
        <v>8221</v>
      </c>
      <c r="E300">
        <v>1</v>
      </c>
    </row>
    <row r="301" spans="2:5" x14ac:dyDescent="0.35">
      <c r="B301" t="s">
        <v>8219</v>
      </c>
      <c r="C301">
        <v>20</v>
      </c>
      <c r="D301" t="s">
        <v>8221</v>
      </c>
      <c r="E301">
        <v>1</v>
      </c>
    </row>
    <row r="302" spans="2:5" x14ac:dyDescent="0.35">
      <c r="B302" t="s">
        <v>8219</v>
      </c>
      <c r="C302">
        <v>20</v>
      </c>
      <c r="D302" t="s">
        <v>8221</v>
      </c>
      <c r="E302">
        <v>1</v>
      </c>
    </row>
    <row r="303" spans="2:5" x14ac:dyDescent="0.35">
      <c r="B303" t="s">
        <v>8219</v>
      </c>
      <c r="C303">
        <v>20</v>
      </c>
      <c r="D303" t="s">
        <v>8221</v>
      </c>
      <c r="E303">
        <v>1</v>
      </c>
    </row>
    <row r="304" spans="2:5" x14ac:dyDescent="0.35">
      <c r="B304" t="s">
        <v>8219</v>
      </c>
      <c r="C304">
        <v>20</v>
      </c>
      <c r="D304" t="s">
        <v>8221</v>
      </c>
      <c r="E304">
        <v>1</v>
      </c>
    </row>
    <row r="305" spans="2:5" x14ac:dyDescent="0.35">
      <c r="B305" t="s">
        <v>8219</v>
      </c>
      <c r="C305">
        <v>20</v>
      </c>
      <c r="D305" t="s">
        <v>8221</v>
      </c>
      <c r="E305">
        <v>1</v>
      </c>
    </row>
    <row r="306" spans="2:5" x14ac:dyDescent="0.35">
      <c r="B306" t="s">
        <v>8219</v>
      </c>
      <c r="C306">
        <v>20</v>
      </c>
      <c r="D306" t="s">
        <v>8221</v>
      </c>
      <c r="E306">
        <v>1</v>
      </c>
    </row>
    <row r="307" spans="2:5" x14ac:dyDescent="0.35">
      <c r="B307" t="s">
        <v>8219</v>
      </c>
      <c r="C307">
        <v>20</v>
      </c>
      <c r="D307" t="s">
        <v>8221</v>
      </c>
      <c r="E307">
        <v>1</v>
      </c>
    </row>
    <row r="308" spans="2:5" x14ac:dyDescent="0.35">
      <c r="B308" t="s">
        <v>8219</v>
      </c>
      <c r="C308">
        <v>20</v>
      </c>
      <c r="D308" t="s">
        <v>8221</v>
      </c>
      <c r="E308">
        <v>1</v>
      </c>
    </row>
    <row r="309" spans="2:5" x14ac:dyDescent="0.35">
      <c r="B309" t="s">
        <v>8219</v>
      </c>
      <c r="C309">
        <v>20</v>
      </c>
      <c r="D309" t="s">
        <v>8221</v>
      </c>
      <c r="E309">
        <v>1</v>
      </c>
    </row>
    <row r="310" spans="2:5" x14ac:dyDescent="0.35">
      <c r="B310" t="s">
        <v>8219</v>
      </c>
      <c r="C310">
        <v>20</v>
      </c>
      <c r="D310" t="s">
        <v>8221</v>
      </c>
      <c r="E310">
        <v>1</v>
      </c>
    </row>
    <row r="311" spans="2:5" x14ac:dyDescent="0.35">
      <c r="B311" t="s">
        <v>8219</v>
      </c>
      <c r="C311">
        <v>20</v>
      </c>
      <c r="D311" t="s">
        <v>8221</v>
      </c>
      <c r="E311">
        <v>1</v>
      </c>
    </row>
    <row r="312" spans="2:5" x14ac:dyDescent="0.35">
      <c r="B312" t="s">
        <v>8219</v>
      </c>
      <c r="C312">
        <v>20</v>
      </c>
      <c r="D312" t="s">
        <v>8221</v>
      </c>
      <c r="E312">
        <v>1</v>
      </c>
    </row>
    <row r="313" spans="2:5" x14ac:dyDescent="0.35">
      <c r="B313" t="s">
        <v>8219</v>
      </c>
      <c r="C313">
        <v>20</v>
      </c>
      <c r="D313" t="s">
        <v>8221</v>
      </c>
      <c r="E313">
        <v>1</v>
      </c>
    </row>
    <row r="314" spans="2:5" x14ac:dyDescent="0.35">
      <c r="B314" t="s">
        <v>8219</v>
      </c>
      <c r="C314">
        <v>20</v>
      </c>
      <c r="D314" t="s">
        <v>8221</v>
      </c>
      <c r="E314">
        <v>1</v>
      </c>
    </row>
    <row r="315" spans="2:5" x14ac:dyDescent="0.35">
      <c r="B315" t="s">
        <v>8219</v>
      </c>
      <c r="C315">
        <v>20</v>
      </c>
      <c r="D315" t="s">
        <v>8221</v>
      </c>
      <c r="E315">
        <v>1</v>
      </c>
    </row>
    <row r="316" spans="2:5" x14ac:dyDescent="0.35">
      <c r="B316" t="s">
        <v>8219</v>
      </c>
      <c r="C316">
        <v>20</v>
      </c>
      <c r="D316" t="s">
        <v>8221</v>
      </c>
      <c r="E316">
        <v>1</v>
      </c>
    </row>
    <row r="317" spans="2:5" x14ac:dyDescent="0.35">
      <c r="B317" t="s">
        <v>8219</v>
      </c>
      <c r="C317">
        <v>20</v>
      </c>
      <c r="D317" t="s">
        <v>8221</v>
      </c>
      <c r="E317">
        <v>1</v>
      </c>
    </row>
    <row r="318" spans="2:5" x14ac:dyDescent="0.35">
      <c r="B318" t="s">
        <v>8219</v>
      </c>
      <c r="C318">
        <v>20</v>
      </c>
      <c r="D318" t="s">
        <v>8221</v>
      </c>
      <c r="E318">
        <v>1</v>
      </c>
    </row>
    <row r="319" spans="2:5" x14ac:dyDescent="0.35">
      <c r="B319" t="s">
        <v>8219</v>
      </c>
      <c r="C319">
        <v>21</v>
      </c>
      <c r="D319" t="s">
        <v>8221</v>
      </c>
      <c r="E319">
        <v>1</v>
      </c>
    </row>
    <row r="320" spans="2:5" x14ac:dyDescent="0.35">
      <c r="B320" t="s">
        <v>8219</v>
      </c>
      <c r="C320">
        <v>21</v>
      </c>
      <c r="D320" t="s">
        <v>8221</v>
      </c>
      <c r="E320">
        <v>1</v>
      </c>
    </row>
    <row r="321" spans="2:5" x14ac:dyDescent="0.35">
      <c r="B321" t="s">
        <v>8219</v>
      </c>
      <c r="C321">
        <v>21</v>
      </c>
      <c r="D321" t="s">
        <v>8221</v>
      </c>
      <c r="E321">
        <v>1</v>
      </c>
    </row>
    <row r="322" spans="2:5" x14ac:dyDescent="0.35">
      <c r="B322" t="s">
        <v>8219</v>
      </c>
      <c r="C322">
        <v>21</v>
      </c>
      <c r="D322" t="s">
        <v>8221</v>
      </c>
      <c r="E322">
        <v>1</v>
      </c>
    </row>
    <row r="323" spans="2:5" x14ac:dyDescent="0.35">
      <c r="B323" t="s">
        <v>8219</v>
      </c>
      <c r="C323">
        <v>21</v>
      </c>
      <c r="D323" t="s">
        <v>8221</v>
      </c>
      <c r="E323">
        <v>1</v>
      </c>
    </row>
    <row r="324" spans="2:5" x14ac:dyDescent="0.35">
      <c r="B324" t="s">
        <v>8219</v>
      </c>
      <c r="C324">
        <v>21</v>
      </c>
      <c r="D324" t="s">
        <v>8221</v>
      </c>
      <c r="E324">
        <v>1</v>
      </c>
    </row>
    <row r="325" spans="2:5" x14ac:dyDescent="0.35">
      <c r="B325" t="s">
        <v>8219</v>
      </c>
      <c r="C325">
        <v>21</v>
      </c>
      <c r="D325" t="s">
        <v>8221</v>
      </c>
      <c r="E325">
        <v>1</v>
      </c>
    </row>
    <row r="326" spans="2:5" x14ac:dyDescent="0.35">
      <c r="B326" t="s">
        <v>8219</v>
      </c>
      <c r="C326">
        <v>21</v>
      </c>
      <c r="D326" t="s">
        <v>8221</v>
      </c>
      <c r="E326">
        <v>1</v>
      </c>
    </row>
    <row r="327" spans="2:5" x14ac:dyDescent="0.35">
      <c r="B327" t="s">
        <v>8219</v>
      </c>
      <c r="C327">
        <v>21</v>
      </c>
      <c r="D327" t="s">
        <v>8221</v>
      </c>
      <c r="E327">
        <v>1</v>
      </c>
    </row>
    <row r="328" spans="2:5" x14ac:dyDescent="0.35">
      <c r="B328" t="s">
        <v>8219</v>
      </c>
      <c r="C328">
        <v>21</v>
      </c>
      <c r="D328" t="s">
        <v>8221</v>
      </c>
      <c r="E328">
        <v>1</v>
      </c>
    </row>
    <row r="329" spans="2:5" x14ac:dyDescent="0.35">
      <c r="B329" t="s">
        <v>8219</v>
      </c>
      <c r="C329">
        <v>21</v>
      </c>
      <c r="D329" t="s">
        <v>8221</v>
      </c>
      <c r="E329">
        <v>1</v>
      </c>
    </row>
    <row r="330" spans="2:5" x14ac:dyDescent="0.35">
      <c r="B330" t="s">
        <v>8219</v>
      </c>
      <c r="C330">
        <v>21</v>
      </c>
      <c r="D330" t="s">
        <v>8221</v>
      </c>
      <c r="E330">
        <v>1</v>
      </c>
    </row>
    <row r="331" spans="2:5" x14ac:dyDescent="0.35">
      <c r="B331" t="s">
        <v>8219</v>
      </c>
      <c r="C331">
        <v>21</v>
      </c>
      <c r="D331" t="s">
        <v>8221</v>
      </c>
      <c r="E331">
        <v>1</v>
      </c>
    </row>
    <row r="332" spans="2:5" x14ac:dyDescent="0.35">
      <c r="B332" t="s">
        <v>8219</v>
      </c>
      <c r="C332">
        <v>21</v>
      </c>
      <c r="D332" t="s">
        <v>8221</v>
      </c>
      <c r="E332">
        <v>1</v>
      </c>
    </row>
    <row r="333" spans="2:5" x14ac:dyDescent="0.35">
      <c r="B333" t="s">
        <v>8219</v>
      </c>
      <c r="C333">
        <v>21</v>
      </c>
      <c r="D333" t="s">
        <v>8221</v>
      </c>
      <c r="E333">
        <v>1</v>
      </c>
    </row>
    <row r="334" spans="2:5" x14ac:dyDescent="0.35">
      <c r="B334" t="s">
        <v>8219</v>
      </c>
      <c r="C334">
        <v>21</v>
      </c>
      <c r="D334" t="s">
        <v>8221</v>
      </c>
      <c r="E334">
        <v>1</v>
      </c>
    </row>
    <row r="335" spans="2:5" x14ac:dyDescent="0.35">
      <c r="B335" t="s">
        <v>8219</v>
      </c>
      <c r="C335">
        <v>21</v>
      </c>
      <c r="D335" t="s">
        <v>8221</v>
      </c>
      <c r="E335">
        <v>1</v>
      </c>
    </row>
    <row r="336" spans="2:5" x14ac:dyDescent="0.35">
      <c r="B336" t="s">
        <v>8219</v>
      </c>
      <c r="C336">
        <v>21</v>
      </c>
      <c r="D336" t="s">
        <v>8221</v>
      </c>
      <c r="E336">
        <v>1</v>
      </c>
    </row>
    <row r="337" spans="2:5" x14ac:dyDescent="0.35">
      <c r="B337" t="s">
        <v>8219</v>
      </c>
      <c r="C337">
        <v>21</v>
      </c>
      <c r="D337" t="s">
        <v>8221</v>
      </c>
      <c r="E337">
        <v>1</v>
      </c>
    </row>
    <row r="338" spans="2:5" x14ac:dyDescent="0.35">
      <c r="B338" t="s">
        <v>8219</v>
      </c>
      <c r="C338">
        <v>21</v>
      </c>
      <c r="D338" t="s">
        <v>8221</v>
      </c>
      <c r="E338">
        <v>1</v>
      </c>
    </row>
    <row r="339" spans="2:5" x14ac:dyDescent="0.35">
      <c r="B339" t="s">
        <v>8219</v>
      </c>
      <c r="C339">
        <v>21</v>
      </c>
      <c r="D339" t="s">
        <v>8221</v>
      </c>
      <c r="E339">
        <v>1</v>
      </c>
    </row>
    <row r="340" spans="2:5" x14ac:dyDescent="0.35">
      <c r="B340" t="s">
        <v>8219</v>
      </c>
      <c r="C340">
        <v>21</v>
      </c>
      <c r="D340" t="s">
        <v>8221</v>
      </c>
      <c r="E340">
        <v>1</v>
      </c>
    </row>
    <row r="341" spans="2:5" x14ac:dyDescent="0.35">
      <c r="B341" t="s">
        <v>8219</v>
      </c>
      <c r="C341">
        <v>21</v>
      </c>
      <c r="D341" t="s">
        <v>8221</v>
      </c>
      <c r="E341">
        <v>1</v>
      </c>
    </row>
    <row r="342" spans="2:5" x14ac:dyDescent="0.35">
      <c r="B342" t="s">
        <v>8219</v>
      </c>
      <c r="C342">
        <v>21</v>
      </c>
      <c r="D342" t="s">
        <v>8221</v>
      </c>
      <c r="E342">
        <v>1</v>
      </c>
    </row>
    <row r="343" spans="2:5" x14ac:dyDescent="0.35">
      <c r="B343" t="s">
        <v>8219</v>
      </c>
      <c r="C343">
        <v>21</v>
      </c>
      <c r="D343" t="s">
        <v>8221</v>
      </c>
      <c r="E343">
        <v>1</v>
      </c>
    </row>
    <row r="344" spans="2:5" x14ac:dyDescent="0.35">
      <c r="B344" t="s">
        <v>8219</v>
      </c>
      <c r="C344">
        <v>21</v>
      </c>
      <c r="D344" t="s">
        <v>8221</v>
      </c>
      <c r="E344">
        <v>1</v>
      </c>
    </row>
    <row r="345" spans="2:5" x14ac:dyDescent="0.35">
      <c r="B345" t="s">
        <v>8219</v>
      </c>
      <c r="C345">
        <v>21</v>
      </c>
      <c r="D345" t="s">
        <v>8221</v>
      </c>
      <c r="E345">
        <v>1</v>
      </c>
    </row>
    <row r="346" spans="2:5" x14ac:dyDescent="0.35">
      <c r="B346" t="s">
        <v>8219</v>
      </c>
      <c r="C346">
        <v>21</v>
      </c>
      <c r="D346" t="s">
        <v>8221</v>
      </c>
      <c r="E346">
        <v>1</v>
      </c>
    </row>
    <row r="347" spans="2:5" x14ac:dyDescent="0.35">
      <c r="B347" t="s">
        <v>8219</v>
      </c>
      <c r="C347">
        <v>22</v>
      </c>
      <c r="D347" t="s">
        <v>8221</v>
      </c>
      <c r="E347">
        <v>1</v>
      </c>
    </row>
    <row r="348" spans="2:5" x14ac:dyDescent="0.35">
      <c r="B348" t="s">
        <v>8219</v>
      </c>
      <c r="C348">
        <v>22</v>
      </c>
      <c r="D348" t="s">
        <v>8221</v>
      </c>
      <c r="E348">
        <v>1</v>
      </c>
    </row>
    <row r="349" spans="2:5" x14ac:dyDescent="0.35">
      <c r="B349" t="s">
        <v>8219</v>
      </c>
      <c r="C349">
        <v>22</v>
      </c>
      <c r="D349" t="s">
        <v>8221</v>
      </c>
      <c r="E349">
        <v>1</v>
      </c>
    </row>
    <row r="350" spans="2:5" x14ac:dyDescent="0.35">
      <c r="B350" t="s">
        <v>8219</v>
      </c>
      <c r="C350">
        <v>22</v>
      </c>
      <c r="D350" t="s">
        <v>8221</v>
      </c>
      <c r="E350">
        <v>1</v>
      </c>
    </row>
    <row r="351" spans="2:5" x14ac:dyDescent="0.35">
      <c r="B351" t="s">
        <v>8219</v>
      </c>
      <c r="C351">
        <v>22</v>
      </c>
      <c r="D351" t="s">
        <v>8221</v>
      </c>
      <c r="E351">
        <v>1</v>
      </c>
    </row>
    <row r="352" spans="2:5" x14ac:dyDescent="0.35">
      <c r="B352" t="s">
        <v>8219</v>
      </c>
      <c r="C352">
        <v>22</v>
      </c>
      <c r="D352" t="s">
        <v>8221</v>
      </c>
      <c r="E352">
        <v>1</v>
      </c>
    </row>
    <row r="353" spans="2:5" x14ac:dyDescent="0.35">
      <c r="B353" t="s">
        <v>8219</v>
      </c>
      <c r="C353">
        <v>22</v>
      </c>
      <c r="D353" t="s">
        <v>8221</v>
      </c>
      <c r="E353">
        <v>1</v>
      </c>
    </row>
    <row r="354" spans="2:5" x14ac:dyDescent="0.35">
      <c r="B354" t="s">
        <v>8219</v>
      </c>
      <c r="C354">
        <v>22</v>
      </c>
      <c r="D354" t="s">
        <v>8221</v>
      </c>
      <c r="E354">
        <v>1</v>
      </c>
    </row>
    <row r="355" spans="2:5" x14ac:dyDescent="0.35">
      <c r="B355" t="s">
        <v>8219</v>
      </c>
      <c r="C355">
        <v>22</v>
      </c>
      <c r="D355" t="s">
        <v>8221</v>
      </c>
      <c r="E355">
        <v>1</v>
      </c>
    </row>
    <row r="356" spans="2:5" x14ac:dyDescent="0.35">
      <c r="B356" t="s">
        <v>8219</v>
      </c>
      <c r="C356">
        <v>22</v>
      </c>
      <c r="D356" t="s">
        <v>8221</v>
      </c>
      <c r="E356">
        <v>1</v>
      </c>
    </row>
    <row r="357" spans="2:5" x14ac:dyDescent="0.35">
      <c r="B357" t="s">
        <v>8219</v>
      </c>
      <c r="C357">
        <v>22</v>
      </c>
      <c r="D357" t="s">
        <v>8221</v>
      </c>
      <c r="E357">
        <v>1</v>
      </c>
    </row>
    <row r="358" spans="2:5" x14ac:dyDescent="0.35">
      <c r="B358" t="s">
        <v>8219</v>
      </c>
      <c r="C358">
        <v>22</v>
      </c>
      <c r="D358" t="s">
        <v>8221</v>
      </c>
      <c r="E358">
        <v>1</v>
      </c>
    </row>
    <row r="359" spans="2:5" x14ac:dyDescent="0.35">
      <c r="B359" t="s">
        <v>8219</v>
      </c>
      <c r="C359">
        <v>22</v>
      </c>
      <c r="D359" t="s">
        <v>8221</v>
      </c>
      <c r="E359">
        <v>1</v>
      </c>
    </row>
    <row r="360" spans="2:5" x14ac:dyDescent="0.35">
      <c r="B360" t="s">
        <v>8219</v>
      </c>
      <c r="C360">
        <v>22</v>
      </c>
      <c r="D360" t="s">
        <v>8221</v>
      </c>
      <c r="E360">
        <v>1</v>
      </c>
    </row>
    <row r="361" spans="2:5" x14ac:dyDescent="0.35">
      <c r="B361" t="s">
        <v>8219</v>
      </c>
      <c r="C361">
        <v>22</v>
      </c>
      <c r="D361" t="s">
        <v>8221</v>
      </c>
      <c r="E361">
        <v>1</v>
      </c>
    </row>
    <row r="362" spans="2:5" x14ac:dyDescent="0.35">
      <c r="B362" t="s">
        <v>8219</v>
      </c>
      <c r="C362">
        <v>22</v>
      </c>
      <c r="D362" t="s">
        <v>8221</v>
      </c>
      <c r="E362">
        <v>1</v>
      </c>
    </row>
    <row r="363" spans="2:5" x14ac:dyDescent="0.35">
      <c r="B363" t="s">
        <v>8219</v>
      </c>
      <c r="C363">
        <v>22</v>
      </c>
      <c r="D363" t="s">
        <v>8221</v>
      </c>
      <c r="E363">
        <v>1</v>
      </c>
    </row>
    <row r="364" spans="2:5" x14ac:dyDescent="0.35">
      <c r="B364" t="s">
        <v>8219</v>
      </c>
      <c r="C364">
        <v>22</v>
      </c>
      <c r="D364" t="s">
        <v>8221</v>
      </c>
      <c r="E364">
        <v>1</v>
      </c>
    </row>
    <row r="365" spans="2:5" x14ac:dyDescent="0.35">
      <c r="B365" t="s">
        <v>8219</v>
      </c>
      <c r="C365">
        <v>23</v>
      </c>
      <c r="D365" t="s">
        <v>8221</v>
      </c>
      <c r="E365">
        <v>1</v>
      </c>
    </row>
    <row r="366" spans="2:5" x14ac:dyDescent="0.35">
      <c r="B366" t="s">
        <v>8219</v>
      </c>
      <c r="C366">
        <v>23</v>
      </c>
      <c r="D366" t="s">
        <v>8221</v>
      </c>
      <c r="E366">
        <v>1</v>
      </c>
    </row>
    <row r="367" spans="2:5" x14ac:dyDescent="0.35">
      <c r="B367" t="s">
        <v>8219</v>
      </c>
      <c r="C367">
        <v>23</v>
      </c>
      <c r="D367" t="s">
        <v>8221</v>
      </c>
      <c r="E367">
        <v>1</v>
      </c>
    </row>
    <row r="368" spans="2:5" x14ac:dyDescent="0.35">
      <c r="B368" t="s">
        <v>8219</v>
      </c>
      <c r="C368">
        <v>23</v>
      </c>
      <c r="D368" t="s">
        <v>8221</v>
      </c>
      <c r="E368">
        <v>1</v>
      </c>
    </row>
    <row r="369" spans="2:5" x14ac:dyDescent="0.35">
      <c r="B369" t="s">
        <v>8219</v>
      </c>
      <c r="C369">
        <v>23</v>
      </c>
      <c r="D369" t="s">
        <v>8221</v>
      </c>
      <c r="E369">
        <v>1</v>
      </c>
    </row>
    <row r="370" spans="2:5" x14ac:dyDescent="0.35">
      <c r="B370" t="s">
        <v>8219</v>
      </c>
      <c r="C370">
        <v>23</v>
      </c>
      <c r="D370" t="s">
        <v>8221</v>
      </c>
      <c r="E370">
        <v>1</v>
      </c>
    </row>
    <row r="371" spans="2:5" x14ac:dyDescent="0.35">
      <c r="B371" t="s">
        <v>8219</v>
      </c>
      <c r="C371">
        <v>23</v>
      </c>
      <c r="D371" t="s">
        <v>8221</v>
      </c>
      <c r="E371">
        <v>1</v>
      </c>
    </row>
    <row r="372" spans="2:5" x14ac:dyDescent="0.35">
      <c r="B372" t="s">
        <v>8219</v>
      </c>
      <c r="C372">
        <v>23</v>
      </c>
      <c r="D372" t="s">
        <v>8221</v>
      </c>
      <c r="E372">
        <v>1</v>
      </c>
    </row>
    <row r="373" spans="2:5" x14ac:dyDescent="0.35">
      <c r="B373" t="s">
        <v>8219</v>
      </c>
      <c r="C373">
        <v>23</v>
      </c>
      <c r="D373" t="s">
        <v>8221</v>
      </c>
      <c r="E373">
        <v>1</v>
      </c>
    </row>
    <row r="374" spans="2:5" x14ac:dyDescent="0.35">
      <c r="B374" t="s">
        <v>8219</v>
      </c>
      <c r="C374">
        <v>23</v>
      </c>
      <c r="D374" t="s">
        <v>8221</v>
      </c>
      <c r="E374">
        <v>1</v>
      </c>
    </row>
    <row r="375" spans="2:5" x14ac:dyDescent="0.35">
      <c r="B375" t="s">
        <v>8219</v>
      </c>
      <c r="C375">
        <v>23</v>
      </c>
      <c r="D375" t="s">
        <v>8221</v>
      </c>
      <c r="E375">
        <v>1</v>
      </c>
    </row>
    <row r="376" spans="2:5" x14ac:dyDescent="0.35">
      <c r="B376" t="s">
        <v>8219</v>
      </c>
      <c r="C376">
        <v>23</v>
      </c>
      <c r="D376" t="s">
        <v>8221</v>
      </c>
      <c r="E376">
        <v>1</v>
      </c>
    </row>
    <row r="377" spans="2:5" x14ac:dyDescent="0.35">
      <c r="B377" t="s">
        <v>8219</v>
      </c>
      <c r="C377">
        <v>23</v>
      </c>
      <c r="D377" t="s">
        <v>8221</v>
      </c>
      <c r="E377">
        <v>1</v>
      </c>
    </row>
    <row r="378" spans="2:5" x14ac:dyDescent="0.35">
      <c r="B378" t="s">
        <v>8219</v>
      </c>
      <c r="C378">
        <v>23</v>
      </c>
      <c r="D378" t="s">
        <v>8221</v>
      </c>
      <c r="E378">
        <v>1</v>
      </c>
    </row>
    <row r="379" spans="2:5" x14ac:dyDescent="0.35">
      <c r="B379" t="s">
        <v>8219</v>
      </c>
      <c r="C379">
        <v>23</v>
      </c>
      <c r="D379" t="s">
        <v>8221</v>
      </c>
      <c r="E379">
        <v>1</v>
      </c>
    </row>
    <row r="380" spans="2:5" x14ac:dyDescent="0.35">
      <c r="B380" t="s">
        <v>8219</v>
      </c>
      <c r="C380">
        <v>23</v>
      </c>
      <c r="D380" t="s">
        <v>8221</v>
      </c>
      <c r="E380">
        <v>1</v>
      </c>
    </row>
    <row r="381" spans="2:5" x14ac:dyDescent="0.35">
      <c r="B381" t="s">
        <v>8219</v>
      </c>
      <c r="C381">
        <v>23</v>
      </c>
      <c r="D381" t="s">
        <v>8221</v>
      </c>
      <c r="E381">
        <v>1</v>
      </c>
    </row>
    <row r="382" spans="2:5" x14ac:dyDescent="0.35">
      <c r="B382" t="s">
        <v>8219</v>
      </c>
      <c r="C382">
        <v>23</v>
      </c>
      <c r="D382" t="s">
        <v>8221</v>
      </c>
      <c r="E382">
        <v>1</v>
      </c>
    </row>
    <row r="383" spans="2:5" x14ac:dyDescent="0.35">
      <c r="B383" t="s">
        <v>8219</v>
      </c>
      <c r="C383">
        <v>23</v>
      </c>
      <c r="D383" t="s">
        <v>8221</v>
      </c>
      <c r="E383">
        <v>1</v>
      </c>
    </row>
    <row r="384" spans="2:5" x14ac:dyDescent="0.35">
      <c r="B384" t="s">
        <v>8219</v>
      </c>
      <c r="C384">
        <v>23</v>
      </c>
      <c r="D384" t="s">
        <v>8221</v>
      </c>
      <c r="E384">
        <v>1</v>
      </c>
    </row>
    <row r="385" spans="2:5" x14ac:dyDescent="0.35">
      <c r="B385" t="s">
        <v>8219</v>
      </c>
      <c r="C385">
        <v>23</v>
      </c>
      <c r="D385" t="s">
        <v>8221</v>
      </c>
      <c r="E385">
        <v>1</v>
      </c>
    </row>
    <row r="386" spans="2:5" x14ac:dyDescent="0.35">
      <c r="B386" t="s">
        <v>8219</v>
      </c>
      <c r="C386">
        <v>23</v>
      </c>
      <c r="D386" t="s">
        <v>8221</v>
      </c>
      <c r="E386">
        <v>1</v>
      </c>
    </row>
    <row r="387" spans="2:5" x14ac:dyDescent="0.35">
      <c r="B387" t="s">
        <v>8219</v>
      </c>
      <c r="C387">
        <v>23</v>
      </c>
      <c r="D387" t="s">
        <v>8221</v>
      </c>
      <c r="E387">
        <v>1</v>
      </c>
    </row>
    <row r="388" spans="2:5" x14ac:dyDescent="0.35">
      <c r="B388" t="s">
        <v>8219</v>
      </c>
      <c r="C388">
        <v>23</v>
      </c>
      <c r="D388" t="s">
        <v>8221</v>
      </c>
      <c r="E388">
        <v>1</v>
      </c>
    </row>
    <row r="389" spans="2:5" x14ac:dyDescent="0.35">
      <c r="B389" t="s">
        <v>8219</v>
      </c>
      <c r="C389">
        <v>24</v>
      </c>
      <c r="D389" t="s">
        <v>8221</v>
      </c>
      <c r="E389">
        <v>1</v>
      </c>
    </row>
    <row r="390" spans="2:5" x14ac:dyDescent="0.35">
      <c r="B390" t="s">
        <v>8219</v>
      </c>
      <c r="C390">
        <v>24</v>
      </c>
      <c r="D390" t="s">
        <v>8221</v>
      </c>
      <c r="E390">
        <v>1</v>
      </c>
    </row>
    <row r="391" spans="2:5" x14ac:dyDescent="0.35">
      <c r="B391" t="s">
        <v>8219</v>
      </c>
      <c r="C391">
        <v>24</v>
      </c>
      <c r="D391" t="s">
        <v>8221</v>
      </c>
      <c r="E391">
        <v>1</v>
      </c>
    </row>
    <row r="392" spans="2:5" x14ac:dyDescent="0.35">
      <c r="B392" t="s">
        <v>8219</v>
      </c>
      <c r="C392">
        <v>24</v>
      </c>
      <c r="D392" t="s">
        <v>8221</v>
      </c>
      <c r="E392">
        <v>1</v>
      </c>
    </row>
    <row r="393" spans="2:5" x14ac:dyDescent="0.35">
      <c r="B393" t="s">
        <v>8219</v>
      </c>
      <c r="C393">
        <v>24</v>
      </c>
      <c r="D393" t="s">
        <v>8221</v>
      </c>
      <c r="E393">
        <v>1</v>
      </c>
    </row>
    <row r="394" spans="2:5" x14ac:dyDescent="0.35">
      <c r="B394" t="s">
        <v>8219</v>
      </c>
      <c r="C394">
        <v>24</v>
      </c>
      <c r="D394" t="s">
        <v>8221</v>
      </c>
      <c r="E394">
        <v>1</v>
      </c>
    </row>
    <row r="395" spans="2:5" x14ac:dyDescent="0.35">
      <c r="B395" t="s">
        <v>8219</v>
      </c>
      <c r="C395">
        <v>24</v>
      </c>
      <c r="D395" t="s">
        <v>8221</v>
      </c>
      <c r="E395">
        <v>1</v>
      </c>
    </row>
    <row r="396" spans="2:5" x14ac:dyDescent="0.35">
      <c r="B396" t="s">
        <v>8219</v>
      </c>
      <c r="C396">
        <v>24</v>
      </c>
      <c r="D396" t="s">
        <v>8221</v>
      </c>
      <c r="E396">
        <v>1</v>
      </c>
    </row>
    <row r="397" spans="2:5" x14ac:dyDescent="0.35">
      <c r="B397" t="s">
        <v>8219</v>
      </c>
      <c r="C397">
        <v>24</v>
      </c>
      <c r="D397" t="s">
        <v>8221</v>
      </c>
      <c r="E397">
        <v>1</v>
      </c>
    </row>
    <row r="398" spans="2:5" x14ac:dyDescent="0.35">
      <c r="B398" t="s">
        <v>8219</v>
      </c>
      <c r="C398">
        <v>24</v>
      </c>
      <c r="D398" t="s">
        <v>8221</v>
      </c>
      <c r="E398">
        <v>1</v>
      </c>
    </row>
    <row r="399" spans="2:5" x14ac:dyDescent="0.35">
      <c r="B399" t="s">
        <v>8219</v>
      </c>
      <c r="C399">
        <v>24</v>
      </c>
      <c r="D399" t="s">
        <v>8221</v>
      </c>
      <c r="E399">
        <v>1</v>
      </c>
    </row>
    <row r="400" spans="2:5" x14ac:dyDescent="0.35">
      <c r="B400" t="s">
        <v>8219</v>
      </c>
      <c r="C400">
        <v>24</v>
      </c>
      <c r="D400" t="s">
        <v>8221</v>
      </c>
      <c r="E400">
        <v>1</v>
      </c>
    </row>
    <row r="401" spans="2:5" x14ac:dyDescent="0.35">
      <c r="B401" t="s">
        <v>8219</v>
      </c>
      <c r="C401">
        <v>24</v>
      </c>
      <c r="D401" t="s">
        <v>8221</v>
      </c>
      <c r="E401">
        <v>1</v>
      </c>
    </row>
    <row r="402" spans="2:5" x14ac:dyDescent="0.35">
      <c r="B402" t="s">
        <v>8219</v>
      </c>
      <c r="C402">
        <v>24</v>
      </c>
      <c r="D402" t="s">
        <v>8221</v>
      </c>
      <c r="E402">
        <v>1</v>
      </c>
    </row>
    <row r="403" spans="2:5" x14ac:dyDescent="0.35">
      <c r="B403" t="s">
        <v>8219</v>
      </c>
      <c r="C403">
        <v>24</v>
      </c>
      <c r="D403" t="s">
        <v>8221</v>
      </c>
      <c r="E403">
        <v>1</v>
      </c>
    </row>
    <row r="404" spans="2:5" x14ac:dyDescent="0.35">
      <c r="B404" t="s">
        <v>8219</v>
      </c>
      <c r="C404">
        <v>24</v>
      </c>
      <c r="D404" t="s">
        <v>8221</v>
      </c>
      <c r="E404">
        <v>1</v>
      </c>
    </row>
    <row r="405" spans="2:5" x14ac:dyDescent="0.35">
      <c r="B405" t="s">
        <v>8219</v>
      </c>
      <c r="C405">
        <v>24</v>
      </c>
      <c r="D405" t="s">
        <v>8221</v>
      </c>
      <c r="E405">
        <v>1</v>
      </c>
    </row>
    <row r="406" spans="2:5" x14ac:dyDescent="0.35">
      <c r="B406" t="s">
        <v>8219</v>
      </c>
      <c r="C406">
        <v>24</v>
      </c>
      <c r="D406" t="s">
        <v>8221</v>
      </c>
      <c r="E406">
        <v>1</v>
      </c>
    </row>
    <row r="407" spans="2:5" x14ac:dyDescent="0.35">
      <c r="B407" t="s">
        <v>8219</v>
      </c>
      <c r="C407">
        <v>24</v>
      </c>
      <c r="D407" t="s">
        <v>8221</v>
      </c>
      <c r="E407">
        <v>1</v>
      </c>
    </row>
    <row r="408" spans="2:5" x14ac:dyDescent="0.35">
      <c r="B408" t="s">
        <v>8219</v>
      </c>
      <c r="C408">
        <v>25</v>
      </c>
      <c r="D408" t="s">
        <v>8221</v>
      </c>
      <c r="E408">
        <v>1</v>
      </c>
    </row>
    <row r="409" spans="2:5" x14ac:dyDescent="0.35">
      <c r="B409" t="s">
        <v>8219</v>
      </c>
      <c r="C409">
        <v>25</v>
      </c>
      <c r="D409" t="s">
        <v>8221</v>
      </c>
      <c r="E409">
        <v>1</v>
      </c>
    </row>
    <row r="410" spans="2:5" x14ac:dyDescent="0.35">
      <c r="B410" t="s">
        <v>8219</v>
      </c>
      <c r="C410">
        <v>25</v>
      </c>
      <c r="D410" t="s">
        <v>8221</v>
      </c>
      <c r="E410">
        <v>1</v>
      </c>
    </row>
    <row r="411" spans="2:5" x14ac:dyDescent="0.35">
      <c r="B411" t="s">
        <v>8219</v>
      </c>
      <c r="C411">
        <v>25</v>
      </c>
      <c r="D411" t="s">
        <v>8221</v>
      </c>
      <c r="E411">
        <v>1</v>
      </c>
    </row>
    <row r="412" spans="2:5" x14ac:dyDescent="0.35">
      <c r="B412" t="s">
        <v>8219</v>
      </c>
      <c r="C412">
        <v>25</v>
      </c>
      <c r="D412" t="s">
        <v>8221</v>
      </c>
      <c r="E412">
        <v>1</v>
      </c>
    </row>
    <row r="413" spans="2:5" x14ac:dyDescent="0.35">
      <c r="B413" t="s">
        <v>8219</v>
      </c>
      <c r="C413">
        <v>25</v>
      </c>
      <c r="D413" t="s">
        <v>8221</v>
      </c>
      <c r="E413">
        <v>1</v>
      </c>
    </row>
    <row r="414" spans="2:5" x14ac:dyDescent="0.35">
      <c r="B414" t="s">
        <v>8219</v>
      </c>
      <c r="C414">
        <v>25</v>
      </c>
      <c r="D414" t="s">
        <v>8221</v>
      </c>
      <c r="E414">
        <v>1</v>
      </c>
    </row>
    <row r="415" spans="2:5" x14ac:dyDescent="0.35">
      <c r="B415" t="s">
        <v>8219</v>
      </c>
      <c r="C415">
        <v>25</v>
      </c>
      <c r="D415" t="s">
        <v>8221</v>
      </c>
      <c r="E415">
        <v>1</v>
      </c>
    </row>
    <row r="416" spans="2:5" x14ac:dyDescent="0.35">
      <c r="B416" t="s">
        <v>8219</v>
      </c>
      <c r="C416">
        <v>25</v>
      </c>
      <c r="D416" t="s">
        <v>8221</v>
      </c>
      <c r="E416">
        <v>1</v>
      </c>
    </row>
    <row r="417" spans="2:5" x14ac:dyDescent="0.35">
      <c r="B417" t="s">
        <v>8219</v>
      </c>
      <c r="C417">
        <v>25</v>
      </c>
      <c r="D417" t="s">
        <v>8221</v>
      </c>
      <c r="E417">
        <v>1</v>
      </c>
    </row>
    <row r="418" spans="2:5" x14ac:dyDescent="0.35">
      <c r="B418" t="s">
        <v>8219</v>
      </c>
      <c r="C418">
        <v>25</v>
      </c>
      <c r="D418" t="s">
        <v>8221</v>
      </c>
      <c r="E418">
        <v>1</v>
      </c>
    </row>
    <row r="419" spans="2:5" x14ac:dyDescent="0.35">
      <c r="B419" t="s">
        <v>8219</v>
      </c>
      <c r="C419">
        <v>25</v>
      </c>
      <c r="D419" t="s">
        <v>8221</v>
      </c>
      <c r="E419">
        <v>1</v>
      </c>
    </row>
    <row r="420" spans="2:5" x14ac:dyDescent="0.35">
      <c r="B420" t="s">
        <v>8219</v>
      </c>
      <c r="C420">
        <v>25</v>
      </c>
      <c r="D420" t="s">
        <v>8221</v>
      </c>
      <c r="E420">
        <v>1</v>
      </c>
    </row>
    <row r="421" spans="2:5" x14ac:dyDescent="0.35">
      <c r="B421" t="s">
        <v>8219</v>
      </c>
      <c r="C421">
        <v>25</v>
      </c>
      <c r="D421" t="s">
        <v>8221</v>
      </c>
      <c r="E421">
        <v>1</v>
      </c>
    </row>
    <row r="422" spans="2:5" x14ac:dyDescent="0.35">
      <c r="B422" t="s">
        <v>8219</v>
      </c>
      <c r="C422">
        <v>25</v>
      </c>
      <c r="D422" t="s">
        <v>8221</v>
      </c>
      <c r="E422">
        <v>1</v>
      </c>
    </row>
    <row r="423" spans="2:5" x14ac:dyDescent="0.35">
      <c r="B423" t="s">
        <v>8219</v>
      </c>
      <c r="C423">
        <v>25</v>
      </c>
      <c r="D423" t="s">
        <v>8221</v>
      </c>
      <c r="E423">
        <v>1</v>
      </c>
    </row>
    <row r="424" spans="2:5" x14ac:dyDescent="0.35">
      <c r="B424" t="s">
        <v>8219</v>
      </c>
      <c r="C424">
        <v>25</v>
      </c>
      <c r="D424" t="s">
        <v>8221</v>
      </c>
      <c r="E424">
        <v>1</v>
      </c>
    </row>
    <row r="425" spans="2:5" x14ac:dyDescent="0.35">
      <c r="B425" t="s">
        <v>8219</v>
      </c>
      <c r="C425">
        <v>25</v>
      </c>
      <c r="D425" t="s">
        <v>8221</v>
      </c>
      <c r="E425">
        <v>1</v>
      </c>
    </row>
    <row r="426" spans="2:5" x14ac:dyDescent="0.35">
      <c r="B426" t="s">
        <v>8219</v>
      </c>
      <c r="C426">
        <v>25</v>
      </c>
      <c r="D426" t="s">
        <v>8221</v>
      </c>
      <c r="E426">
        <v>1</v>
      </c>
    </row>
    <row r="427" spans="2:5" x14ac:dyDescent="0.35">
      <c r="B427" t="s">
        <v>8219</v>
      </c>
      <c r="C427">
        <v>25</v>
      </c>
      <c r="D427" t="s">
        <v>8221</v>
      </c>
      <c r="E427">
        <v>1</v>
      </c>
    </row>
    <row r="428" spans="2:5" x14ac:dyDescent="0.35">
      <c r="B428" t="s">
        <v>8219</v>
      </c>
      <c r="C428">
        <v>25</v>
      </c>
      <c r="D428" t="s">
        <v>8221</v>
      </c>
      <c r="E428">
        <v>1</v>
      </c>
    </row>
    <row r="429" spans="2:5" x14ac:dyDescent="0.35">
      <c r="B429" t="s">
        <v>8219</v>
      </c>
      <c r="C429">
        <v>25</v>
      </c>
      <c r="D429" t="s">
        <v>8221</v>
      </c>
      <c r="E429">
        <v>1</v>
      </c>
    </row>
    <row r="430" spans="2:5" x14ac:dyDescent="0.35">
      <c r="B430" t="s">
        <v>8219</v>
      </c>
      <c r="C430">
        <v>25</v>
      </c>
      <c r="D430" t="s">
        <v>8221</v>
      </c>
      <c r="E430">
        <v>1</v>
      </c>
    </row>
    <row r="431" spans="2:5" x14ac:dyDescent="0.35">
      <c r="B431" t="s">
        <v>8219</v>
      </c>
      <c r="C431">
        <v>25</v>
      </c>
      <c r="D431" t="s">
        <v>8221</v>
      </c>
      <c r="E431">
        <v>1</v>
      </c>
    </row>
    <row r="432" spans="2:5" x14ac:dyDescent="0.35">
      <c r="B432" t="s">
        <v>8219</v>
      </c>
      <c r="C432">
        <v>25</v>
      </c>
      <c r="D432" t="s">
        <v>8221</v>
      </c>
      <c r="E432">
        <v>1</v>
      </c>
    </row>
    <row r="433" spans="2:5" x14ac:dyDescent="0.35">
      <c r="B433" t="s">
        <v>8219</v>
      </c>
      <c r="C433">
        <v>25</v>
      </c>
      <c r="D433" t="s">
        <v>8221</v>
      </c>
      <c r="E433">
        <v>1</v>
      </c>
    </row>
    <row r="434" spans="2:5" x14ac:dyDescent="0.35">
      <c r="B434" t="s">
        <v>8219</v>
      </c>
      <c r="C434">
        <v>25</v>
      </c>
      <c r="D434" t="s">
        <v>8221</v>
      </c>
      <c r="E434">
        <v>1</v>
      </c>
    </row>
    <row r="435" spans="2:5" x14ac:dyDescent="0.35">
      <c r="B435" t="s">
        <v>8219</v>
      </c>
      <c r="C435">
        <v>25</v>
      </c>
      <c r="D435" t="s">
        <v>8221</v>
      </c>
      <c r="E435">
        <v>1</v>
      </c>
    </row>
    <row r="436" spans="2:5" x14ac:dyDescent="0.35">
      <c r="B436" t="s">
        <v>8219</v>
      </c>
      <c r="C436">
        <v>25</v>
      </c>
      <c r="D436" t="s">
        <v>8221</v>
      </c>
      <c r="E436">
        <v>1</v>
      </c>
    </row>
    <row r="437" spans="2:5" x14ac:dyDescent="0.35">
      <c r="B437" t="s">
        <v>8219</v>
      </c>
      <c r="C437">
        <v>25</v>
      </c>
      <c r="D437" t="s">
        <v>8221</v>
      </c>
      <c r="E437">
        <v>1</v>
      </c>
    </row>
    <row r="438" spans="2:5" x14ac:dyDescent="0.35">
      <c r="B438" t="s">
        <v>8219</v>
      </c>
      <c r="C438">
        <v>25</v>
      </c>
      <c r="D438" t="s">
        <v>8221</v>
      </c>
      <c r="E438">
        <v>1</v>
      </c>
    </row>
    <row r="439" spans="2:5" x14ac:dyDescent="0.35">
      <c r="B439" t="s">
        <v>8219</v>
      </c>
      <c r="C439">
        <v>25</v>
      </c>
      <c r="D439" t="s">
        <v>8221</v>
      </c>
      <c r="E439">
        <v>1</v>
      </c>
    </row>
    <row r="440" spans="2:5" x14ac:dyDescent="0.35">
      <c r="B440" t="s">
        <v>8219</v>
      </c>
      <c r="C440">
        <v>26</v>
      </c>
      <c r="D440" t="s">
        <v>8221</v>
      </c>
      <c r="E440">
        <v>1</v>
      </c>
    </row>
    <row r="441" spans="2:5" x14ac:dyDescent="0.35">
      <c r="B441" t="s">
        <v>8219</v>
      </c>
      <c r="C441">
        <v>26</v>
      </c>
      <c r="D441" t="s">
        <v>8221</v>
      </c>
      <c r="E441">
        <v>1</v>
      </c>
    </row>
    <row r="442" spans="2:5" x14ac:dyDescent="0.35">
      <c r="B442" t="s">
        <v>8219</v>
      </c>
      <c r="C442">
        <v>26</v>
      </c>
      <c r="D442" t="s">
        <v>8221</v>
      </c>
      <c r="E442">
        <v>1</v>
      </c>
    </row>
    <row r="443" spans="2:5" x14ac:dyDescent="0.35">
      <c r="B443" t="s">
        <v>8219</v>
      </c>
      <c r="C443">
        <v>26</v>
      </c>
      <c r="D443" t="s">
        <v>8221</v>
      </c>
      <c r="E443">
        <v>1</v>
      </c>
    </row>
    <row r="444" spans="2:5" x14ac:dyDescent="0.35">
      <c r="B444" t="s">
        <v>8219</v>
      </c>
      <c r="C444">
        <v>26</v>
      </c>
      <c r="D444" t="s">
        <v>8221</v>
      </c>
      <c r="E444">
        <v>1</v>
      </c>
    </row>
    <row r="445" spans="2:5" x14ac:dyDescent="0.35">
      <c r="B445" t="s">
        <v>8219</v>
      </c>
      <c r="C445">
        <v>26</v>
      </c>
      <c r="D445" t="s">
        <v>8221</v>
      </c>
      <c r="E445">
        <v>1</v>
      </c>
    </row>
    <row r="446" spans="2:5" x14ac:dyDescent="0.35">
      <c r="B446" t="s">
        <v>8219</v>
      </c>
      <c r="C446">
        <v>26</v>
      </c>
      <c r="D446" t="s">
        <v>8221</v>
      </c>
      <c r="E446">
        <v>1</v>
      </c>
    </row>
    <row r="447" spans="2:5" x14ac:dyDescent="0.35">
      <c r="B447" t="s">
        <v>8219</v>
      </c>
      <c r="C447">
        <v>26</v>
      </c>
      <c r="D447" t="s">
        <v>8221</v>
      </c>
      <c r="E447">
        <v>1</v>
      </c>
    </row>
    <row r="448" spans="2:5" x14ac:dyDescent="0.35">
      <c r="B448" t="s">
        <v>8219</v>
      </c>
      <c r="C448">
        <v>26</v>
      </c>
      <c r="D448" t="s">
        <v>8221</v>
      </c>
      <c r="E448">
        <v>1</v>
      </c>
    </row>
    <row r="449" spans="2:5" x14ac:dyDescent="0.35">
      <c r="B449" t="s">
        <v>8219</v>
      </c>
      <c r="C449">
        <v>26</v>
      </c>
      <c r="D449" t="s">
        <v>8221</v>
      </c>
      <c r="E449">
        <v>1</v>
      </c>
    </row>
    <row r="450" spans="2:5" x14ac:dyDescent="0.35">
      <c r="B450" t="s">
        <v>8219</v>
      </c>
      <c r="C450">
        <v>26</v>
      </c>
      <c r="D450" t="s">
        <v>8221</v>
      </c>
      <c r="E450">
        <v>1</v>
      </c>
    </row>
    <row r="451" spans="2:5" x14ac:dyDescent="0.35">
      <c r="B451" t="s">
        <v>8219</v>
      </c>
      <c r="C451">
        <v>26</v>
      </c>
      <c r="D451" t="s">
        <v>8221</v>
      </c>
      <c r="E451">
        <v>1</v>
      </c>
    </row>
    <row r="452" spans="2:5" x14ac:dyDescent="0.35">
      <c r="B452" t="s">
        <v>8219</v>
      </c>
      <c r="C452">
        <v>26</v>
      </c>
      <c r="D452" t="s">
        <v>8221</v>
      </c>
      <c r="E452">
        <v>1</v>
      </c>
    </row>
    <row r="453" spans="2:5" x14ac:dyDescent="0.35">
      <c r="B453" t="s">
        <v>8219</v>
      </c>
      <c r="C453">
        <v>26</v>
      </c>
      <c r="D453" t="s">
        <v>8221</v>
      </c>
      <c r="E453">
        <v>1</v>
      </c>
    </row>
    <row r="454" spans="2:5" x14ac:dyDescent="0.35">
      <c r="B454" t="s">
        <v>8219</v>
      </c>
      <c r="C454">
        <v>26</v>
      </c>
      <c r="D454" t="s">
        <v>8221</v>
      </c>
      <c r="E454">
        <v>1</v>
      </c>
    </row>
    <row r="455" spans="2:5" x14ac:dyDescent="0.35">
      <c r="B455" t="s">
        <v>8219</v>
      </c>
      <c r="C455">
        <v>26</v>
      </c>
      <c r="D455" t="s">
        <v>8221</v>
      </c>
      <c r="E455">
        <v>1</v>
      </c>
    </row>
    <row r="456" spans="2:5" x14ac:dyDescent="0.35">
      <c r="B456" t="s">
        <v>8219</v>
      </c>
      <c r="C456">
        <v>26</v>
      </c>
      <c r="D456" t="s">
        <v>8221</v>
      </c>
      <c r="E456">
        <v>1</v>
      </c>
    </row>
    <row r="457" spans="2:5" x14ac:dyDescent="0.35">
      <c r="B457" t="s">
        <v>8219</v>
      </c>
      <c r="C457">
        <v>26</v>
      </c>
      <c r="D457" t="s">
        <v>8221</v>
      </c>
      <c r="E457">
        <v>1</v>
      </c>
    </row>
    <row r="458" spans="2:5" x14ac:dyDescent="0.35">
      <c r="B458" t="s">
        <v>8219</v>
      </c>
      <c r="C458">
        <v>26</v>
      </c>
      <c r="D458" t="s">
        <v>8221</v>
      </c>
      <c r="E458">
        <v>1</v>
      </c>
    </row>
    <row r="459" spans="2:5" x14ac:dyDescent="0.35">
      <c r="B459" t="s">
        <v>8219</v>
      </c>
      <c r="C459">
        <v>26</v>
      </c>
      <c r="D459" t="s">
        <v>8221</v>
      </c>
      <c r="E459">
        <v>1</v>
      </c>
    </row>
    <row r="460" spans="2:5" x14ac:dyDescent="0.35">
      <c r="B460" t="s">
        <v>8219</v>
      </c>
      <c r="C460">
        <v>26</v>
      </c>
      <c r="D460" t="s">
        <v>8221</v>
      </c>
      <c r="E460">
        <v>1</v>
      </c>
    </row>
    <row r="461" spans="2:5" x14ac:dyDescent="0.35">
      <c r="B461" t="s">
        <v>8219</v>
      </c>
      <c r="C461">
        <v>26</v>
      </c>
      <c r="D461" t="s">
        <v>8221</v>
      </c>
      <c r="E461">
        <v>1</v>
      </c>
    </row>
    <row r="462" spans="2:5" x14ac:dyDescent="0.35">
      <c r="B462" t="s">
        <v>8219</v>
      </c>
      <c r="C462">
        <v>26</v>
      </c>
      <c r="D462" t="s">
        <v>8221</v>
      </c>
      <c r="E462">
        <v>1</v>
      </c>
    </row>
    <row r="463" spans="2:5" x14ac:dyDescent="0.35">
      <c r="B463" t="s">
        <v>8219</v>
      </c>
      <c r="C463">
        <v>26</v>
      </c>
      <c r="D463" t="s">
        <v>8221</v>
      </c>
      <c r="E463">
        <v>1</v>
      </c>
    </row>
    <row r="464" spans="2:5" x14ac:dyDescent="0.35">
      <c r="B464" t="s">
        <v>8219</v>
      </c>
      <c r="C464">
        <v>26</v>
      </c>
      <c r="D464" t="s">
        <v>8221</v>
      </c>
      <c r="E464">
        <v>1</v>
      </c>
    </row>
    <row r="465" spans="2:5" x14ac:dyDescent="0.35">
      <c r="B465" t="s">
        <v>8219</v>
      </c>
      <c r="C465">
        <v>26</v>
      </c>
      <c r="D465" t="s">
        <v>8221</v>
      </c>
      <c r="E465">
        <v>1</v>
      </c>
    </row>
    <row r="466" spans="2:5" x14ac:dyDescent="0.35">
      <c r="B466" t="s">
        <v>8219</v>
      </c>
      <c r="C466">
        <v>26</v>
      </c>
      <c r="D466" t="s">
        <v>8221</v>
      </c>
      <c r="E466">
        <v>1</v>
      </c>
    </row>
    <row r="467" spans="2:5" x14ac:dyDescent="0.35">
      <c r="B467" t="s">
        <v>8219</v>
      </c>
      <c r="C467">
        <v>26</v>
      </c>
      <c r="D467" t="s">
        <v>8221</v>
      </c>
      <c r="E467">
        <v>1</v>
      </c>
    </row>
    <row r="468" spans="2:5" x14ac:dyDescent="0.35">
      <c r="B468" t="s">
        <v>8219</v>
      </c>
      <c r="C468">
        <v>27</v>
      </c>
      <c r="D468" t="s">
        <v>8221</v>
      </c>
      <c r="E468">
        <v>1</v>
      </c>
    </row>
    <row r="469" spans="2:5" x14ac:dyDescent="0.35">
      <c r="B469" t="s">
        <v>8219</v>
      </c>
      <c r="C469">
        <v>27</v>
      </c>
      <c r="D469" t="s">
        <v>8221</v>
      </c>
      <c r="E469">
        <v>1</v>
      </c>
    </row>
    <row r="470" spans="2:5" x14ac:dyDescent="0.35">
      <c r="B470" t="s">
        <v>8219</v>
      </c>
      <c r="C470">
        <v>27</v>
      </c>
      <c r="D470" t="s">
        <v>8221</v>
      </c>
      <c r="E470">
        <v>1</v>
      </c>
    </row>
    <row r="471" spans="2:5" x14ac:dyDescent="0.35">
      <c r="B471" t="s">
        <v>8219</v>
      </c>
      <c r="C471">
        <v>27</v>
      </c>
      <c r="D471" t="s">
        <v>8221</v>
      </c>
      <c r="E471">
        <v>1</v>
      </c>
    </row>
    <row r="472" spans="2:5" x14ac:dyDescent="0.35">
      <c r="B472" t="s">
        <v>8219</v>
      </c>
      <c r="C472">
        <v>27</v>
      </c>
      <c r="D472" t="s">
        <v>8221</v>
      </c>
      <c r="E472">
        <v>1</v>
      </c>
    </row>
    <row r="473" spans="2:5" x14ac:dyDescent="0.35">
      <c r="B473" t="s">
        <v>8219</v>
      </c>
      <c r="C473">
        <v>27</v>
      </c>
      <c r="D473" t="s">
        <v>8221</v>
      </c>
      <c r="E473">
        <v>1</v>
      </c>
    </row>
    <row r="474" spans="2:5" x14ac:dyDescent="0.35">
      <c r="B474" t="s">
        <v>8219</v>
      </c>
      <c r="C474">
        <v>27</v>
      </c>
      <c r="D474" t="s">
        <v>8221</v>
      </c>
      <c r="E474">
        <v>1</v>
      </c>
    </row>
    <row r="475" spans="2:5" x14ac:dyDescent="0.35">
      <c r="B475" t="s">
        <v>8219</v>
      </c>
      <c r="C475">
        <v>27</v>
      </c>
      <c r="D475" t="s">
        <v>8221</v>
      </c>
      <c r="E475">
        <v>1</v>
      </c>
    </row>
    <row r="476" spans="2:5" x14ac:dyDescent="0.35">
      <c r="B476" t="s">
        <v>8219</v>
      </c>
      <c r="C476">
        <v>27</v>
      </c>
      <c r="D476" t="s">
        <v>8221</v>
      </c>
      <c r="E476">
        <v>1</v>
      </c>
    </row>
    <row r="477" spans="2:5" x14ac:dyDescent="0.35">
      <c r="B477" t="s">
        <v>8219</v>
      </c>
      <c r="C477">
        <v>27</v>
      </c>
      <c r="D477" t="s">
        <v>8221</v>
      </c>
      <c r="E477">
        <v>1</v>
      </c>
    </row>
    <row r="478" spans="2:5" x14ac:dyDescent="0.35">
      <c r="B478" t="s">
        <v>8219</v>
      </c>
      <c r="C478">
        <v>27</v>
      </c>
      <c r="D478" t="s">
        <v>8221</v>
      </c>
      <c r="E478">
        <v>1</v>
      </c>
    </row>
    <row r="479" spans="2:5" x14ac:dyDescent="0.35">
      <c r="B479" t="s">
        <v>8219</v>
      </c>
      <c r="C479">
        <v>27</v>
      </c>
      <c r="D479" t="s">
        <v>8221</v>
      </c>
      <c r="E479">
        <v>1</v>
      </c>
    </row>
    <row r="480" spans="2:5" x14ac:dyDescent="0.35">
      <c r="B480" t="s">
        <v>8219</v>
      </c>
      <c r="C480">
        <v>27</v>
      </c>
      <c r="D480" t="s">
        <v>8221</v>
      </c>
      <c r="E480">
        <v>1</v>
      </c>
    </row>
    <row r="481" spans="2:5" x14ac:dyDescent="0.35">
      <c r="B481" t="s">
        <v>8219</v>
      </c>
      <c r="C481">
        <v>27</v>
      </c>
      <c r="D481" t="s">
        <v>8221</v>
      </c>
      <c r="E481">
        <v>1</v>
      </c>
    </row>
    <row r="482" spans="2:5" x14ac:dyDescent="0.35">
      <c r="B482" t="s">
        <v>8219</v>
      </c>
      <c r="C482">
        <v>27</v>
      </c>
      <c r="D482" t="s">
        <v>8221</v>
      </c>
      <c r="E482">
        <v>1</v>
      </c>
    </row>
    <row r="483" spans="2:5" x14ac:dyDescent="0.35">
      <c r="B483" t="s">
        <v>8219</v>
      </c>
      <c r="C483">
        <v>27</v>
      </c>
      <c r="D483" t="s">
        <v>8221</v>
      </c>
      <c r="E483">
        <v>1</v>
      </c>
    </row>
    <row r="484" spans="2:5" x14ac:dyDescent="0.35">
      <c r="B484" t="s">
        <v>8219</v>
      </c>
      <c r="C484">
        <v>27</v>
      </c>
      <c r="D484" t="s">
        <v>8221</v>
      </c>
      <c r="E484">
        <v>1</v>
      </c>
    </row>
    <row r="485" spans="2:5" x14ac:dyDescent="0.35">
      <c r="B485" t="s">
        <v>8219</v>
      </c>
      <c r="C485">
        <v>27</v>
      </c>
      <c r="D485" t="s">
        <v>8221</v>
      </c>
      <c r="E485">
        <v>1</v>
      </c>
    </row>
    <row r="486" spans="2:5" x14ac:dyDescent="0.35">
      <c r="B486" t="s">
        <v>8219</v>
      </c>
      <c r="C486">
        <v>27</v>
      </c>
      <c r="D486" t="s">
        <v>8221</v>
      </c>
      <c r="E486">
        <v>1</v>
      </c>
    </row>
    <row r="487" spans="2:5" x14ac:dyDescent="0.35">
      <c r="B487" t="s">
        <v>8219</v>
      </c>
      <c r="C487">
        <v>27</v>
      </c>
      <c r="D487" t="s">
        <v>8221</v>
      </c>
      <c r="E487">
        <v>1</v>
      </c>
    </row>
    <row r="488" spans="2:5" x14ac:dyDescent="0.35">
      <c r="B488" t="s">
        <v>8219</v>
      </c>
      <c r="C488">
        <v>27</v>
      </c>
      <c r="D488" t="s">
        <v>8221</v>
      </c>
      <c r="E488">
        <v>1</v>
      </c>
    </row>
    <row r="489" spans="2:5" x14ac:dyDescent="0.35">
      <c r="B489" t="s">
        <v>8219</v>
      </c>
      <c r="C489">
        <v>27</v>
      </c>
      <c r="D489" t="s">
        <v>8221</v>
      </c>
      <c r="E489">
        <v>1</v>
      </c>
    </row>
    <row r="490" spans="2:5" x14ac:dyDescent="0.35">
      <c r="B490" t="s">
        <v>8219</v>
      </c>
      <c r="C490">
        <v>27</v>
      </c>
      <c r="D490" t="s">
        <v>8221</v>
      </c>
      <c r="E490">
        <v>1</v>
      </c>
    </row>
    <row r="491" spans="2:5" x14ac:dyDescent="0.35">
      <c r="B491" t="s">
        <v>8219</v>
      </c>
      <c r="C491">
        <v>27</v>
      </c>
      <c r="D491" t="s">
        <v>8221</v>
      </c>
      <c r="E491">
        <v>1</v>
      </c>
    </row>
    <row r="492" spans="2:5" x14ac:dyDescent="0.35">
      <c r="B492" t="s">
        <v>8219</v>
      </c>
      <c r="C492">
        <v>27</v>
      </c>
      <c r="D492" t="s">
        <v>8221</v>
      </c>
      <c r="E492">
        <v>1</v>
      </c>
    </row>
    <row r="493" spans="2:5" x14ac:dyDescent="0.35">
      <c r="B493" t="s">
        <v>8219</v>
      </c>
      <c r="C493">
        <v>27</v>
      </c>
      <c r="D493" t="s">
        <v>8221</v>
      </c>
      <c r="E493">
        <v>1</v>
      </c>
    </row>
    <row r="494" spans="2:5" x14ac:dyDescent="0.35">
      <c r="B494" t="s">
        <v>8219</v>
      </c>
      <c r="C494">
        <v>27</v>
      </c>
      <c r="D494" t="s">
        <v>8221</v>
      </c>
      <c r="E494">
        <v>2</v>
      </c>
    </row>
    <row r="495" spans="2:5" x14ac:dyDescent="0.35">
      <c r="B495" t="s">
        <v>8219</v>
      </c>
      <c r="C495">
        <v>27</v>
      </c>
      <c r="D495" t="s">
        <v>8221</v>
      </c>
      <c r="E495">
        <v>2</v>
      </c>
    </row>
    <row r="496" spans="2:5" x14ac:dyDescent="0.35">
      <c r="B496" t="s">
        <v>8219</v>
      </c>
      <c r="C496">
        <v>27</v>
      </c>
      <c r="D496" t="s">
        <v>8221</v>
      </c>
      <c r="E496">
        <v>2</v>
      </c>
    </row>
    <row r="497" spans="2:5" x14ac:dyDescent="0.35">
      <c r="B497" t="s">
        <v>8219</v>
      </c>
      <c r="C497">
        <v>27</v>
      </c>
      <c r="D497" t="s">
        <v>8221</v>
      </c>
      <c r="E497">
        <v>2</v>
      </c>
    </row>
    <row r="498" spans="2:5" x14ac:dyDescent="0.35">
      <c r="B498" t="s">
        <v>8219</v>
      </c>
      <c r="C498">
        <v>27</v>
      </c>
      <c r="D498" t="s">
        <v>8221</v>
      </c>
      <c r="E498">
        <v>2</v>
      </c>
    </row>
    <row r="499" spans="2:5" x14ac:dyDescent="0.35">
      <c r="B499" t="s">
        <v>8219</v>
      </c>
      <c r="C499">
        <v>27</v>
      </c>
      <c r="D499" t="s">
        <v>8221</v>
      </c>
      <c r="E499">
        <v>2</v>
      </c>
    </row>
    <row r="500" spans="2:5" x14ac:dyDescent="0.35">
      <c r="B500" t="s">
        <v>8219</v>
      </c>
      <c r="C500">
        <v>27</v>
      </c>
      <c r="D500" t="s">
        <v>8221</v>
      </c>
      <c r="E500">
        <v>2</v>
      </c>
    </row>
    <row r="501" spans="2:5" x14ac:dyDescent="0.35">
      <c r="B501" t="s">
        <v>8219</v>
      </c>
      <c r="C501">
        <v>27</v>
      </c>
      <c r="D501" t="s">
        <v>8221</v>
      </c>
      <c r="E501">
        <v>2</v>
      </c>
    </row>
    <row r="502" spans="2:5" x14ac:dyDescent="0.35">
      <c r="B502" t="s">
        <v>8219</v>
      </c>
      <c r="C502">
        <v>27</v>
      </c>
      <c r="D502" t="s">
        <v>8221</v>
      </c>
      <c r="E502">
        <v>2</v>
      </c>
    </row>
    <row r="503" spans="2:5" x14ac:dyDescent="0.35">
      <c r="B503" t="s">
        <v>8219</v>
      </c>
      <c r="C503">
        <v>27</v>
      </c>
      <c r="D503" t="s">
        <v>8221</v>
      </c>
      <c r="E503">
        <v>2</v>
      </c>
    </row>
    <row r="504" spans="2:5" x14ac:dyDescent="0.35">
      <c r="B504" t="s">
        <v>8219</v>
      </c>
      <c r="C504">
        <v>27</v>
      </c>
      <c r="D504" t="s">
        <v>8221</v>
      </c>
      <c r="E504">
        <v>2</v>
      </c>
    </row>
    <row r="505" spans="2:5" x14ac:dyDescent="0.35">
      <c r="B505" t="s">
        <v>8219</v>
      </c>
      <c r="C505">
        <v>28</v>
      </c>
      <c r="D505" t="s">
        <v>8221</v>
      </c>
      <c r="E505">
        <v>2</v>
      </c>
    </row>
    <row r="506" spans="2:5" x14ac:dyDescent="0.35">
      <c r="B506" t="s">
        <v>8219</v>
      </c>
      <c r="C506">
        <v>28</v>
      </c>
      <c r="D506" t="s">
        <v>8221</v>
      </c>
      <c r="E506">
        <v>2</v>
      </c>
    </row>
    <row r="507" spans="2:5" x14ac:dyDescent="0.35">
      <c r="B507" t="s">
        <v>8219</v>
      </c>
      <c r="C507">
        <v>28</v>
      </c>
      <c r="D507" t="s">
        <v>8221</v>
      </c>
      <c r="E507">
        <v>2</v>
      </c>
    </row>
    <row r="508" spans="2:5" x14ac:dyDescent="0.35">
      <c r="B508" t="s">
        <v>8219</v>
      </c>
      <c r="C508">
        <v>28</v>
      </c>
      <c r="D508" t="s">
        <v>8221</v>
      </c>
      <c r="E508">
        <v>2</v>
      </c>
    </row>
    <row r="509" spans="2:5" x14ac:dyDescent="0.35">
      <c r="B509" t="s">
        <v>8219</v>
      </c>
      <c r="C509">
        <v>28</v>
      </c>
      <c r="D509" t="s">
        <v>8221</v>
      </c>
      <c r="E509">
        <v>2</v>
      </c>
    </row>
    <row r="510" spans="2:5" x14ac:dyDescent="0.35">
      <c r="B510" t="s">
        <v>8219</v>
      </c>
      <c r="C510">
        <v>28</v>
      </c>
      <c r="D510" t="s">
        <v>8221</v>
      </c>
      <c r="E510">
        <v>2</v>
      </c>
    </row>
    <row r="511" spans="2:5" x14ac:dyDescent="0.35">
      <c r="B511" t="s">
        <v>8219</v>
      </c>
      <c r="C511">
        <v>28</v>
      </c>
      <c r="D511" t="s">
        <v>8221</v>
      </c>
      <c r="E511">
        <v>2</v>
      </c>
    </row>
    <row r="512" spans="2:5" x14ac:dyDescent="0.35">
      <c r="B512" t="s">
        <v>8219</v>
      </c>
      <c r="C512">
        <v>28</v>
      </c>
      <c r="D512" t="s">
        <v>8221</v>
      </c>
      <c r="E512">
        <v>2</v>
      </c>
    </row>
    <row r="513" spans="2:5" x14ac:dyDescent="0.35">
      <c r="B513" t="s">
        <v>8219</v>
      </c>
      <c r="C513">
        <v>28</v>
      </c>
      <c r="D513" t="s">
        <v>8221</v>
      </c>
      <c r="E513">
        <v>2</v>
      </c>
    </row>
    <row r="514" spans="2:5" x14ac:dyDescent="0.35">
      <c r="B514" t="s">
        <v>8219</v>
      </c>
      <c r="C514">
        <v>28</v>
      </c>
      <c r="D514" t="s">
        <v>8221</v>
      </c>
      <c r="E514">
        <v>2</v>
      </c>
    </row>
    <row r="515" spans="2:5" x14ac:dyDescent="0.35">
      <c r="B515" t="s">
        <v>8219</v>
      </c>
      <c r="C515">
        <v>28</v>
      </c>
      <c r="D515" t="s">
        <v>8221</v>
      </c>
      <c r="E515">
        <v>2</v>
      </c>
    </row>
    <row r="516" spans="2:5" x14ac:dyDescent="0.35">
      <c r="B516" t="s">
        <v>8219</v>
      </c>
      <c r="C516">
        <v>28</v>
      </c>
      <c r="D516" t="s">
        <v>8221</v>
      </c>
      <c r="E516">
        <v>2</v>
      </c>
    </row>
    <row r="517" spans="2:5" x14ac:dyDescent="0.35">
      <c r="B517" t="s">
        <v>8219</v>
      </c>
      <c r="C517">
        <v>28</v>
      </c>
      <c r="D517" t="s">
        <v>8221</v>
      </c>
      <c r="E517">
        <v>2</v>
      </c>
    </row>
    <row r="518" spans="2:5" x14ac:dyDescent="0.35">
      <c r="B518" t="s">
        <v>8219</v>
      </c>
      <c r="C518">
        <v>28</v>
      </c>
      <c r="D518" t="s">
        <v>8221</v>
      </c>
      <c r="E518">
        <v>2</v>
      </c>
    </row>
    <row r="519" spans="2:5" x14ac:dyDescent="0.35">
      <c r="B519" t="s">
        <v>8219</v>
      </c>
      <c r="C519">
        <v>28</v>
      </c>
      <c r="D519" t="s">
        <v>8221</v>
      </c>
      <c r="E519">
        <v>2</v>
      </c>
    </row>
    <row r="520" spans="2:5" x14ac:dyDescent="0.35">
      <c r="B520" t="s">
        <v>8219</v>
      </c>
      <c r="C520">
        <v>28</v>
      </c>
      <c r="D520" t="s">
        <v>8221</v>
      </c>
      <c r="E520">
        <v>2</v>
      </c>
    </row>
    <row r="521" spans="2:5" x14ac:dyDescent="0.35">
      <c r="B521" t="s">
        <v>8219</v>
      </c>
      <c r="C521">
        <v>28</v>
      </c>
      <c r="D521" t="s">
        <v>8221</v>
      </c>
      <c r="E521">
        <v>2</v>
      </c>
    </row>
    <row r="522" spans="2:5" x14ac:dyDescent="0.35">
      <c r="B522" t="s">
        <v>8219</v>
      </c>
      <c r="C522">
        <v>28</v>
      </c>
      <c r="D522" t="s">
        <v>8221</v>
      </c>
      <c r="E522">
        <v>2</v>
      </c>
    </row>
    <row r="523" spans="2:5" x14ac:dyDescent="0.35">
      <c r="B523" t="s">
        <v>8219</v>
      </c>
      <c r="C523">
        <v>28</v>
      </c>
      <c r="D523" t="s">
        <v>8221</v>
      </c>
      <c r="E523">
        <v>2</v>
      </c>
    </row>
    <row r="524" spans="2:5" x14ac:dyDescent="0.35">
      <c r="B524" t="s">
        <v>8219</v>
      </c>
      <c r="C524">
        <v>28</v>
      </c>
      <c r="D524" t="s">
        <v>8221</v>
      </c>
      <c r="E524">
        <v>2</v>
      </c>
    </row>
    <row r="525" spans="2:5" x14ac:dyDescent="0.35">
      <c r="B525" t="s">
        <v>8219</v>
      </c>
      <c r="C525">
        <v>28</v>
      </c>
      <c r="D525" t="s">
        <v>8221</v>
      </c>
      <c r="E525">
        <v>2</v>
      </c>
    </row>
    <row r="526" spans="2:5" x14ac:dyDescent="0.35">
      <c r="B526" t="s">
        <v>8219</v>
      </c>
      <c r="C526">
        <v>28</v>
      </c>
      <c r="D526" t="s">
        <v>8221</v>
      </c>
      <c r="E526">
        <v>2</v>
      </c>
    </row>
    <row r="527" spans="2:5" x14ac:dyDescent="0.35">
      <c r="B527" t="s">
        <v>8219</v>
      </c>
      <c r="C527">
        <v>28</v>
      </c>
      <c r="D527" t="s">
        <v>8221</v>
      </c>
      <c r="E527">
        <v>2</v>
      </c>
    </row>
    <row r="528" spans="2:5" x14ac:dyDescent="0.35">
      <c r="B528" t="s">
        <v>8219</v>
      </c>
      <c r="C528">
        <v>28</v>
      </c>
      <c r="D528" t="s">
        <v>8221</v>
      </c>
      <c r="E528">
        <v>2</v>
      </c>
    </row>
    <row r="529" spans="2:5" x14ac:dyDescent="0.35">
      <c r="B529" t="s">
        <v>8219</v>
      </c>
      <c r="C529">
        <v>28</v>
      </c>
      <c r="D529" t="s">
        <v>8221</v>
      </c>
      <c r="E529">
        <v>2</v>
      </c>
    </row>
    <row r="530" spans="2:5" x14ac:dyDescent="0.35">
      <c r="B530" t="s">
        <v>8219</v>
      </c>
      <c r="C530">
        <v>28</v>
      </c>
      <c r="D530" t="s">
        <v>8221</v>
      </c>
      <c r="E530">
        <v>2</v>
      </c>
    </row>
    <row r="531" spans="2:5" x14ac:dyDescent="0.35">
      <c r="B531" t="s">
        <v>8219</v>
      </c>
      <c r="C531">
        <v>28</v>
      </c>
      <c r="D531" t="s">
        <v>8221</v>
      </c>
      <c r="E531">
        <v>2</v>
      </c>
    </row>
    <row r="532" spans="2:5" x14ac:dyDescent="0.35">
      <c r="B532" t="s">
        <v>8219</v>
      </c>
      <c r="C532">
        <v>28</v>
      </c>
      <c r="D532" t="s">
        <v>8221</v>
      </c>
      <c r="E532">
        <v>2</v>
      </c>
    </row>
    <row r="533" spans="2:5" x14ac:dyDescent="0.35">
      <c r="B533" t="s">
        <v>8219</v>
      </c>
      <c r="C533">
        <v>28</v>
      </c>
      <c r="D533" t="s">
        <v>8221</v>
      </c>
      <c r="E533">
        <v>2</v>
      </c>
    </row>
    <row r="534" spans="2:5" x14ac:dyDescent="0.35">
      <c r="B534" t="s">
        <v>8219</v>
      </c>
      <c r="C534">
        <v>29</v>
      </c>
      <c r="D534" t="s">
        <v>8221</v>
      </c>
      <c r="E534">
        <v>2</v>
      </c>
    </row>
    <row r="535" spans="2:5" x14ac:dyDescent="0.35">
      <c r="B535" t="s">
        <v>8219</v>
      </c>
      <c r="C535">
        <v>29</v>
      </c>
      <c r="D535" t="s">
        <v>8221</v>
      </c>
      <c r="E535">
        <v>2</v>
      </c>
    </row>
    <row r="536" spans="2:5" x14ac:dyDescent="0.35">
      <c r="B536" t="s">
        <v>8219</v>
      </c>
      <c r="C536">
        <v>29</v>
      </c>
      <c r="D536" t="s">
        <v>8221</v>
      </c>
      <c r="E536">
        <v>2</v>
      </c>
    </row>
    <row r="537" spans="2:5" x14ac:dyDescent="0.35">
      <c r="B537" t="s">
        <v>8219</v>
      </c>
      <c r="C537">
        <v>29</v>
      </c>
      <c r="D537" t="s">
        <v>8221</v>
      </c>
      <c r="E537">
        <v>2</v>
      </c>
    </row>
    <row r="538" spans="2:5" x14ac:dyDescent="0.35">
      <c r="B538" t="s">
        <v>8219</v>
      </c>
      <c r="C538">
        <v>29</v>
      </c>
      <c r="D538" t="s">
        <v>8221</v>
      </c>
      <c r="E538">
        <v>2</v>
      </c>
    </row>
    <row r="539" spans="2:5" x14ac:dyDescent="0.35">
      <c r="B539" t="s">
        <v>8219</v>
      </c>
      <c r="C539">
        <v>29</v>
      </c>
      <c r="D539" t="s">
        <v>8221</v>
      </c>
      <c r="E539">
        <v>2</v>
      </c>
    </row>
    <row r="540" spans="2:5" x14ac:dyDescent="0.35">
      <c r="B540" t="s">
        <v>8219</v>
      </c>
      <c r="C540">
        <v>29</v>
      </c>
      <c r="D540" t="s">
        <v>8221</v>
      </c>
      <c r="E540">
        <v>2</v>
      </c>
    </row>
    <row r="541" spans="2:5" x14ac:dyDescent="0.35">
      <c r="B541" t="s">
        <v>8219</v>
      </c>
      <c r="C541">
        <v>29</v>
      </c>
      <c r="D541" t="s">
        <v>8221</v>
      </c>
      <c r="E541">
        <v>2</v>
      </c>
    </row>
    <row r="542" spans="2:5" x14ac:dyDescent="0.35">
      <c r="B542" t="s">
        <v>8219</v>
      </c>
      <c r="C542">
        <v>29</v>
      </c>
      <c r="D542" t="s">
        <v>8221</v>
      </c>
      <c r="E542">
        <v>2</v>
      </c>
    </row>
    <row r="543" spans="2:5" x14ac:dyDescent="0.35">
      <c r="B543" t="s">
        <v>8219</v>
      </c>
      <c r="C543">
        <v>29</v>
      </c>
      <c r="D543" t="s">
        <v>8221</v>
      </c>
      <c r="E543">
        <v>2</v>
      </c>
    </row>
    <row r="544" spans="2:5" x14ac:dyDescent="0.35">
      <c r="B544" t="s">
        <v>8219</v>
      </c>
      <c r="C544">
        <v>29</v>
      </c>
      <c r="D544" t="s">
        <v>8221</v>
      </c>
      <c r="E544">
        <v>2</v>
      </c>
    </row>
    <row r="545" spans="2:5" x14ac:dyDescent="0.35">
      <c r="B545" t="s">
        <v>8219</v>
      </c>
      <c r="C545">
        <v>29</v>
      </c>
      <c r="D545" t="s">
        <v>8221</v>
      </c>
      <c r="E545">
        <v>2</v>
      </c>
    </row>
    <row r="546" spans="2:5" x14ac:dyDescent="0.35">
      <c r="B546" t="s">
        <v>8219</v>
      </c>
      <c r="C546">
        <v>29</v>
      </c>
      <c r="D546" t="s">
        <v>8221</v>
      </c>
      <c r="E546">
        <v>2</v>
      </c>
    </row>
    <row r="547" spans="2:5" x14ac:dyDescent="0.35">
      <c r="B547" t="s">
        <v>8219</v>
      </c>
      <c r="C547">
        <v>29</v>
      </c>
      <c r="D547" t="s">
        <v>8221</v>
      </c>
      <c r="E547">
        <v>2</v>
      </c>
    </row>
    <row r="548" spans="2:5" x14ac:dyDescent="0.35">
      <c r="B548" t="s">
        <v>8219</v>
      </c>
      <c r="C548">
        <v>29</v>
      </c>
      <c r="D548" t="s">
        <v>8221</v>
      </c>
      <c r="E548">
        <v>2</v>
      </c>
    </row>
    <row r="549" spans="2:5" x14ac:dyDescent="0.35">
      <c r="B549" t="s">
        <v>8219</v>
      </c>
      <c r="C549">
        <v>29</v>
      </c>
      <c r="D549" t="s">
        <v>8221</v>
      </c>
      <c r="E549">
        <v>2</v>
      </c>
    </row>
    <row r="550" spans="2:5" x14ac:dyDescent="0.35">
      <c r="B550" t="s">
        <v>8219</v>
      </c>
      <c r="C550">
        <v>29</v>
      </c>
      <c r="D550" t="s">
        <v>8221</v>
      </c>
      <c r="E550">
        <v>2</v>
      </c>
    </row>
    <row r="551" spans="2:5" x14ac:dyDescent="0.35">
      <c r="B551" t="s">
        <v>8219</v>
      </c>
      <c r="C551">
        <v>29</v>
      </c>
      <c r="D551" t="s">
        <v>8221</v>
      </c>
      <c r="E551">
        <v>2</v>
      </c>
    </row>
    <row r="552" spans="2:5" x14ac:dyDescent="0.35">
      <c r="B552" t="s">
        <v>8219</v>
      </c>
      <c r="C552">
        <v>30</v>
      </c>
      <c r="D552" t="s">
        <v>8221</v>
      </c>
      <c r="E552">
        <v>2</v>
      </c>
    </row>
    <row r="553" spans="2:5" x14ac:dyDescent="0.35">
      <c r="B553" t="s">
        <v>8219</v>
      </c>
      <c r="C553">
        <v>30</v>
      </c>
      <c r="D553" t="s">
        <v>8221</v>
      </c>
      <c r="E553">
        <v>2</v>
      </c>
    </row>
    <row r="554" spans="2:5" x14ac:dyDescent="0.35">
      <c r="B554" t="s">
        <v>8219</v>
      </c>
      <c r="C554">
        <v>30</v>
      </c>
      <c r="D554" t="s">
        <v>8221</v>
      </c>
      <c r="E554">
        <v>2</v>
      </c>
    </row>
    <row r="555" spans="2:5" x14ac:dyDescent="0.35">
      <c r="B555" t="s">
        <v>8219</v>
      </c>
      <c r="C555">
        <v>30</v>
      </c>
      <c r="D555" t="s">
        <v>8221</v>
      </c>
      <c r="E555">
        <v>2</v>
      </c>
    </row>
    <row r="556" spans="2:5" x14ac:dyDescent="0.35">
      <c r="B556" t="s">
        <v>8219</v>
      </c>
      <c r="C556">
        <v>30</v>
      </c>
      <c r="D556" t="s">
        <v>8221</v>
      </c>
      <c r="E556">
        <v>2</v>
      </c>
    </row>
    <row r="557" spans="2:5" x14ac:dyDescent="0.35">
      <c r="B557" t="s">
        <v>8219</v>
      </c>
      <c r="C557">
        <v>30</v>
      </c>
      <c r="D557" t="s">
        <v>8221</v>
      </c>
      <c r="E557">
        <v>2</v>
      </c>
    </row>
    <row r="558" spans="2:5" x14ac:dyDescent="0.35">
      <c r="B558" t="s">
        <v>8219</v>
      </c>
      <c r="C558">
        <v>30</v>
      </c>
      <c r="D558" t="s">
        <v>8221</v>
      </c>
      <c r="E558">
        <v>2</v>
      </c>
    </row>
    <row r="559" spans="2:5" x14ac:dyDescent="0.35">
      <c r="B559" t="s">
        <v>8219</v>
      </c>
      <c r="C559">
        <v>30</v>
      </c>
      <c r="D559" t="s">
        <v>8221</v>
      </c>
      <c r="E559">
        <v>2</v>
      </c>
    </row>
    <row r="560" spans="2:5" x14ac:dyDescent="0.35">
      <c r="B560" t="s">
        <v>8219</v>
      </c>
      <c r="C560">
        <v>30</v>
      </c>
      <c r="D560" t="s">
        <v>8221</v>
      </c>
      <c r="E560">
        <v>2</v>
      </c>
    </row>
    <row r="561" spans="2:5" x14ac:dyDescent="0.35">
      <c r="B561" t="s">
        <v>8219</v>
      </c>
      <c r="C561">
        <v>30</v>
      </c>
      <c r="D561" t="s">
        <v>8221</v>
      </c>
      <c r="E561">
        <v>2</v>
      </c>
    </row>
    <row r="562" spans="2:5" x14ac:dyDescent="0.35">
      <c r="B562" t="s">
        <v>8219</v>
      </c>
      <c r="C562">
        <v>30</v>
      </c>
      <c r="D562" t="s">
        <v>8221</v>
      </c>
      <c r="E562">
        <v>2</v>
      </c>
    </row>
    <row r="563" spans="2:5" x14ac:dyDescent="0.35">
      <c r="B563" t="s">
        <v>8219</v>
      </c>
      <c r="C563">
        <v>30</v>
      </c>
      <c r="D563" t="s">
        <v>8221</v>
      </c>
      <c r="E563">
        <v>2</v>
      </c>
    </row>
    <row r="564" spans="2:5" x14ac:dyDescent="0.35">
      <c r="B564" t="s">
        <v>8219</v>
      </c>
      <c r="C564">
        <v>30</v>
      </c>
      <c r="D564" t="s">
        <v>8221</v>
      </c>
      <c r="E564">
        <v>2</v>
      </c>
    </row>
    <row r="565" spans="2:5" x14ac:dyDescent="0.35">
      <c r="B565" t="s">
        <v>8219</v>
      </c>
      <c r="C565">
        <v>30</v>
      </c>
      <c r="D565" t="s">
        <v>8221</v>
      </c>
      <c r="E565">
        <v>2</v>
      </c>
    </row>
    <row r="566" spans="2:5" x14ac:dyDescent="0.35">
      <c r="B566" t="s">
        <v>8219</v>
      </c>
      <c r="C566">
        <v>30</v>
      </c>
      <c r="D566" t="s">
        <v>8221</v>
      </c>
      <c r="E566">
        <v>2</v>
      </c>
    </row>
    <row r="567" spans="2:5" x14ac:dyDescent="0.35">
      <c r="B567" t="s">
        <v>8219</v>
      </c>
      <c r="C567">
        <v>30</v>
      </c>
      <c r="D567" t="s">
        <v>8221</v>
      </c>
      <c r="E567">
        <v>2</v>
      </c>
    </row>
    <row r="568" spans="2:5" x14ac:dyDescent="0.35">
      <c r="B568" t="s">
        <v>8219</v>
      </c>
      <c r="C568">
        <v>30</v>
      </c>
      <c r="D568" t="s">
        <v>8221</v>
      </c>
      <c r="E568">
        <v>2</v>
      </c>
    </row>
    <row r="569" spans="2:5" x14ac:dyDescent="0.35">
      <c r="B569" t="s">
        <v>8219</v>
      </c>
      <c r="C569">
        <v>30</v>
      </c>
      <c r="D569" t="s">
        <v>8221</v>
      </c>
      <c r="E569">
        <v>2</v>
      </c>
    </row>
    <row r="570" spans="2:5" x14ac:dyDescent="0.35">
      <c r="B570" t="s">
        <v>8219</v>
      </c>
      <c r="C570">
        <v>30</v>
      </c>
      <c r="D570" t="s">
        <v>8221</v>
      </c>
      <c r="E570">
        <v>2</v>
      </c>
    </row>
    <row r="571" spans="2:5" x14ac:dyDescent="0.35">
      <c r="B571" t="s">
        <v>8219</v>
      </c>
      <c r="C571">
        <v>30</v>
      </c>
      <c r="D571" t="s">
        <v>8221</v>
      </c>
      <c r="E571">
        <v>2</v>
      </c>
    </row>
    <row r="572" spans="2:5" x14ac:dyDescent="0.35">
      <c r="B572" t="s">
        <v>8219</v>
      </c>
      <c r="C572">
        <v>30</v>
      </c>
      <c r="D572" t="s">
        <v>8221</v>
      </c>
      <c r="E572">
        <v>2</v>
      </c>
    </row>
    <row r="573" spans="2:5" x14ac:dyDescent="0.35">
      <c r="B573" t="s">
        <v>8219</v>
      </c>
      <c r="C573">
        <v>30</v>
      </c>
      <c r="D573" t="s">
        <v>8221</v>
      </c>
      <c r="E573">
        <v>2</v>
      </c>
    </row>
    <row r="574" spans="2:5" x14ac:dyDescent="0.35">
      <c r="B574" t="s">
        <v>8219</v>
      </c>
      <c r="C574">
        <v>30</v>
      </c>
      <c r="D574" t="s">
        <v>8221</v>
      </c>
      <c r="E574">
        <v>2</v>
      </c>
    </row>
    <row r="575" spans="2:5" x14ac:dyDescent="0.35">
      <c r="B575" t="s">
        <v>8219</v>
      </c>
      <c r="C575">
        <v>30</v>
      </c>
      <c r="D575" t="s">
        <v>8221</v>
      </c>
      <c r="E575">
        <v>2</v>
      </c>
    </row>
    <row r="576" spans="2:5" x14ac:dyDescent="0.35">
      <c r="B576" t="s">
        <v>8219</v>
      </c>
      <c r="C576">
        <v>31</v>
      </c>
      <c r="D576" t="s">
        <v>8221</v>
      </c>
      <c r="E576">
        <v>2</v>
      </c>
    </row>
    <row r="577" spans="2:5" x14ac:dyDescent="0.35">
      <c r="B577" t="s">
        <v>8219</v>
      </c>
      <c r="C577">
        <v>31</v>
      </c>
      <c r="D577" t="s">
        <v>8221</v>
      </c>
      <c r="E577">
        <v>2</v>
      </c>
    </row>
    <row r="578" spans="2:5" x14ac:dyDescent="0.35">
      <c r="B578" t="s">
        <v>8219</v>
      </c>
      <c r="C578">
        <v>31</v>
      </c>
      <c r="D578" t="s">
        <v>8221</v>
      </c>
      <c r="E578">
        <v>2</v>
      </c>
    </row>
    <row r="579" spans="2:5" x14ac:dyDescent="0.35">
      <c r="B579" t="s">
        <v>8219</v>
      </c>
      <c r="C579">
        <v>31</v>
      </c>
      <c r="D579" t="s">
        <v>8221</v>
      </c>
      <c r="E579">
        <v>2</v>
      </c>
    </row>
    <row r="580" spans="2:5" x14ac:dyDescent="0.35">
      <c r="B580" t="s">
        <v>8219</v>
      </c>
      <c r="C580">
        <v>31</v>
      </c>
      <c r="D580" t="s">
        <v>8221</v>
      </c>
      <c r="E580">
        <v>2</v>
      </c>
    </row>
    <row r="581" spans="2:5" x14ac:dyDescent="0.35">
      <c r="B581" t="s">
        <v>8219</v>
      </c>
      <c r="C581">
        <v>31</v>
      </c>
      <c r="D581" t="s">
        <v>8221</v>
      </c>
      <c r="E581">
        <v>2</v>
      </c>
    </row>
    <row r="582" spans="2:5" x14ac:dyDescent="0.35">
      <c r="B582" t="s">
        <v>8219</v>
      </c>
      <c r="C582">
        <v>31</v>
      </c>
      <c r="D582" t="s">
        <v>8221</v>
      </c>
      <c r="E582">
        <v>2</v>
      </c>
    </row>
    <row r="583" spans="2:5" x14ac:dyDescent="0.35">
      <c r="B583" t="s">
        <v>8219</v>
      </c>
      <c r="C583">
        <v>31</v>
      </c>
      <c r="D583" t="s">
        <v>8221</v>
      </c>
      <c r="E583">
        <v>2</v>
      </c>
    </row>
    <row r="584" spans="2:5" x14ac:dyDescent="0.35">
      <c r="B584" t="s">
        <v>8219</v>
      </c>
      <c r="C584">
        <v>31</v>
      </c>
      <c r="D584" t="s">
        <v>8221</v>
      </c>
      <c r="E584">
        <v>2</v>
      </c>
    </row>
    <row r="585" spans="2:5" x14ac:dyDescent="0.35">
      <c r="B585" t="s">
        <v>8219</v>
      </c>
      <c r="C585">
        <v>31</v>
      </c>
      <c r="D585" t="s">
        <v>8221</v>
      </c>
      <c r="E585">
        <v>2</v>
      </c>
    </row>
    <row r="586" spans="2:5" x14ac:dyDescent="0.35">
      <c r="B586" t="s">
        <v>8219</v>
      </c>
      <c r="C586">
        <v>31</v>
      </c>
      <c r="D586" t="s">
        <v>8221</v>
      </c>
      <c r="E586">
        <v>2</v>
      </c>
    </row>
    <row r="587" spans="2:5" x14ac:dyDescent="0.35">
      <c r="B587" t="s">
        <v>8219</v>
      </c>
      <c r="C587">
        <v>31</v>
      </c>
      <c r="D587" t="s">
        <v>8221</v>
      </c>
      <c r="E587">
        <v>2</v>
      </c>
    </row>
    <row r="588" spans="2:5" x14ac:dyDescent="0.35">
      <c r="B588" t="s">
        <v>8219</v>
      </c>
      <c r="C588">
        <v>31</v>
      </c>
      <c r="D588" t="s">
        <v>8221</v>
      </c>
      <c r="E588">
        <v>2</v>
      </c>
    </row>
    <row r="589" spans="2:5" x14ac:dyDescent="0.35">
      <c r="B589" t="s">
        <v>8219</v>
      </c>
      <c r="C589">
        <v>31</v>
      </c>
      <c r="D589" t="s">
        <v>8221</v>
      </c>
      <c r="E589">
        <v>2</v>
      </c>
    </row>
    <row r="590" spans="2:5" x14ac:dyDescent="0.35">
      <c r="B590" t="s">
        <v>8219</v>
      </c>
      <c r="C590">
        <v>31</v>
      </c>
      <c r="D590" t="s">
        <v>8221</v>
      </c>
      <c r="E590">
        <v>2</v>
      </c>
    </row>
    <row r="591" spans="2:5" x14ac:dyDescent="0.35">
      <c r="B591" t="s">
        <v>8219</v>
      </c>
      <c r="C591">
        <v>31</v>
      </c>
      <c r="D591" t="s">
        <v>8221</v>
      </c>
      <c r="E591">
        <v>2</v>
      </c>
    </row>
    <row r="592" spans="2:5" x14ac:dyDescent="0.35">
      <c r="B592" t="s">
        <v>8219</v>
      </c>
      <c r="C592">
        <v>31</v>
      </c>
      <c r="D592" t="s">
        <v>8221</v>
      </c>
      <c r="E592">
        <v>2</v>
      </c>
    </row>
    <row r="593" spans="2:5" x14ac:dyDescent="0.35">
      <c r="B593" t="s">
        <v>8219</v>
      </c>
      <c r="C593">
        <v>31</v>
      </c>
      <c r="D593" t="s">
        <v>8221</v>
      </c>
      <c r="E593">
        <v>2</v>
      </c>
    </row>
    <row r="594" spans="2:5" x14ac:dyDescent="0.35">
      <c r="B594" t="s">
        <v>8219</v>
      </c>
      <c r="C594">
        <v>31</v>
      </c>
      <c r="D594" t="s">
        <v>8221</v>
      </c>
      <c r="E594">
        <v>2</v>
      </c>
    </row>
    <row r="595" spans="2:5" x14ac:dyDescent="0.35">
      <c r="B595" t="s">
        <v>8219</v>
      </c>
      <c r="C595">
        <v>31</v>
      </c>
      <c r="D595" t="s">
        <v>8221</v>
      </c>
      <c r="E595">
        <v>2</v>
      </c>
    </row>
    <row r="596" spans="2:5" x14ac:dyDescent="0.35">
      <c r="B596" t="s">
        <v>8219</v>
      </c>
      <c r="C596">
        <v>32</v>
      </c>
      <c r="D596" t="s">
        <v>8221</v>
      </c>
      <c r="E596">
        <v>2</v>
      </c>
    </row>
    <row r="597" spans="2:5" x14ac:dyDescent="0.35">
      <c r="B597" t="s">
        <v>8219</v>
      </c>
      <c r="C597">
        <v>32</v>
      </c>
      <c r="D597" t="s">
        <v>8221</v>
      </c>
      <c r="E597">
        <v>2</v>
      </c>
    </row>
    <row r="598" spans="2:5" x14ac:dyDescent="0.35">
      <c r="B598" t="s">
        <v>8219</v>
      </c>
      <c r="C598">
        <v>32</v>
      </c>
      <c r="D598" t="s">
        <v>8221</v>
      </c>
      <c r="E598">
        <v>2</v>
      </c>
    </row>
    <row r="599" spans="2:5" x14ac:dyDescent="0.35">
      <c r="B599" t="s">
        <v>8219</v>
      </c>
      <c r="C599">
        <v>32</v>
      </c>
      <c r="D599" t="s">
        <v>8221</v>
      </c>
      <c r="E599">
        <v>2</v>
      </c>
    </row>
    <row r="600" spans="2:5" x14ac:dyDescent="0.35">
      <c r="B600" t="s">
        <v>8219</v>
      </c>
      <c r="C600">
        <v>32</v>
      </c>
      <c r="D600" t="s">
        <v>8221</v>
      </c>
      <c r="E600">
        <v>2</v>
      </c>
    </row>
    <row r="601" spans="2:5" x14ac:dyDescent="0.35">
      <c r="B601" t="s">
        <v>8219</v>
      </c>
      <c r="C601">
        <v>32</v>
      </c>
      <c r="D601" t="s">
        <v>8221</v>
      </c>
      <c r="E601">
        <v>2</v>
      </c>
    </row>
    <row r="602" spans="2:5" x14ac:dyDescent="0.35">
      <c r="B602" t="s">
        <v>8219</v>
      </c>
      <c r="C602">
        <v>32</v>
      </c>
      <c r="D602" t="s">
        <v>8221</v>
      </c>
      <c r="E602">
        <v>2</v>
      </c>
    </row>
    <row r="603" spans="2:5" x14ac:dyDescent="0.35">
      <c r="B603" t="s">
        <v>8219</v>
      </c>
      <c r="C603">
        <v>32</v>
      </c>
      <c r="D603" t="s">
        <v>8221</v>
      </c>
      <c r="E603">
        <v>2</v>
      </c>
    </row>
    <row r="604" spans="2:5" x14ac:dyDescent="0.35">
      <c r="B604" t="s">
        <v>8219</v>
      </c>
      <c r="C604">
        <v>32</v>
      </c>
      <c r="D604" t="s">
        <v>8221</v>
      </c>
      <c r="E604">
        <v>2</v>
      </c>
    </row>
    <row r="605" spans="2:5" x14ac:dyDescent="0.35">
      <c r="B605" t="s">
        <v>8219</v>
      </c>
      <c r="C605">
        <v>32</v>
      </c>
      <c r="D605" t="s">
        <v>8221</v>
      </c>
      <c r="E605">
        <v>2</v>
      </c>
    </row>
    <row r="606" spans="2:5" x14ac:dyDescent="0.35">
      <c r="B606" t="s">
        <v>8219</v>
      </c>
      <c r="C606">
        <v>32</v>
      </c>
      <c r="D606" t="s">
        <v>8221</v>
      </c>
      <c r="E606">
        <v>2</v>
      </c>
    </row>
    <row r="607" spans="2:5" x14ac:dyDescent="0.35">
      <c r="B607" t="s">
        <v>8219</v>
      </c>
      <c r="C607">
        <v>32</v>
      </c>
      <c r="D607" t="s">
        <v>8221</v>
      </c>
      <c r="E607">
        <v>2</v>
      </c>
    </row>
    <row r="608" spans="2:5" x14ac:dyDescent="0.35">
      <c r="B608" t="s">
        <v>8219</v>
      </c>
      <c r="C608">
        <v>32</v>
      </c>
      <c r="D608" t="s">
        <v>8221</v>
      </c>
      <c r="E608">
        <v>2</v>
      </c>
    </row>
    <row r="609" spans="2:5" x14ac:dyDescent="0.35">
      <c r="B609" t="s">
        <v>8219</v>
      </c>
      <c r="C609">
        <v>32</v>
      </c>
      <c r="D609" t="s">
        <v>8221</v>
      </c>
      <c r="E609">
        <v>2</v>
      </c>
    </row>
    <row r="610" spans="2:5" x14ac:dyDescent="0.35">
      <c r="B610" t="s">
        <v>8219</v>
      </c>
      <c r="C610">
        <v>32</v>
      </c>
      <c r="D610" t="s">
        <v>8221</v>
      </c>
      <c r="E610">
        <v>2</v>
      </c>
    </row>
    <row r="611" spans="2:5" x14ac:dyDescent="0.35">
      <c r="B611" t="s">
        <v>8219</v>
      </c>
      <c r="C611">
        <v>32</v>
      </c>
      <c r="D611" t="s">
        <v>8221</v>
      </c>
      <c r="E611">
        <v>2</v>
      </c>
    </row>
    <row r="612" spans="2:5" x14ac:dyDescent="0.35">
      <c r="B612" t="s">
        <v>8219</v>
      </c>
      <c r="C612">
        <v>32</v>
      </c>
      <c r="D612" t="s">
        <v>8221</v>
      </c>
      <c r="E612">
        <v>2</v>
      </c>
    </row>
    <row r="613" spans="2:5" x14ac:dyDescent="0.35">
      <c r="B613" t="s">
        <v>8219</v>
      </c>
      <c r="C613">
        <v>32</v>
      </c>
      <c r="D613" t="s">
        <v>8221</v>
      </c>
      <c r="E613">
        <v>2</v>
      </c>
    </row>
    <row r="614" spans="2:5" x14ac:dyDescent="0.35">
      <c r="B614" t="s">
        <v>8219</v>
      </c>
      <c r="C614">
        <v>32</v>
      </c>
      <c r="D614" t="s">
        <v>8221</v>
      </c>
      <c r="E614">
        <v>2</v>
      </c>
    </row>
    <row r="615" spans="2:5" x14ac:dyDescent="0.35">
      <c r="B615" t="s">
        <v>8219</v>
      </c>
      <c r="C615">
        <v>33</v>
      </c>
      <c r="D615" t="s">
        <v>8221</v>
      </c>
      <c r="E615">
        <v>2</v>
      </c>
    </row>
    <row r="616" spans="2:5" x14ac:dyDescent="0.35">
      <c r="B616" t="s">
        <v>8219</v>
      </c>
      <c r="C616">
        <v>33</v>
      </c>
      <c r="D616" t="s">
        <v>8221</v>
      </c>
      <c r="E616">
        <v>2</v>
      </c>
    </row>
    <row r="617" spans="2:5" x14ac:dyDescent="0.35">
      <c r="B617" t="s">
        <v>8219</v>
      </c>
      <c r="C617">
        <v>33</v>
      </c>
      <c r="D617" t="s">
        <v>8221</v>
      </c>
      <c r="E617">
        <v>2</v>
      </c>
    </row>
    <row r="618" spans="2:5" x14ac:dyDescent="0.35">
      <c r="B618" t="s">
        <v>8219</v>
      </c>
      <c r="C618">
        <v>33</v>
      </c>
      <c r="D618" t="s">
        <v>8221</v>
      </c>
      <c r="E618">
        <v>2</v>
      </c>
    </row>
    <row r="619" spans="2:5" x14ac:dyDescent="0.35">
      <c r="B619" t="s">
        <v>8219</v>
      </c>
      <c r="C619">
        <v>33</v>
      </c>
      <c r="D619" t="s">
        <v>8221</v>
      </c>
      <c r="E619">
        <v>2</v>
      </c>
    </row>
    <row r="620" spans="2:5" x14ac:dyDescent="0.35">
      <c r="B620" t="s">
        <v>8219</v>
      </c>
      <c r="C620">
        <v>33</v>
      </c>
      <c r="D620" t="s">
        <v>8221</v>
      </c>
      <c r="E620">
        <v>2</v>
      </c>
    </row>
    <row r="621" spans="2:5" x14ac:dyDescent="0.35">
      <c r="B621" t="s">
        <v>8219</v>
      </c>
      <c r="C621">
        <v>33</v>
      </c>
      <c r="D621" t="s">
        <v>8221</v>
      </c>
      <c r="E621">
        <v>2</v>
      </c>
    </row>
    <row r="622" spans="2:5" x14ac:dyDescent="0.35">
      <c r="B622" t="s">
        <v>8219</v>
      </c>
      <c r="C622">
        <v>33</v>
      </c>
      <c r="D622" t="s">
        <v>8221</v>
      </c>
      <c r="E622">
        <v>2</v>
      </c>
    </row>
    <row r="623" spans="2:5" x14ac:dyDescent="0.35">
      <c r="B623" t="s">
        <v>8219</v>
      </c>
      <c r="C623">
        <v>33</v>
      </c>
      <c r="D623" t="s">
        <v>8221</v>
      </c>
      <c r="E623">
        <v>2</v>
      </c>
    </row>
    <row r="624" spans="2:5" x14ac:dyDescent="0.35">
      <c r="B624" t="s">
        <v>8219</v>
      </c>
      <c r="C624">
        <v>33</v>
      </c>
      <c r="D624" t="s">
        <v>8221</v>
      </c>
      <c r="E624">
        <v>2</v>
      </c>
    </row>
    <row r="625" spans="2:5" x14ac:dyDescent="0.35">
      <c r="B625" t="s">
        <v>8219</v>
      </c>
      <c r="C625">
        <v>33</v>
      </c>
      <c r="D625" t="s">
        <v>8221</v>
      </c>
      <c r="E625">
        <v>2</v>
      </c>
    </row>
    <row r="626" spans="2:5" x14ac:dyDescent="0.35">
      <c r="B626" t="s">
        <v>8219</v>
      </c>
      <c r="C626">
        <v>33</v>
      </c>
      <c r="D626" t="s">
        <v>8221</v>
      </c>
      <c r="E626">
        <v>2</v>
      </c>
    </row>
    <row r="627" spans="2:5" x14ac:dyDescent="0.35">
      <c r="B627" t="s">
        <v>8219</v>
      </c>
      <c r="C627">
        <v>33</v>
      </c>
      <c r="D627" t="s">
        <v>8221</v>
      </c>
      <c r="E627">
        <v>2</v>
      </c>
    </row>
    <row r="628" spans="2:5" x14ac:dyDescent="0.35">
      <c r="B628" t="s">
        <v>8219</v>
      </c>
      <c r="C628">
        <v>33</v>
      </c>
      <c r="D628" t="s">
        <v>8221</v>
      </c>
      <c r="E628">
        <v>2</v>
      </c>
    </row>
    <row r="629" spans="2:5" x14ac:dyDescent="0.35">
      <c r="B629" t="s">
        <v>8219</v>
      </c>
      <c r="C629">
        <v>33</v>
      </c>
      <c r="D629" t="s">
        <v>8221</v>
      </c>
      <c r="E629">
        <v>2</v>
      </c>
    </row>
    <row r="630" spans="2:5" x14ac:dyDescent="0.35">
      <c r="B630" t="s">
        <v>8219</v>
      </c>
      <c r="C630">
        <v>33</v>
      </c>
      <c r="D630" t="s">
        <v>8221</v>
      </c>
      <c r="E630">
        <v>2</v>
      </c>
    </row>
    <row r="631" spans="2:5" x14ac:dyDescent="0.35">
      <c r="B631" t="s">
        <v>8219</v>
      </c>
      <c r="C631">
        <v>33</v>
      </c>
      <c r="D631" t="s">
        <v>8221</v>
      </c>
      <c r="E631">
        <v>2</v>
      </c>
    </row>
    <row r="632" spans="2:5" x14ac:dyDescent="0.35">
      <c r="B632" t="s">
        <v>8219</v>
      </c>
      <c r="C632">
        <v>33</v>
      </c>
      <c r="D632" t="s">
        <v>8221</v>
      </c>
      <c r="E632">
        <v>2</v>
      </c>
    </row>
    <row r="633" spans="2:5" x14ac:dyDescent="0.35">
      <c r="B633" t="s">
        <v>8219</v>
      </c>
      <c r="C633">
        <v>33</v>
      </c>
      <c r="D633" t="s">
        <v>8221</v>
      </c>
      <c r="E633">
        <v>2</v>
      </c>
    </row>
    <row r="634" spans="2:5" x14ac:dyDescent="0.35">
      <c r="B634" t="s">
        <v>8219</v>
      </c>
      <c r="C634">
        <v>33</v>
      </c>
      <c r="D634" t="s">
        <v>8221</v>
      </c>
      <c r="E634">
        <v>2</v>
      </c>
    </row>
    <row r="635" spans="2:5" x14ac:dyDescent="0.35">
      <c r="B635" t="s">
        <v>8219</v>
      </c>
      <c r="C635">
        <v>33</v>
      </c>
      <c r="D635" t="s">
        <v>8221</v>
      </c>
      <c r="E635">
        <v>2</v>
      </c>
    </row>
    <row r="636" spans="2:5" x14ac:dyDescent="0.35">
      <c r="B636" t="s">
        <v>8219</v>
      </c>
      <c r="C636">
        <v>33</v>
      </c>
      <c r="D636" t="s">
        <v>8221</v>
      </c>
      <c r="E636">
        <v>2</v>
      </c>
    </row>
    <row r="637" spans="2:5" x14ac:dyDescent="0.35">
      <c r="B637" t="s">
        <v>8219</v>
      </c>
      <c r="C637">
        <v>33</v>
      </c>
      <c r="D637" t="s">
        <v>8221</v>
      </c>
      <c r="E637">
        <v>2</v>
      </c>
    </row>
    <row r="638" spans="2:5" x14ac:dyDescent="0.35">
      <c r="B638" t="s">
        <v>8219</v>
      </c>
      <c r="C638">
        <v>33</v>
      </c>
      <c r="D638" t="s">
        <v>8221</v>
      </c>
      <c r="E638">
        <v>2</v>
      </c>
    </row>
    <row r="639" spans="2:5" x14ac:dyDescent="0.35">
      <c r="B639" t="s">
        <v>8219</v>
      </c>
      <c r="C639">
        <v>34</v>
      </c>
      <c r="D639" t="s">
        <v>8221</v>
      </c>
      <c r="E639">
        <v>2</v>
      </c>
    </row>
    <row r="640" spans="2:5" x14ac:dyDescent="0.35">
      <c r="B640" t="s">
        <v>8219</v>
      </c>
      <c r="C640">
        <v>34</v>
      </c>
      <c r="D640" t="s">
        <v>8221</v>
      </c>
      <c r="E640">
        <v>2</v>
      </c>
    </row>
    <row r="641" spans="2:5" x14ac:dyDescent="0.35">
      <c r="B641" t="s">
        <v>8219</v>
      </c>
      <c r="C641">
        <v>34</v>
      </c>
      <c r="D641" t="s">
        <v>8221</v>
      </c>
      <c r="E641">
        <v>2</v>
      </c>
    </row>
    <row r="642" spans="2:5" x14ac:dyDescent="0.35">
      <c r="B642" t="s">
        <v>8219</v>
      </c>
      <c r="C642">
        <v>34</v>
      </c>
      <c r="D642" t="s">
        <v>8221</v>
      </c>
      <c r="E642">
        <v>2</v>
      </c>
    </row>
    <row r="643" spans="2:5" x14ac:dyDescent="0.35">
      <c r="B643" t="s">
        <v>8219</v>
      </c>
      <c r="C643">
        <v>34</v>
      </c>
      <c r="D643" t="s">
        <v>8221</v>
      </c>
      <c r="E643">
        <v>2</v>
      </c>
    </row>
    <row r="644" spans="2:5" x14ac:dyDescent="0.35">
      <c r="B644" t="s">
        <v>8219</v>
      </c>
      <c r="C644">
        <v>34</v>
      </c>
      <c r="D644" t="s">
        <v>8221</v>
      </c>
      <c r="E644">
        <v>2</v>
      </c>
    </row>
    <row r="645" spans="2:5" x14ac:dyDescent="0.35">
      <c r="B645" t="s">
        <v>8219</v>
      </c>
      <c r="C645">
        <v>34</v>
      </c>
      <c r="D645" t="s">
        <v>8221</v>
      </c>
      <c r="E645">
        <v>2</v>
      </c>
    </row>
    <row r="646" spans="2:5" x14ac:dyDescent="0.35">
      <c r="B646" t="s">
        <v>8219</v>
      </c>
      <c r="C646">
        <v>34</v>
      </c>
      <c r="D646" t="s">
        <v>8221</v>
      </c>
      <c r="E646">
        <v>3</v>
      </c>
    </row>
    <row r="647" spans="2:5" x14ac:dyDescent="0.35">
      <c r="B647" t="s">
        <v>8219</v>
      </c>
      <c r="C647">
        <v>34</v>
      </c>
      <c r="D647" t="s">
        <v>8221</v>
      </c>
      <c r="E647">
        <v>3</v>
      </c>
    </row>
    <row r="648" spans="2:5" x14ac:dyDescent="0.35">
      <c r="B648" t="s">
        <v>8219</v>
      </c>
      <c r="C648">
        <v>34</v>
      </c>
      <c r="D648" t="s">
        <v>8221</v>
      </c>
      <c r="E648">
        <v>3</v>
      </c>
    </row>
    <row r="649" spans="2:5" x14ac:dyDescent="0.35">
      <c r="B649" t="s">
        <v>8219</v>
      </c>
      <c r="C649">
        <v>34</v>
      </c>
      <c r="D649" t="s">
        <v>8221</v>
      </c>
      <c r="E649">
        <v>3</v>
      </c>
    </row>
    <row r="650" spans="2:5" x14ac:dyDescent="0.35">
      <c r="B650" t="s">
        <v>8219</v>
      </c>
      <c r="C650">
        <v>34</v>
      </c>
      <c r="D650" t="s">
        <v>8221</v>
      </c>
      <c r="E650">
        <v>3</v>
      </c>
    </row>
    <row r="651" spans="2:5" x14ac:dyDescent="0.35">
      <c r="B651" t="s">
        <v>8219</v>
      </c>
      <c r="C651">
        <v>34</v>
      </c>
      <c r="D651" t="s">
        <v>8221</v>
      </c>
      <c r="E651">
        <v>3</v>
      </c>
    </row>
    <row r="652" spans="2:5" x14ac:dyDescent="0.35">
      <c r="B652" t="s">
        <v>8219</v>
      </c>
      <c r="C652">
        <v>34</v>
      </c>
      <c r="D652" t="s">
        <v>8221</v>
      </c>
      <c r="E652">
        <v>3</v>
      </c>
    </row>
    <row r="653" spans="2:5" x14ac:dyDescent="0.35">
      <c r="B653" t="s">
        <v>8219</v>
      </c>
      <c r="C653">
        <v>34</v>
      </c>
      <c r="D653" t="s">
        <v>8221</v>
      </c>
      <c r="E653">
        <v>3</v>
      </c>
    </row>
    <row r="654" spans="2:5" x14ac:dyDescent="0.35">
      <c r="B654" t="s">
        <v>8219</v>
      </c>
      <c r="C654">
        <v>34</v>
      </c>
      <c r="D654" t="s">
        <v>8221</v>
      </c>
      <c r="E654">
        <v>3</v>
      </c>
    </row>
    <row r="655" spans="2:5" x14ac:dyDescent="0.35">
      <c r="B655" t="s">
        <v>8219</v>
      </c>
      <c r="C655">
        <v>34</v>
      </c>
      <c r="D655" t="s">
        <v>8221</v>
      </c>
      <c r="E655">
        <v>3</v>
      </c>
    </row>
    <row r="656" spans="2:5" x14ac:dyDescent="0.35">
      <c r="B656" t="s">
        <v>8219</v>
      </c>
      <c r="C656">
        <v>34</v>
      </c>
      <c r="D656" t="s">
        <v>8221</v>
      </c>
      <c r="E656">
        <v>3</v>
      </c>
    </row>
    <row r="657" spans="2:5" x14ac:dyDescent="0.35">
      <c r="B657" t="s">
        <v>8219</v>
      </c>
      <c r="C657">
        <v>34</v>
      </c>
      <c r="D657" t="s">
        <v>8221</v>
      </c>
      <c r="E657">
        <v>3</v>
      </c>
    </row>
    <row r="658" spans="2:5" x14ac:dyDescent="0.35">
      <c r="B658" t="s">
        <v>8219</v>
      </c>
      <c r="C658">
        <v>34</v>
      </c>
      <c r="D658" t="s">
        <v>8221</v>
      </c>
      <c r="E658">
        <v>3</v>
      </c>
    </row>
    <row r="659" spans="2:5" x14ac:dyDescent="0.35">
      <c r="B659" t="s">
        <v>8219</v>
      </c>
      <c r="C659">
        <v>34</v>
      </c>
      <c r="D659" t="s">
        <v>8221</v>
      </c>
      <c r="E659">
        <v>3</v>
      </c>
    </row>
    <row r="660" spans="2:5" x14ac:dyDescent="0.35">
      <c r="B660" t="s">
        <v>8219</v>
      </c>
      <c r="C660">
        <v>34</v>
      </c>
      <c r="D660" t="s">
        <v>8221</v>
      </c>
      <c r="E660">
        <v>3</v>
      </c>
    </row>
    <row r="661" spans="2:5" x14ac:dyDescent="0.35">
      <c r="B661" t="s">
        <v>8219</v>
      </c>
      <c r="C661">
        <v>34</v>
      </c>
      <c r="D661" t="s">
        <v>8221</v>
      </c>
      <c r="E661">
        <v>3</v>
      </c>
    </row>
    <row r="662" spans="2:5" x14ac:dyDescent="0.35">
      <c r="B662" t="s">
        <v>8219</v>
      </c>
      <c r="C662">
        <v>34</v>
      </c>
      <c r="D662" t="s">
        <v>8221</v>
      </c>
      <c r="E662">
        <v>3</v>
      </c>
    </row>
    <row r="663" spans="2:5" x14ac:dyDescent="0.35">
      <c r="B663" t="s">
        <v>8219</v>
      </c>
      <c r="C663">
        <v>34</v>
      </c>
      <c r="D663" t="s">
        <v>8221</v>
      </c>
      <c r="E663">
        <v>3</v>
      </c>
    </row>
    <row r="664" spans="2:5" x14ac:dyDescent="0.35">
      <c r="B664" t="s">
        <v>8219</v>
      </c>
      <c r="C664">
        <v>34</v>
      </c>
      <c r="D664" t="s">
        <v>8221</v>
      </c>
      <c r="E664">
        <v>3</v>
      </c>
    </row>
    <row r="665" spans="2:5" x14ac:dyDescent="0.35">
      <c r="B665" t="s">
        <v>8219</v>
      </c>
      <c r="C665">
        <v>35</v>
      </c>
      <c r="D665" t="s">
        <v>8221</v>
      </c>
      <c r="E665">
        <v>3</v>
      </c>
    </row>
    <row r="666" spans="2:5" x14ac:dyDescent="0.35">
      <c r="B666" t="s">
        <v>8219</v>
      </c>
      <c r="C666">
        <v>35</v>
      </c>
      <c r="D666" t="s">
        <v>8221</v>
      </c>
      <c r="E666">
        <v>3</v>
      </c>
    </row>
    <row r="667" spans="2:5" x14ac:dyDescent="0.35">
      <c r="B667" t="s">
        <v>8219</v>
      </c>
      <c r="C667">
        <v>35</v>
      </c>
      <c r="D667" t="s">
        <v>8221</v>
      </c>
      <c r="E667">
        <v>3</v>
      </c>
    </row>
    <row r="668" spans="2:5" x14ac:dyDescent="0.35">
      <c r="B668" t="s">
        <v>8219</v>
      </c>
      <c r="C668">
        <v>35</v>
      </c>
      <c r="D668" t="s">
        <v>8221</v>
      </c>
      <c r="E668">
        <v>3</v>
      </c>
    </row>
    <row r="669" spans="2:5" x14ac:dyDescent="0.35">
      <c r="B669" t="s">
        <v>8219</v>
      </c>
      <c r="C669">
        <v>35</v>
      </c>
      <c r="D669" t="s">
        <v>8221</v>
      </c>
      <c r="E669">
        <v>3</v>
      </c>
    </row>
    <row r="670" spans="2:5" x14ac:dyDescent="0.35">
      <c r="B670" t="s">
        <v>8219</v>
      </c>
      <c r="C670">
        <v>35</v>
      </c>
      <c r="D670" t="s">
        <v>8221</v>
      </c>
      <c r="E670">
        <v>3</v>
      </c>
    </row>
    <row r="671" spans="2:5" x14ac:dyDescent="0.35">
      <c r="B671" t="s">
        <v>8219</v>
      </c>
      <c r="C671">
        <v>35</v>
      </c>
      <c r="D671" t="s">
        <v>8221</v>
      </c>
      <c r="E671">
        <v>3</v>
      </c>
    </row>
    <row r="672" spans="2:5" x14ac:dyDescent="0.35">
      <c r="B672" t="s">
        <v>8219</v>
      </c>
      <c r="C672">
        <v>35</v>
      </c>
      <c r="D672" t="s">
        <v>8221</v>
      </c>
      <c r="E672">
        <v>3</v>
      </c>
    </row>
    <row r="673" spans="2:5" x14ac:dyDescent="0.35">
      <c r="B673" t="s">
        <v>8219</v>
      </c>
      <c r="C673">
        <v>35</v>
      </c>
      <c r="D673" t="s">
        <v>8221</v>
      </c>
      <c r="E673">
        <v>3</v>
      </c>
    </row>
    <row r="674" spans="2:5" x14ac:dyDescent="0.35">
      <c r="B674" t="s">
        <v>8219</v>
      </c>
      <c r="C674">
        <v>35</v>
      </c>
      <c r="D674" t="s">
        <v>8221</v>
      </c>
      <c r="E674">
        <v>3</v>
      </c>
    </row>
    <row r="675" spans="2:5" x14ac:dyDescent="0.35">
      <c r="B675" t="s">
        <v>8219</v>
      </c>
      <c r="C675">
        <v>35</v>
      </c>
      <c r="D675" t="s">
        <v>8221</v>
      </c>
      <c r="E675">
        <v>3</v>
      </c>
    </row>
    <row r="676" spans="2:5" x14ac:dyDescent="0.35">
      <c r="B676" t="s">
        <v>8219</v>
      </c>
      <c r="C676">
        <v>35</v>
      </c>
      <c r="D676" t="s">
        <v>8221</v>
      </c>
      <c r="E676">
        <v>3</v>
      </c>
    </row>
    <row r="677" spans="2:5" x14ac:dyDescent="0.35">
      <c r="B677" t="s">
        <v>8219</v>
      </c>
      <c r="C677">
        <v>35</v>
      </c>
      <c r="D677" t="s">
        <v>8221</v>
      </c>
      <c r="E677">
        <v>3</v>
      </c>
    </row>
    <row r="678" spans="2:5" x14ac:dyDescent="0.35">
      <c r="B678" t="s">
        <v>8219</v>
      </c>
      <c r="C678">
        <v>35</v>
      </c>
      <c r="D678" t="s">
        <v>8221</v>
      </c>
      <c r="E678">
        <v>3</v>
      </c>
    </row>
    <row r="679" spans="2:5" x14ac:dyDescent="0.35">
      <c r="B679" t="s">
        <v>8219</v>
      </c>
      <c r="C679">
        <v>35</v>
      </c>
      <c r="D679" t="s">
        <v>8221</v>
      </c>
      <c r="E679">
        <v>3</v>
      </c>
    </row>
    <row r="680" spans="2:5" x14ac:dyDescent="0.35">
      <c r="B680" t="s">
        <v>8219</v>
      </c>
      <c r="C680">
        <v>35</v>
      </c>
      <c r="D680" t="s">
        <v>8221</v>
      </c>
      <c r="E680">
        <v>3</v>
      </c>
    </row>
    <row r="681" spans="2:5" x14ac:dyDescent="0.35">
      <c r="B681" t="s">
        <v>8219</v>
      </c>
      <c r="C681">
        <v>35</v>
      </c>
      <c r="D681" t="s">
        <v>8221</v>
      </c>
      <c r="E681">
        <v>3</v>
      </c>
    </row>
    <row r="682" spans="2:5" x14ac:dyDescent="0.35">
      <c r="B682" t="s">
        <v>8219</v>
      </c>
      <c r="C682">
        <v>35</v>
      </c>
      <c r="D682" t="s">
        <v>8221</v>
      </c>
      <c r="E682">
        <v>3</v>
      </c>
    </row>
    <row r="683" spans="2:5" x14ac:dyDescent="0.35">
      <c r="B683" t="s">
        <v>8219</v>
      </c>
      <c r="C683">
        <v>35</v>
      </c>
      <c r="D683" t="s">
        <v>8221</v>
      </c>
      <c r="E683">
        <v>3</v>
      </c>
    </row>
    <row r="684" spans="2:5" x14ac:dyDescent="0.35">
      <c r="B684" t="s">
        <v>8219</v>
      </c>
      <c r="C684">
        <v>35</v>
      </c>
      <c r="D684" t="s">
        <v>8221</v>
      </c>
      <c r="E684">
        <v>3</v>
      </c>
    </row>
    <row r="685" spans="2:5" x14ac:dyDescent="0.35">
      <c r="B685" t="s">
        <v>8219</v>
      </c>
      <c r="C685">
        <v>35</v>
      </c>
      <c r="D685" t="s">
        <v>8221</v>
      </c>
      <c r="E685">
        <v>3</v>
      </c>
    </row>
    <row r="686" spans="2:5" x14ac:dyDescent="0.35">
      <c r="B686" t="s">
        <v>8219</v>
      </c>
      <c r="C686">
        <v>35</v>
      </c>
      <c r="D686" t="s">
        <v>8221</v>
      </c>
      <c r="E686">
        <v>3</v>
      </c>
    </row>
    <row r="687" spans="2:5" x14ac:dyDescent="0.35">
      <c r="B687" t="s">
        <v>8219</v>
      </c>
      <c r="C687">
        <v>35</v>
      </c>
      <c r="D687" t="s">
        <v>8221</v>
      </c>
      <c r="E687">
        <v>3</v>
      </c>
    </row>
    <row r="688" spans="2:5" x14ac:dyDescent="0.35">
      <c r="B688" t="s">
        <v>8219</v>
      </c>
      <c r="C688">
        <v>36</v>
      </c>
      <c r="D688" t="s">
        <v>8221</v>
      </c>
      <c r="E688">
        <v>3</v>
      </c>
    </row>
    <row r="689" spans="2:5" x14ac:dyDescent="0.35">
      <c r="B689" t="s">
        <v>8219</v>
      </c>
      <c r="C689">
        <v>36</v>
      </c>
      <c r="D689" t="s">
        <v>8221</v>
      </c>
      <c r="E689">
        <v>3</v>
      </c>
    </row>
    <row r="690" spans="2:5" x14ac:dyDescent="0.35">
      <c r="B690" t="s">
        <v>8219</v>
      </c>
      <c r="C690">
        <v>36</v>
      </c>
      <c r="D690" t="s">
        <v>8221</v>
      </c>
      <c r="E690">
        <v>3</v>
      </c>
    </row>
    <row r="691" spans="2:5" x14ac:dyDescent="0.35">
      <c r="B691" t="s">
        <v>8219</v>
      </c>
      <c r="C691">
        <v>36</v>
      </c>
      <c r="D691" t="s">
        <v>8221</v>
      </c>
      <c r="E691">
        <v>3</v>
      </c>
    </row>
    <row r="692" spans="2:5" x14ac:dyDescent="0.35">
      <c r="B692" t="s">
        <v>8219</v>
      </c>
      <c r="C692">
        <v>36</v>
      </c>
      <c r="D692" t="s">
        <v>8221</v>
      </c>
      <c r="E692">
        <v>3</v>
      </c>
    </row>
    <row r="693" spans="2:5" x14ac:dyDescent="0.35">
      <c r="B693" t="s">
        <v>8219</v>
      </c>
      <c r="C693">
        <v>36</v>
      </c>
      <c r="D693" t="s">
        <v>8221</v>
      </c>
      <c r="E693">
        <v>3</v>
      </c>
    </row>
    <row r="694" spans="2:5" x14ac:dyDescent="0.35">
      <c r="B694" t="s">
        <v>8219</v>
      </c>
      <c r="C694">
        <v>36</v>
      </c>
      <c r="D694" t="s">
        <v>8221</v>
      </c>
      <c r="E694">
        <v>3</v>
      </c>
    </row>
    <row r="695" spans="2:5" x14ac:dyDescent="0.35">
      <c r="B695" t="s">
        <v>8219</v>
      </c>
      <c r="C695">
        <v>36</v>
      </c>
      <c r="D695" t="s">
        <v>8221</v>
      </c>
      <c r="E695">
        <v>3</v>
      </c>
    </row>
    <row r="696" spans="2:5" x14ac:dyDescent="0.35">
      <c r="B696" t="s">
        <v>8219</v>
      </c>
      <c r="C696">
        <v>36</v>
      </c>
      <c r="D696" t="s">
        <v>8221</v>
      </c>
      <c r="E696">
        <v>3</v>
      </c>
    </row>
    <row r="697" spans="2:5" x14ac:dyDescent="0.35">
      <c r="B697" t="s">
        <v>8219</v>
      </c>
      <c r="C697">
        <v>36</v>
      </c>
      <c r="D697" t="s">
        <v>8221</v>
      </c>
      <c r="E697">
        <v>3</v>
      </c>
    </row>
    <row r="698" spans="2:5" x14ac:dyDescent="0.35">
      <c r="B698" t="s">
        <v>8219</v>
      </c>
      <c r="C698">
        <v>36</v>
      </c>
      <c r="D698" t="s">
        <v>8221</v>
      </c>
      <c r="E698">
        <v>3</v>
      </c>
    </row>
    <row r="699" spans="2:5" x14ac:dyDescent="0.35">
      <c r="B699" t="s">
        <v>8219</v>
      </c>
      <c r="C699">
        <v>36</v>
      </c>
      <c r="D699" t="s">
        <v>8221</v>
      </c>
      <c r="E699">
        <v>3</v>
      </c>
    </row>
    <row r="700" spans="2:5" x14ac:dyDescent="0.35">
      <c r="B700" t="s">
        <v>8219</v>
      </c>
      <c r="C700">
        <v>36</v>
      </c>
      <c r="D700" t="s">
        <v>8221</v>
      </c>
      <c r="E700">
        <v>3</v>
      </c>
    </row>
    <row r="701" spans="2:5" x14ac:dyDescent="0.35">
      <c r="B701" t="s">
        <v>8219</v>
      </c>
      <c r="C701">
        <v>36</v>
      </c>
      <c r="D701" t="s">
        <v>8221</v>
      </c>
      <c r="E701">
        <v>3</v>
      </c>
    </row>
    <row r="702" spans="2:5" x14ac:dyDescent="0.35">
      <c r="B702" t="s">
        <v>8219</v>
      </c>
      <c r="C702">
        <v>36</v>
      </c>
      <c r="D702" t="s">
        <v>8221</v>
      </c>
      <c r="E702">
        <v>3</v>
      </c>
    </row>
    <row r="703" spans="2:5" x14ac:dyDescent="0.35">
      <c r="B703" t="s">
        <v>8219</v>
      </c>
      <c r="C703">
        <v>37</v>
      </c>
      <c r="D703" t="s">
        <v>8221</v>
      </c>
      <c r="E703">
        <v>3</v>
      </c>
    </row>
    <row r="704" spans="2:5" x14ac:dyDescent="0.35">
      <c r="B704" t="s">
        <v>8219</v>
      </c>
      <c r="C704">
        <v>37</v>
      </c>
      <c r="D704" t="s">
        <v>8221</v>
      </c>
      <c r="E704">
        <v>3</v>
      </c>
    </row>
    <row r="705" spans="2:5" x14ac:dyDescent="0.35">
      <c r="B705" t="s">
        <v>8219</v>
      </c>
      <c r="C705">
        <v>37</v>
      </c>
      <c r="D705" t="s">
        <v>8221</v>
      </c>
      <c r="E705">
        <v>3</v>
      </c>
    </row>
    <row r="706" spans="2:5" x14ac:dyDescent="0.35">
      <c r="B706" t="s">
        <v>8219</v>
      </c>
      <c r="C706">
        <v>37</v>
      </c>
      <c r="D706" t="s">
        <v>8221</v>
      </c>
      <c r="E706">
        <v>3</v>
      </c>
    </row>
    <row r="707" spans="2:5" x14ac:dyDescent="0.35">
      <c r="B707" t="s">
        <v>8219</v>
      </c>
      <c r="C707">
        <v>37</v>
      </c>
      <c r="D707" t="s">
        <v>8221</v>
      </c>
      <c r="E707">
        <v>3</v>
      </c>
    </row>
    <row r="708" spans="2:5" x14ac:dyDescent="0.35">
      <c r="B708" t="s">
        <v>8219</v>
      </c>
      <c r="C708">
        <v>37</v>
      </c>
      <c r="D708" t="s">
        <v>8221</v>
      </c>
      <c r="E708">
        <v>3</v>
      </c>
    </row>
    <row r="709" spans="2:5" x14ac:dyDescent="0.35">
      <c r="B709" t="s">
        <v>8219</v>
      </c>
      <c r="C709">
        <v>37</v>
      </c>
      <c r="D709" t="s">
        <v>8221</v>
      </c>
      <c r="E709">
        <v>3</v>
      </c>
    </row>
    <row r="710" spans="2:5" x14ac:dyDescent="0.35">
      <c r="B710" t="s">
        <v>8219</v>
      </c>
      <c r="C710">
        <v>37</v>
      </c>
      <c r="D710" t="s">
        <v>8221</v>
      </c>
      <c r="E710">
        <v>3</v>
      </c>
    </row>
    <row r="711" spans="2:5" x14ac:dyDescent="0.35">
      <c r="B711" t="s">
        <v>8219</v>
      </c>
      <c r="C711">
        <v>37</v>
      </c>
      <c r="D711" t="s">
        <v>8221</v>
      </c>
      <c r="E711">
        <v>3</v>
      </c>
    </row>
    <row r="712" spans="2:5" x14ac:dyDescent="0.35">
      <c r="B712" t="s">
        <v>8219</v>
      </c>
      <c r="C712">
        <v>37</v>
      </c>
      <c r="D712" t="s">
        <v>8221</v>
      </c>
      <c r="E712">
        <v>3</v>
      </c>
    </row>
    <row r="713" spans="2:5" x14ac:dyDescent="0.35">
      <c r="B713" t="s">
        <v>8219</v>
      </c>
      <c r="C713">
        <v>37</v>
      </c>
      <c r="D713" t="s">
        <v>8221</v>
      </c>
      <c r="E713">
        <v>3</v>
      </c>
    </row>
    <row r="714" spans="2:5" x14ac:dyDescent="0.35">
      <c r="B714" t="s">
        <v>8219</v>
      </c>
      <c r="C714">
        <v>37</v>
      </c>
      <c r="D714" t="s">
        <v>8221</v>
      </c>
      <c r="E714">
        <v>3</v>
      </c>
    </row>
    <row r="715" spans="2:5" x14ac:dyDescent="0.35">
      <c r="B715" t="s">
        <v>8219</v>
      </c>
      <c r="C715">
        <v>37</v>
      </c>
      <c r="D715" t="s">
        <v>8221</v>
      </c>
      <c r="E715">
        <v>3</v>
      </c>
    </row>
    <row r="716" spans="2:5" x14ac:dyDescent="0.35">
      <c r="B716" t="s">
        <v>8219</v>
      </c>
      <c r="C716">
        <v>37</v>
      </c>
      <c r="D716" t="s">
        <v>8221</v>
      </c>
      <c r="E716">
        <v>3</v>
      </c>
    </row>
    <row r="717" spans="2:5" x14ac:dyDescent="0.35">
      <c r="B717" t="s">
        <v>8219</v>
      </c>
      <c r="C717">
        <v>37</v>
      </c>
      <c r="D717" t="s">
        <v>8221</v>
      </c>
      <c r="E717">
        <v>3</v>
      </c>
    </row>
    <row r="718" spans="2:5" x14ac:dyDescent="0.35">
      <c r="B718" t="s">
        <v>8219</v>
      </c>
      <c r="C718">
        <v>37</v>
      </c>
      <c r="D718" t="s">
        <v>8221</v>
      </c>
      <c r="E718">
        <v>3</v>
      </c>
    </row>
    <row r="719" spans="2:5" x14ac:dyDescent="0.35">
      <c r="B719" t="s">
        <v>8219</v>
      </c>
      <c r="C719">
        <v>37</v>
      </c>
      <c r="D719" t="s">
        <v>8221</v>
      </c>
      <c r="E719">
        <v>3</v>
      </c>
    </row>
    <row r="720" spans="2:5" x14ac:dyDescent="0.35">
      <c r="B720" t="s">
        <v>8219</v>
      </c>
      <c r="C720">
        <v>38</v>
      </c>
      <c r="D720" t="s">
        <v>8221</v>
      </c>
      <c r="E720">
        <v>3</v>
      </c>
    </row>
    <row r="721" spans="2:5" x14ac:dyDescent="0.35">
      <c r="B721" t="s">
        <v>8219</v>
      </c>
      <c r="C721">
        <v>38</v>
      </c>
      <c r="D721" t="s">
        <v>8221</v>
      </c>
      <c r="E721">
        <v>3</v>
      </c>
    </row>
    <row r="722" spans="2:5" x14ac:dyDescent="0.35">
      <c r="B722" t="s">
        <v>8219</v>
      </c>
      <c r="C722">
        <v>38</v>
      </c>
      <c r="D722" t="s">
        <v>8221</v>
      </c>
      <c r="E722">
        <v>3</v>
      </c>
    </row>
    <row r="723" spans="2:5" x14ac:dyDescent="0.35">
      <c r="B723" t="s">
        <v>8219</v>
      </c>
      <c r="C723">
        <v>38</v>
      </c>
      <c r="D723" t="s">
        <v>8221</v>
      </c>
      <c r="E723">
        <v>3</v>
      </c>
    </row>
    <row r="724" spans="2:5" x14ac:dyDescent="0.35">
      <c r="B724" t="s">
        <v>8219</v>
      </c>
      <c r="C724">
        <v>38</v>
      </c>
      <c r="D724" t="s">
        <v>8221</v>
      </c>
      <c r="E724">
        <v>3</v>
      </c>
    </row>
    <row r="725" spans="2:5" x14ac:dyDescent="0.35">
      <c r="B725" t="s">
        <v>8219</v>
      </c>
      <c r="C725">
        <v>38</v>
      </c>
      <c r="D725" t="s">
        <v>8221</v>
      </c>
      <c r="E725">
        <v>3</v>
      </c>
    </row>
    <row r="726" spans="2:5" x14ac:dyDescent="0.35">
      <c r="B726" t="s">
        <v>8219</v>
      </c>
      <c r="C726">
        <v>38</v>
      </c>
      <c r="D726" t="s">
        <v>8221</v>
      </c>
      <c r="E726">
        <v>3</v>
      </c>
    </row>
    <row r="727" spans="2:5" x14ac:dyDescent="0.35">
      <c r="B727" t="s">
        <v>8219</v>
      </c>
      <c r="C727">
        <v>38</v>
      </c>
      <c r="D727" t="s">
        <v>8221</v>
      </c>
      <c r="E727">
        <v>3</v>
      </c>
    </row>
    <row r="728" spans="2:5" x14ac:dyDescent="0.35">
      <c r="B728" t="s">
        <v>8219</v>
      </c>
      <c r="C728">
        <v>38</v>
      </c>
      <c r="D728" t="s">
        <v>8221</v>
      </c>
      <c r="E728">
        <v>3</v>
      </c>
    </row>
    <row r="729" spans="2:5" x14ac:dyDescent="0.35">
      <c r="B729" t="s">
        <v>8219</v>
      </c>
      <c r="C729">
        <v>38</v>
      </c>
      <c r="D729" t="s">
        <v>8221</v>
      </c>
      <c r="E729">
        <v>3</v>
      </c>
    </row>
    <row r="730" spans="2:5" x14ac:dyDescent="0.35">
      <c r="B730" t="s">
        <v>8219</v>
      </c>
      <c r="C730">
        <v>38</v>
      </c>
      <c r="D730" t="s">
        <v>8221</v>
      </c>
      <c r="E730">
        <v>3</v>
      </c>
    </row>
    <row r="731" spans="2:5" x14ac:dyDescent="0.35">
      <c r="B731" t="s">
        <v>8219</v>
      </c>
      <c r="C731">
        <v>38</v>
      </c>
      <c r="D731" t="s">
        <v>8221</v>
      </c>
      <c r="E731">
        <v>3</v>
      </c>
    </row>
    <row r="732" spans="2:5" x14ac:dyDescent="0.35">
      <c r="B732" t="s">
        <v>8219</v>
      </c>
      <c r="C732">
        <v>38</v>
      </c>
      <c r="D732" t="s">
        <v>8221</v>
      </c>
      <c r="E732">
        <v>3</v>
      </c>
    </row>
    <row r="733" spans="2:5" x14ac:dyDescent="0.35">
      <c r="B733" t="s">
        <v>8219</v>
      </c>
      <c r="C733">
        <v>38</v>
      </c>
      <c r="D733" t="s">
        <v>8221</v>
      </c>
      <c r="E733">
        <v>3</v>
      </c>
    </row>
    <row r="734" spans="2:5" x14ac:dyDescent="0.35">
      <c r="B734" t="s">
        <v>8219</v>
      </c>
      <c r="C734">
        <v>38</v>
      </c>
      <c r="D734" t="s">
        <v>8221</v>
      </c>
      <c r="E734">
        <v>3</v>
      </c>
    </row>
    <row r="735" spans="2:5" x14ac:dyDescent="0.35">
      <c r="B735" t="s">
        <v>8219</v>
      </c>
      <c r="C735">
        <v>38</v>
      </c>
      <c r="D735" t="s">
        <v>8221</v>
      </c>
      <c r="E735">
        <v>3</v>
      </c>
    </row>
    <row r="736" spans="2:5" x14ac:dyDescent="0.35">
      <c r="B736" t="s">
        <v>8219</v>
      </c>
      <c r="C736">
        <v>38</v>
      </c>
      <c r="D736" t="s">
        <v>8221</v>
      </c>
      <c r="E736">
        <v>3</v>
      </c>
    </row>
    <row r="737" spans="2:5" x14ac:dyDescent="0.35">
      <c r="B737" t="s">
        <v>8219</v>
      </c>
      <c r="C737">
        <v>38</v>
      </c>
      <c r="D737" t="s">
        <v>8221</v>
      </c>
      <c r="E737">
        <v>3</v>
      </c>
    </row>
    <row r="738" spans="2:5" x14ac:dyDescent="0.35">
      <c r="B738" t="s">
        <v>8219</v>
      </c>
      <c r="C738">
        <v>38</v>
      </c>
      <c r="D738" t="s">
        <v>8221</v>
      </c>
      <c r="E738">
        <v>3</v>
      </c>
    </row>
    <row r="739" spans="2:5" x14ac:dyDescent="0.35">
      <c r="B739" t="s">
        <v>8219</v>
      </c>
      <c r="C739">
        <v>38</v>
      </c>
      <c r="D739" t="s">
        <v>8221</v>
      </c>
      <c r="E739">
        <v>3</v>
      </c>
    </row>
    <row r="740" spans="2:5" x14ac:dyDescent="0.35">
      <c r="B740" t="s">
        <v>8219</v>
      </c>
      <c r="C740">
        <v>38</v>
      </c>
      <c r="D740" t="s">
        <v>8221</v>
      </c>
      <c r="E740">
        <v>3</v>
      </c>
    </row>
    <row r="741" spans="2:5" x14ac:dyDescent="0.35">
      <c r="B741" t="s">
        <v>8219</v>
      </c>
      <c r="C741">
        <v>38</v>
      </c>
      <c r="D741" t="s">
        <v>8221</v>
      </c>
      <c r="E741">
        <v>3</v>
      </c>
    </row>
    <row r="742" spans="2:5" x14ac:dyDescent="0.35">
      <c r="B742" t="s">
        <v>8219</v>
      </c>
      <c r="C742">
        <v>38</v>
      </c>
      <c r="D742" t="s">
        <v>8221</v>
      </c>
      <c r="E742">
        <v>3</v>
      </c>
    </row>
    <row r="743" spans="2:5" x14ac:dyDescent="0.35">
      <c r="B743" t="s">
        <v>8219</v>
      </c>
      <c r="C743">
        <v>38</v>
      </c>
      <c r="D743" t="s">
        <v>8221</v>
      </c>
      <c r="E743">
        <v>3</v>
      </c>
    </row>
    <row r="744" spans="2:5" x14ac:dyDescent="0.35">
      <c r="B744" t="s">
        <v>8219</v>
      </c>
      <c r="C744">
        <v>38</v>
      </c>
      <c r="D744" t="s">
        <v>8221</v>
      </c>
      <c r="E744">
        <v>3</v>
      </c>
    </row>
    <row r="745" spans="2:5" x14ac:dyDescent="0.35">
      <c r="B745" t="s">
        <v>8219</v>
      </c>
      <c r="C745">
        <v>38</v>
      </c>
      <c r="D745" t="s">
        <v>8221</v>
      </c>
      <c r="E745">
        <v>3</v>
      </c>
    </row>
    <row r="746" spans="2:5" x14ac:dyDescent="0.35">
      <c r="B746" t="s">
        <v>8219</v>
      </c>
      <c r="C746">
        <v>38</v>
      </c>
      <c r="D746" t="s">
        <v>8221</v>
      </c>
      <c r="E746">
        <v>3</v>
      </c>
    </row>
    <row r="747" spans="2:5" x14ac:dyDescent="0.35">
      <c r="B747" t="s">
        <v>8219</v>
      </c>
      <c r="C747">
        <v>38</v>
      </c>
      <c r="D747" t="s">
        <v>8221</v>
      </c>
      <c r="E747">
        <v>3</v>
      </c>
    </row>
    <row r="748" spans="2:5" x14ac:dyDescent="0.35">
      <c r="B748" t="s">
        <v>8219</v>
      </c>
      <c r="C748">
        <v>38</v>
      </c>
      <c r="D748" t="s">
        <v>8221</v>
      </c>
      <c r="E748">
        <v>3</v>
      </c>
    </row>
    <row r="749" spans="2:5" x14ac:dyDescent="0.35">
      <c r="B749" t="s">
        <v>8219</v>
      </c>
      <c r="C749">
        <v>39</v>
      </c>
      <c r="D749" t="s">
        <v>8221</v>
      </c>
      <c r="E749">
        <v>3</v>
      </c>
    </row>
    <row r="750" spans="2:5" x14ac:dyDescent="0.35">
      <c r="B750" t="s">
        <v>8219</v>
      </c>
      <c r="C750">
        <v>39</v>
      </c>
      <c r="D750" t="s">
        <v>8221</v>
      </c>
      <c r="E750">
        <v>3</v>
      </c>
    </row>
    <row r="751" spans="2:5" x14ac:dyDescent="0.35">
      <c r="B751" t="s">
        <v>8219</v>
      </c>
      <c r="C751">
        <v>39</v>
      </c>
      <c r="D751" t="s">
        <v>8221</v>
      </c>
      <c r="E751">
        <v>3</v>
      </c>
    </row>
    <row r="752" spans="2:5" x14ac:dyDescent="0.35">
      <c r="B752" t="s">
        <v>8219</v>
      </c>
      <c r="C752">
        <v>39</v>
      </c>
      <c r="D752" t="s">
        <v>8221</v>
      </c>
      <c r="E752">
        <v>3</v>
      </c>
    </row>
    <row r="753" spans="2:5" x14ac:dyDescent="0.35">
      <c r="B753" t="s">
        <v>8219</v>
      </c>
      <c r="C753">
        <v>39</v>
      </c>
      <c r="D753" t="s">
        <v>8221</v>
      </c>
      <c r="E753">
        <v>4</v>
      </c>
    </row>
    <row r="754" spans="2:5" x14ac:dyDescent="0.35">
      <c r="B754" t="s">
        <v>8219</v>
      </c>
      <c r="C754">
        <v>39</v>
      </c>
      <c r="D754" t="s">
        <v>8221</v>
      </c>
      <c r="E754">
        <v>4</v>
      </c>
    </row>
    <row r="755" spans="2:5" x14ac:dyDescent="0.35">
      <c r="B755" t="s">
        <v>8219</v>
      </c>
      <c r="C755">
        <v>39</v>
      </c>
      <c r="D755" t="s">
        <v>8221</v>
      </c>
      <c r="E755">
        <v>4</v>
      </c>
    </row>
    <row r="756" spans="2:5" x14ac:dyDescent="0.35">
      <c r="B756" t="s">
        <v>8219</v>
      </c>
      <c r="C756">
        <v>39</v>
      </c>
      <c r="D756" t="s">
        <v>8221</v>
      </c>
      <c r="E756">
        <v>4</v>
      </c>
    </row>
    <row r="757" spans="2:5" x14ac:dyDescent="0.35">
      <c r="B757" t="s">
        <v>8219</v>
      </c>
      <c r="C757">
        <v>39</v>
      </c>
      <c r="D757" t="s">
        <v>8221</v>
      </c>
      <c r="E757">
        <v>4</v>
      </c>
    </row>
    <row r="758" spans="2:5" x14ac:dyDescent="0.35">
      <c r="B758" t="s">
        <v>8219</v>
      </c>
      <c r="C758">
        <v>39</v>
      </c>
      <c r="D758" t="s">
        <v>8221</v>
      </c>
      <c r="E758">
        <v>4</v>
      </c>
    </row>
    <row r="759" spans="2:5" x14ac:dyDescent="0.35">
      <c r="B759" t="s">
        <v>8219</v>
      </c>
      <c r="C759">
        <v>39</v>
      </c>
      <c r="D759" t="s">
        <v>8221</v>
      </c>
      <c r="E759">
        <v>4</v>
      </c>
    </row>
    <row r="760" spans="2:5" x14ac:dyDescent="0.35">
      <c r="B760" t="s">
        <v>8219</v>
      </c>
      <c r="C760">
        <v>39</v>
      </c>
      <c r="D760" t="s">
        <v>8221</v>
      </c>
      <c r="E760">
        <v>4</v>
      </c>
    </row>
    <row r="761" spans="2:5" x14ac:dyDescent="0.35">
      <c r="B761" t="s">
        <v>8219</v>
      </c>
      <c r="C761">
        <v>39</v>
      </c>
      <c r="D761" t="s">
        <v>8221</v>
      </c>
      <c r="E761">
        <v>4</v>
      </c>
    </row>
    <row r="762" spans="2:5" x14ac:dyDescent="0.35">
      <c r="B762" t="s">
        <v>8219</v>
      </c>
      <c r="C762">
        <v>39</v>
      </c>
      <c r="D762" t="s">
        <v>8221</v>
      </c>
      <c r="E762">
        <v>4</v>
      </c>
    </row>
    <row r="763" spans="2:5" x14ac:dyDescent="0.35">
      <c r="B763" t="s">
        <v>8219</v>
      </c>
      <c r="C763">
        <v>39</v>
      </c>
      <c r="D763" t="s">
        <v>8221</v>
      </c>
      <c r="E763">
        <v>4</v>
      </c>
    </row>
    <row r="764" spans="2:5" x14ac:dyDescent="0.35">
      <c r="B764" t="s">
        <v>8219</v>
      </c>
      <c r="C764">
        <v>39</v>
      </c>
      <c r="D764" t="s">
        <v>8221</v>
      </c>
      <c r="E764">
        <v>4</v>
      </c>
    </row>
    <row r="765" spans="2:5" x14ac:dyDescent="0.35">
      <c r="B765" t="s">
        <v>8219</v>
      </c>
      <c r="C765">
        <v>39</v>
      </c>
      <c r="D765" t="s">
        <v>8221</v>
      </c>
      <c r="E765">
        <v>4</v>
      </c>
    </row>
    <row r="766" spans="2:5" x14ac:dyDescent="0.35">
      <c r="B766" t="s">
        <v>8219</v>
      </c>
      <c r="C766">
        <v>40</v>
      </c>
      <c r="D766" t="s">
        <v>8221</v>
      </c>
      <c r="E766">
        <v>4</v>
      </c>
    </row>
    <row r="767" spans="2:5" x14ac:dyDescent="0.35">
      <c r="B767" t="s">
        <v>8219</v>
      </c>
      <c r="C767">
        <v>40</v>
      </c>
      <c r="D767" t="s">
        <v>8221</v>
      </c>
      <c r="E767">
        <v>4</v>
      </c>
    </row>
    <row r="768" spans="2:5" x14ac:dyDescent="0.35">
      <c r="B768" t="s">
        <v>8219</v>
      </c>
      <c r="C768">
        <v>40</v>
      </c>
      <c r="D768" t="s">
        <v>8221</v>
      </c>
      <c r="E768">
        <v>4</v>
      </c>
    </row>
    <row r="769" spans="2:5" x14ac:dyDescent="0.35">
      <c r="B769" t="s">
        <v>8219</v>
      </c>
      <c r="C769">
        <v>40</v>
      </c>
      <c r="D769" t="s">
        <v>8221</v>
      </c>
      <c r="E769">
        <v>4</v>
      </c>
    </row>
    <row r="770" spans="2:5" x14ac:dyDescent="0.35">
      <c r="B770" t="s">
        <v>8219</v>
      </c>
      <c r="C770">
        <v>40</v>
      </c>
      <c r="D770" t="s">
        <v>8221</v>
      </c>
      <c r="E770">
        <v>4</v>
      </c>
    </row>
    <row r="771" spans="2:5" x14ac:dyDescent="0.35">
      <c r="B771" t="s">
        <v>8219</v>
      </c>
      <c r="C771">
        <v>40</v>
      </c>
      <c r="D771" t="s">
        <v>8221</v>
      </c>
      <c r="E771">
        <v>4</v>
      </c>
    </row>
    <row r="772" spans="2:5" x14ac:dyDescent="0.35">
      <c r="B772" t="s">
        <v>8219</v>
      </c>
      <c r="C772">
        <v>40</v>
      </c>
      <c r="D772" t="s">
        <v>8221</v>
      </c>
      <c r="E772">
        <v>4</v>
      </c>
    </row>
    <row r="773" spans="2:5" x14ac:dyDescent="0.35">
      <c r="B773" t="s">
        <v>8219</v>
      </c>
      <c r="C773">
        <v>40</v>
      </c>
      <c r="D773" t="s">
        <v>8221</v>
      </c>
      <c r="E773">
        <v>4</v>
      </c>
    </row>
    <row r="774" spans="2:5" x14ac:dyDescent="0.35">
      <c r="B774" t="s">
        <v>8219</v>
      </c>
      <c r="C774">
        <v>40</v>
      </c>
      <c r="D774" t="s">
        <v>8221</v>
      </c>
      <c r="E774">
        <v>4</v>
      </c>
    </row>
    <row r="775" spans="2:5" x14ac:dyDescent="0.35">
      <c r="B775" t="s">
        <v>8219</v>
      </c>
      <c r="C775">
        <v>40</v>
      </c>
      <c r="D775" t="s">
        <v>8221</v>
      </c>
      <c r="E775">
        <v>4</v>
      </c>
    </row>
    <row r="776" spans="2:5" x14ac:dyDescent="0.35">
      <c r="B776" t="s">
        <v>8219</v>
      </c>
      <c r="C776">
        <v>40</v>
      </c>
      <c r="D776" t="s">
        <v>8221</v>
      </c>
      <c r="E776">
        <v>4</v>
      </c>
    </row>
    <row r="777" spans="2:5" x14ac:dyDescent="0.35">
      <c r="B777" t="s">
        <v>8219</v>
      </c>
      <c r="C777">
        <v>41</v>
      </c>
      <c r="D777" t="s">
        <v>8221</v>
      </c>
      <c r="E777">
        <v>4</v>
      </c>
    </row>
    <row r="778" spans="2:5" x14ac:dyDescent="0.35">
      <c r="B778" t="s">
        <v>8219</v>
      </c>
      <c r="C778">
        <v>41</v>
      </c>
      <c r="D778" t="s">
        <v>8221</v>
      </c>
      <c r="E778">
        <v>4</v>
      </c>
    </row>
    <row r="779" spans="2:5" x14ac:dyDescent="0.35">
      <c r="B779" t="s">
        <v>8219</v>
      </c>
      <c r="C779">
        <v>41</v>
      </c>
      <c r="D779" t="s">
        <v>8221</v>
      </c>
      <c r="E779">
        <v>4</v>
      </c>
    </row>
    <row r="780" spans="2:5" x14ac:dyDescent="0.35">
      <c r="B780" t="s">
        <v>8219</v>
      </c>
      <c r="C780">
        <v>41</v>
      </c>
      <c r="D780" t="s">
        <v>8221</v>
      </c>
      <c r="E780">
        <v>4</v>
      </c>
    </row>
    <row r="781" spans="2:5" x14ac:dyDescent="0.35">
      <c r="B781" t="s">
        <v>8219</v>
      </c>
      <c r="C781">
        <v>41</v>
      </c>
      <c r="D781" t="s">
        <v>8221</v>
      </c>
      <c r="E781">
        <v>4</v>
      </c>
    </row>
    <row r="782" spans="2:5" x14ac:dyDescent="0.35">
      <c r="B782" t="s">
        <v>8219</v>
      </c>
      <c r="C782">
        <v>41</v>
      </c>
      <c r="D782" t="s">
        <v>8221</v>
      </c>
      <c r="E782">
        <v>4</v>
      </c>
    </row>
    <row r="783" spans="2:5" x14ac:dyDescent="0.35">
      <c r="B783" t="s">
        <v>8219</v>
      </c>
      <c r="C783">
        <v>41</v>
      </c>
      <c r="D783" t="s">
        <v>8221</v>
      </c>
      <c r="E783">
        <v>4</v>
      </c>
    </row>
    <row r="784" spans="2:5" x14ac:dyDescent="0.35">
      <c r="B784" t="s">
        <v>8219</v>
      </c>
      <c r="C784">
        <v>41</v>
      </c>
      <c r="D784" t="s">
        <v>8221</v>
      </c>
      <c r="E784">
        <v>4</v>
      </c>
    </row>
    <row r="785" spans="2:5" x14ac:dyDescent="0.35">
      <c r="B785" t="s">
        <v>8219</v>
      </c>
      <c r="C785">
        <v>41</v>
      </c>
      <c r="D785" t="s">
        <v>8221</v>
      </c>
      <c r="E785">
        <v>4</v>
      </c>
    </row>
    <row r="786" spans="2:5" x14ac:dyDescent="0.35">
      <c r="B786" t="s">
        <v>8219</v>
      </c>
      <c r="C786">
        <v>41</v>
      </c>
      <c r="D786" t="s">
        <v>8221</v>
      </c>
      <c r="E786">
        <v>4</v>
      </c>
    </row>
    <row r="787" spans="2:5" x14ac:dyDescent="0.35">
      <c r="B787" t="s">
        <v>8219</v>
      </c>
      <c r="C787">
        <v>41</v>
      </c>
      <c r="D787" t="s">
        <v>8221</v>
      </c>
      <c r="E787">
        <v>4</v>
      </c>
    </row>
    <row r="788" spans="2:5" x14ac:dyDescent="0.35">
      <c r="B788" t="s">
        <v>8219</v>
      </c>
      <c r="C788">
        <v>41</v>
      </c>
      <c r="D788" t="s">
        <v>8221</v>
      </c>
      <c r="E788">
        <v>4</v>
      </c>
    </row>
    <row r="789" spans="2:5" x14ac:dyDescent="0.35">
      <c r="B789" t="s">
        <v>8219</v>
      </c>
      <c r="C789">
        <v>41</v>
      </c>
      <c r="D789" t="s">
        <v>8221</v>
      </c>
      <c r="E789">
        <v>4</v>
      </c>
    </row>
    <row r="790" spans="2:5" x14ac:dyDescent="0.35">
      <c r="B790" t="s">
        <v>8219</v>
      </c>
      <c r="C790">
        <v>41</v>
      </c>
      <c r="D790" t="s">
        <v>8221</v>
      </c>
      <c r="E790">
        <v>4</v>
      </c>
    </row>
    <row r="791" spans="2:5" x14ac:dyDescent="0.35">
      <c r="B791" t="s">
        <v>8219</v>
      </c>
      <c r="C791">
        <v>41</v>
      </c>
      <c r="D791" t="s">
        <v>8221</v>
      </c>
      <c r="E791">
        <v>4</v>
      </c>
    </row>
    <row r="792" spans="2:5" x14ac:dyDescent="0.35">
      <c r="B792" t="s">
        <v>8219</v>
      </c>
      <c r="C792">
        <v>41</v>
      </c>
      <c r="D792" t="s">
        <v>8221</v>
      </c>
      <c r="E792">
        <v>4</v>
      </c>
    </row>
    <row r="793" spans="2:5" x14ac:dyDescent="0.35">
      <c r="B793" t="s">
        <v>8219</v>
      </c>
      <c r="C793">
        <v>41</v>
      </c>
      <c r="D793" t="s">
        <v>8221</v>
      </c>
      <c r="E793">
        <v>4</v>
      </c>
    </row>
    <row r="794" spans="2:5" x14ac:dyDescent="0.35">
      <c r="B794" t="s">
        <v>8219</v>
      </c>
      <c r="C794">
        <v>41</v>
      </c>
      <c r="D794" t="s">
        <v>8221</v>
      </c>
      <c r="E794">
        <v>4</v>
      </c>
    </row>
    <row r="795" spans="2:5" x14ac:dyDescent="0.35">
      <c r="B795" t="s">
        <v>8219</v>
      </c>
      <c r="C795">
        <v>41</v>
      </c>
      <c r="D795" t="s">
        <v>8221</v>
      </c>
      <c r="E795">
        <v>4</v>
      </c>
    </row>
    <row r="796" spans="2:5" x14ac:dyDescent="0.35">
      <c r="B796" t="s">
        <v>8219</v>
      </c>
      <c r="C796">
        <v>42</v>
      </c>
      <c r="D796" t="s">
        <v>8221</v>
      </c>
      <c r="E796">
        <v>4</v>
      </c>
    </row>
    <row r="797" spans="2:5" x14ac:dyDescent="0.35">
      <c r="B797" t="s">
        <v>8219</v>
      </c>
      <c r="C797">
        <v>42</v>
      </c>
      <c r="D797" t="s">
        <v>8221</v>
      </c>
      <c r="E797">
        <v>4</v>
      </c>
    </row>
    <row r="798" spans="2:5" x14ac:dyDescent="0.35">
      <c r="B798" t="s">
        <v>8219</v>
      </c>
      <c r="C798">
        <v>42</v>
      </c>
      <c r="D798" t="s">
        <v>8221</v>
      </c>
      <c r="E798">
        <v>4</v>
      </c>
    </row>
    <row r="799" spans="2:5" x14ac:dyDescent="0.35">
      <c r="B799" t="s">
        <v>8219</v>
      </c>
      <c r="C799">
        <v>42</v>
      </c>
      <c r="D799" t="s">
        <v>8221</v>
      </c>
      <c r="E799">
        <v>4</v>
      </c>
    </row>
    <row r="800" spans="2:5" x14ac:dyDescent="0.35">
      <c r="B800" t="s">
        <v>8219</v>
      </c>
      <c r="C800">
        <v>42</v>
      </c>
      <c r="D800" t="s">
        <v>8221</v>
      </c>
      <c r="E800">
        <v>4</v>
      </c>
    </row>
    <row r="801" spans="2:5" x14ac:dyDescent="0.35">
      <c r="B801" t="s">
        <v>8219</v>
      </c>
      <c r="C801">
        <v>42</v>
      </c>
      <c r="D801" t="s">
        <v>8221</v>
      </c>
      <c r="E801">
        <v>4</v>
      </c>
    </row>
    <row r="802" spans="2:5" x14ac:dyDescent="0.35">
      <c r="B802" t="s">
        <v>8219</v>
      </c>
      <c r="C802">
        <v>42</v>
      </c>
      <c r="D802" t="s">
        <v>8221</v>
      </c>
      <c r="E802">
        <v>4</v>
      </c>
    </row>
    <row r="803" spans="2:5" x14ac:dyDescent="0.35">
      <c r="B803" t="s">
        <v>8219</v>
      </c>
      <c r="C803">
        <v>42</v>
      </c>
      <c r="D803" t="s">
        <v>8221</v>
      </c>
      <c r="E803">
        <v>4</v>
      </c>
    </row>
    <row r="804" spans="2:5" x14ac:dyDescent="0.35">
      <c r="B804" t="s">
        <v>8219</v>
      </c>
      <c r="C804">
        <v>42</v>
      </c>
      <c r="D804" t="s">
        <v>8221</v>
      </c>
      <c r="E804">
        <v>4</v>
      </c>
    </row>
    <row r="805" spans="2:5" x14ac:dyDescent="0.35">
      <c r="B805" t="s">
        <v>8219</v>
      </c>
      <c r="C805">
        <v>42</v>
      </c>
      <c r="D805" t="s">
        <v>8221</v>
      </c>
      <c r="E805">
        <v>4</v>
      </c>
    </row>
    <row r="806" spans="2:5" x14ac:dyDescent="0.35">
      <c r="B806" t="s">
        <v>8219</v>
      </c>
      <c r="C806">
        <v>42</v>
      </c>
      <c r="D806" t="s">
        <v>8221</v>
      </c>
      <c r="E806">
        <v>4</v>
      </c>
    </row>
    <row r="807" spans="2:5" x14ac:dyDescent="0.35">
      <c r="B807" t="s">
        <v>8219</v>
      </c>
      <c r="C807">
        <v>42</v>
      </c>
      <c r="D807" t="s">
        <v>8221</v>
      </c>
      <c r="E807">
        <v>4</v>
      </c>
    </row>
    <row r="808" spans="2:5" x14ac:dyDescent="0.35">
      <c r="B808" t="s">
        <v>8219</v>
      </c>
      <c r="C808">
        <v>42</v>
      </c>
      <c r="D808" t="s">
        <v>8221</v>
      </c>
      <c r="E808">
        <v>4</v>
      </c>
    </row>
    <row r="809" spans="2:5" x14ac:dyDescent="0.35">
      <c r="B809" t="s">
        <v>8219</v>
      </c>
      <c r="C809">
        <v>42</v>
      </c>
      <c r="D809" t="s">
        <v>8221</v>
      </c>
      <c r="E809">
        <v>4</v>
      </c>
    </row>
    <row r="810" spans="2:5" x14ac:dyDescent="0.35">
      <c r="B810" t="s">
        <v>8219</v>
      </c>
      <c r="C810">
        <v>43</v>
      </c>
      <c r="D810" t="s">
        <v>8221</v>
      </c>
      <c r="E810">
        <v>4</v>
      </c>
    </row>
    <row r="811" spans="2:5" x14ac:dyDescent="0.35">
      <c r="B811" t="s">
        <v>8219</v>
      </c>
      <c r="C811">
        <v>43</v>
      </c>
      <c r="D811" t="s">
        <v>8221</v>
      </c>
      <c r="E811">
        <v>4</v>
      </c>
    </row>
    <row r="812" spans="2:5" x14ac:dyDescent="0.35">
      <c r="B812" t="s">
        <v>8219</v>
      </c>
      <c r="C812">
        <v>43</v>
      </c>
      <c r="D812" t="s">
        <v>8221</v>
      </c>
      <c r="E812">
        <v>4</v>
      </c>
    </row>
    <row r="813" spans="2:5" x14ac:dyDescent="0.35">
      <c r="B813" t="s">
        <v>8219</v>
      </c>
      <c r="C813">
        <v>43</v>
      </c>
      <c r="D813" t="s">
        <v>8221</v>
      </c>
      <c r="E813">
        <v>4</v>
      </c>
    </row>
    <row r="814" spans="2:5" x14ac:dyDescent="0.35">
      <c r="B814" t="s">
        <v>8219</v>
      </c>
      <c r="C814">
        <v>43</v>
      </c>
      <c r="D814" t="s">
        <v>8221</v>
      </c>
      <c r="E814">
        <v>4</v>
      </c>
    </row>
    <row r="815" spans="2:5" x14ac:dyDescent="0.35">
      <c r="B815" t="s">
        <v>8219</v>
      </c>
      <c r="C815">
        <v>43</v>
      </c>
      <c r="D815" t="s">
        <v>8221</v>
      </c>
      <c r="E815">
        <v>4</v>
      </c>
    </row>
    <row r="816" spans="2:5" x14ac:dyDescent="0.35">
      <c r="B816" t="s">
        <v>8219</v>
      </c>
      <c r="C816">
        <v>43</v>
      </c>
      <c r="D816" t="s">
        <v>8221</v>
      </c>
      <c r="E816">
        <v>4</v>
      </c>
    </row>
    <row r="817" spans="2:5" x14ac:dyDescent="0.35">
      <c r="B817" t="s">
        <v>8219</v>
      </c>
      <c r="C817">
        <v>43</v>
      </c>
      <c r="D817" t="s">
        <v>8221</v>
      </c>
      <c r="E817">
        <v>4</v>
      </c>
    </row>
    <row r="818" spans="2:5" x14ac:dyDescent="0.35">
      <c r="B818" t="s">
        <v>8219</v>
      </c>
      <c r="C818">
        <v>43</v>
      </c>
      <c r="D818" t="s">
        <v>8221</v>
      </c>
      <c r="E818">
        <v>4</v>
      </c>
    </row>
    <row r="819" spans="2:5" x14ac:dyDescent="0.35">
      <c r="B819" t="s">
        <v>8219</v>
      </c>
      <c r="C819">
        <v>43</v>
      </c>
      <c r="D819" t="s">
        <v>8221</v>
      </c>
      <c r="E819">
        <v>4</v>
      </c>
    </row>
    <row r="820" spans="2:5" x14ac:dyDescent="0.35">
      <c r="B820" t="s">
        <v>8219</v>
      </c>
      <c r="C820">
        <v>43</v>
      </c>
      <c r="D820" t="s">
        <v>8221</v>
      </c>
      <c r="E820">
        <v>4</v>
      </c>
    </row>
    <row r="821" spans="2:5" x14ac:dyDescent="0.35">
      <c r="B821" t="s">
        <v>8219</v>
      </c>
      <c r="C821">
        <v>43</v>
      </c>
      <c r="D821" t="s">
        <v>8221</v>
      </c>
      <c r="E821">
        <v>4</v>
      </c>
    </row>
    <row r="822" spans="2:5" x14ac:dyDescent="0.35">
      <c r="B822" t="s">
        <v>8219</v>
      </c>
      <c r="C822">
        <v>43</v>
      </c>
      <c r="D822" t="s">
        <v>8221</v>
      </c>
      <c r="E822">
        <v>4</v>
      </c>
    </row>
    <row r="823" spans="2:5" x14ac:dyDescent="0.35">
      <c r="B823" t="s">
        <v>8219</v>
      </c>
      <c r="C823">
        <v>44</v>
      </c>
      <c r="D823" t="s">
        <v>8221</v>
      </c>
      <c r="E823">
        <v>4</v>
      </c>
    </row>
    <row r="824" spans="2:5" x14ac:dyDescent="0.35">
      <c r="B824" t="s">
        <v>8219</v>
      </c>
      <c r="C824">
        <v>44</v>
      </c>
      <c r="D824" t="s">
        <v>8221</v>
      </c>
      <c r="E824">
        <v>4</v>
      </c>
    </row>
    <row r="825" spans="2:5" x14ac:dyDescent="0.35">
      <c r="B825" t="s">
        <v>8219</v>
      </c>
      <c r="C825">
        <v>44</v>
      </c>
      <c r="D825" t="s">
        <v>8221</v>
      </c>
      <c r="E825">
        <v>4</v>
      </c>
    </row>
    <row r="826" spans="2:5" x14ac:dyDescent="0.35">
      <c r="B826" t="s">
        <v>8219</v>
      </c>
      <c r="C826">
        <v>44</v>
      </c>
      <c r="D826" t="s">
        <v>8221</v>
      </c>
      <c r="E826">
        <v>4</v>
      </c>
    </row>
    <row r="827" spans="2:5" x14ac:dyDescent="0.35">
      <c r="B827" t="s">
        <v>8219</v>
      </c>
      <c r="C827">
        <v>44</v>
      </c>
      <c r="D827" t="s">
        <v>8221</v>
      </c>
      <c r="E827">
        <v>4</v>
      </c>
    </row>
    <row r="828" spans="2:5" x14ac:dyDescent="0.35">
      <c r="B828" t="s">
        <v>8219</v>
      </c>
      <c r="C828">
        <v>44</v>
      </c>
      <c r="D828" t="s">
        <v>8221</v>
      </c>
      <c r="E828">
        <v>4</v>
      </c>
    </row>
    <row r="829" spans="2:5" x14ac:dyDescent="0.35">
      <c r="B829" t="s">
        <v>8219</v>
      </c>
      <c r="C829">
        <v>44</v>
      </c>
      <c r="D829" t="s">
        <v>8221</v>
      </c>
      <c r="E829">
        <v>4</v>
      </c>
    </row>
    <row r="830" spans="2:5" x14ac:dyDescent="0.35">
      <c r="B830" t="s">
        <v>8219</v>
      </c>
      <c r="C830">
        <v>44</v>
      </c>
      <c r="D830" t="s">
        <v>8221</v>
      </c>
      <c r="E830">
        <v>4</v>
      </c>
    </row>
    <row r="831" spans="2:5" x14ac:dyDescent="0.35">
      <c r="B831" t="s">
        <v>8219</v>
      </c>
      <c r="C831">
        <v>44</v>
      </c>
      <c r="D831" t="s">
        <v>8221</v>
      </c>
      <c r="E831">
        <v>4</v>
      </c>
    </row>
    <row r="832" spans="2:5" x14ac:dyDescent="0.35">
      <c r="B832" t="s">
        <v>8219</v>
      </c>
      <c r="C832">
        <v>44</v>
      </c>
      <c r="D832" t="s">
        <v>8221</v>
      </c>
      <c r="E832">
        <v>4</v>
      </c>
    </row>
    <row r="833" spans="2:5" x14ac:dyDescent="0.35">
      <c r="B833" t="s">
        <v>8219</v>
      </c>
      <c r="C833">
        <v>44</v>
      </c>
      <c r="D833" t="s">
        <v>8221</v>
      </c>
      <c r="E833">
        <v>4</v>
      </c>
    </row>
    <row r="834" spans="2:5" x14ac:dyDescent="0.35">
      <c r="B834" t="s">
        <v>8219</v>
      </c>
      <c r="C834">
        <v>44</v>
      </c>
      <c r="D834" t="s">
        <v>8221</v>
      </c>
      <c r="E834">
        <v>4</v>
      </c>
    </row>
    <row r="835" spans="2:5" x14ac:dyDescent="0.35">
      <c r="B835" t="s">
        <v>8219</v>
      </c>
      <c r="C835">
        <v>44</v>
      </c>
      <c r="D835" t="s">
        <v>8221</v>
      </c>
      <c r="E835">
        <v>4</v>
      </c>
    </row>
    <row r="836" spans="2:5" x14ac:dyDescent="0.35">
      <c r="B836" t="s">
        <v>8219</v>
      </c>
      <c r="C836">
        <v>44</v>
      </c>
      <c r="D836" t="s">
        <v>8221</v>
      </c>
      <c r="E836">
        <v>4</v>
      </c>
    </row>
    <row r="837" spans="2:5" x14ac:dyDescent="0.35">
      <c r="B837" t="s">
        <v>8219</v>
      </c>
      <c r="C837">
        <v>44</v>
      </c>
      <c r="D837" t="s">
        <v>8221</v>
      </c>
      <c r="E837">
        <v>4</v>
      </c>
    </row>
    <row r="838" spans="2:5" x14ac:dyDescent="0.35">
      <c r="B838" t="s">
        <v>8219</v>
      </c>
      <c r="C838">
        <v>45</v>
      </c>
      <c r="D838" t="s">
        <v>8221</v>
      </c>
      <c r="E838">
        <v>4</v>
      </c>
    </row>
    <row r="839" spans="2:5" x14ac:dyDescent="0.35">
      <c r="B839" t="s">
        <v>8219</v>
      </c>
      <c r="C839">
        <v>45</v>
      </c>
      <c r="D839" t="s">
        <v>8221</v>
      </c>
      <c r="E839">
        <v>4</v>
      </c>
    </row>
    <row r="840" spans="2:5" x14ac:dyDescent="0.35">
      <c r="B840" t="s">
        <v>8219</v>
      </c>
      <c r="C840">
        <v>45</v>
      </c>
      <c r="D840" t="s">
        <v>8221</v>
      </c>
      <c r="E840">
        <v>4</v>
      </c>
    </row>
    <row r="841" spans="2:5" x14ac:dyDescent="0.35">
      <c r="B841" t="s">
        <v>8219</v>
      </c>
      <c r="C841">
        <v>45</v>
      </c>
      <c r="D841" t="s">
        <v>8221</v>
      </c>
      <c r="E841">
        <v>4</v>
      </c>
    </row>
    <row r="842" spans="2:5" x14ac:dyDescent="0.35">
      <c r="B842" t="s">
        <v>8219</v>
      </c>
      <c r="C842">
        <v>45</v>
      </c>
      <c r="D842" t="s">
        <v>8221</v>
      </c>
      <c r="E842">
        <v>4</v>
      </c>
    </row>
    <row r="843" spans="2:5" x14ac:dyDescent="0.35">
      <c r="B843" t="s">
        <v>8219</v>
      </c>
      <c r="C843">
        <v>45</v>
      </c>
      <c r="D843" t="s">
        <v>8221</v>
      </c>
      <c r="E843">
        <v>4</v>
      </c>
    </row>
    <row r="844" spans="2:5" x14ac:dyDescent="0.35">
      <c r="B844" t="s">
        <v>8219</v>
      </c>
      <c r="C844">
        <v>45</v>
      </c>
      <c r="D844" t="s">
        <v>8221</v>
      </c>
      <c r="E844">
        <v>4</v>
      </c>
    </row>
    <row r="845" spans="2:5" x14ac:dyDescent="0.35">
      <c r="B845" t="s">
        <v>8219</v>
      </c>
      <c r="C845">
        <v>45</v>
      </c>
      <c r="D845" t="s">
        <v>8221</v>
      </c>
      <c r="E845">
        <v>4</v>
      </c>
    </row>
    <row r="846" spans="2:5" x14ac:dyDescent="0.35">
      <c r="B846" t="s">
        <v>8219</v>
      </c>
      <c r="C846">
        <v>45</v>
      </c>
      <c r="D846" t="s">
        <v>8221</v>
      </c>
      <c r="E846">
        <v>4</v>
      </c>
    </row>
    <row r="847" spans="2:5" x14ac:dyDescent="0.35">
      <c r="B847" t="s">
        <v>8219</v>
      </c>
      <c r="C847">
        <v>45</v>
      </c>
      <c r="D847" t="s">
        <v>8221</v>
      </c>
      <c r="E847">
        <v>4</v>
      </c>
    </row>
    <row r="848" spans="2:5" x14ac:dyDescent="0.35">
      <c r="B848" t="s">
        <v>8219</v>
      </c>
      <c r="C848">
        <v>45</v>
      </c>
      <c r="D848" t="s">
        <v>8221</v>
      </c>
      <c r="E848">
        <v>4</v>
      </c>
    </row>
    <row r="849" spans="2:5" x14ac:dyDescent="0.35">
      <c r="B849" t="s">
        <v>8219</v>
      </c>
      <c r="C849">
        <v>45</v>
      </c>
      <c r="D849" t="s">
        <v>8221</v>
      </c>
      <c r="E849">
        <v>4</v>
      </c>
    </row>
    <row r="850" spans="2:5" x14ac:dyDescent="0.35">
      <c r="B850" t="s">
        <v>8219</v>
      </c>
      <c r="C850">
        <v>45</v>
      </c>
      <c r="D850" t="s">
        <v>8221</v>
      </c>
      <c r="E850">
        <v>4</v>
      </c>
    </row>
    <row r="851" spans="2:5" x14ac:dyDescent="0.35">
      <c r="B851" t="s">
        <v>8219</v>
      </c>
      <c r="C851">
        <v>45</v>
      </c>
      <c r="D851" t="s">
        <v>8221</v>
      </c>
      <c r="E851">
        <v>5</v>
      </c>
    </row>
    <row r="852" spans="2:5" x14ac:dyDescent="0.35">
      <c r="B852" t="s">
        <v>8219</v>
      </c>
      <c r="C852">
        <v>45</v>
      </c>
      <c r="D852" t="s">
        <v>8221</v>
      </c>
      <c r="E852">
        <v>5</v>
      </c>
    </row>
    <row r="853" spans="2:5" x14ac:dyDescent="0.35">
      <c r="B853" t="s">
        <v>8219</v>
      </c>
      <c r="C853">
        <v>46</v>
      </c>
      <c r="D853" t="s">
        <v>8221</v>
      </c>
      <c r="E853">
        <v>5</v>
      </c>
    </row>
    <row r="854" spans="2:5" x14ac:dyDescent="0.35">
      <c r="B854" t="s">
        <v>8219</v>
      </c>
      <c r="C854">
        <v>46</v>
      </c>
      <c r="D854" t="s">
        <v>8221</v>
      </c>
      <c r="E854">
        <v>5</v>
      </c>
    </row>
    <row r="855" spans="2:5" x14ac:dyDescent="0.35">
      <c r="B855" t="s">
        <v>8219</v>
      </c>
      <c r="C855">
        <v>46</v>
      </c>
      <c r="D855" t="s">
        <v>8221</v>
      </c>
      <c r="E855">
        <v>5</v>
      </c>
    </row>
    <row r="856" spans="2:5" x14ac:dyDescent="0.35">
      <c r="B856" t="s">
        <v>8219</v>
      </c>
      <c r="C856">
        <v>46</v>
      </c>
      <c r="D856" t="s">
        <v>8221</v>
      </c>
      <c r="E856">
        <v>5</v>
      </c>
    </row>
    <row r="857" spans="2:5" x14ac:dyDescent="0.35">
      <c r="B857" t="s">
        <v>8219</v>
      </c>
      <c r="C857">
        <v>46</v>
      </c>
      <c r="D857" t="s">
        <v>8221</v>
      </c>
      <c r="E857">
        <v>5</v>
      </c>
    </row>
    <row r="858" spans="2:5" x14ac:dyDescent="0.35">
      <c r="B858" t="s">
        <v>8219</v>
      </c>
      <c r="C858">
        <v>46</v>
      </c>
      <c r="D858" t="s">
        <v>8221</v>
      </c>
      <c r="E858">
        <v>5</v>
      </c>
    </row>
    <row r="859" spans="2:5" x14ac:dyDescent="0.35">
      <c r="B859" t="s">
        <v>8219</v>
      </c>
      <c r="C859">
        <v>46</v>
      </c>
      <c r="D859" t="s">
        <v>8221</v>
      </c>
      <c r="E859">
        <v>5</v>
      </c>
    </row>
    <row r="860" spans="2:5" x14ac:dyDescent="0.35">
      <c r="B860" t="s">
        <v>8219</v>
      </c>
      <c r="C860">
        <v>46</v>
      </c>
      <c r="D860" t="s">
        <v>8221</v>
      </c>
      <c r="E860">
        <v>5</v>
      </c>
    </row>
    <row r="861" spans="2:5" x14ac:dyDescent="0.35">
      <c r="B861" t="s">
        <v>8219</v>
      </c>
      <c r="C861">
        <v>46</v>
      </c>
      <c r="D861" t="s">
        <v>8221</v>
      </c>
      <c r="E861">
        <v>5</v>
      </c>
    </row>
    <row r="862" spans="2:5" x14ac:dyDescent="0.35">
      <c r="B862" t="s">
        <v>8219</v>
      </c>
      <c r="C862">
        <v>46</v>
      </c>
      <c r="D862" t="s">
        <v>8221</v>
      </c>
      <c r="E862">
        <v>5</v>
      </c>
    </row>
    <row r="863" spans="2:5" x14ac:dyDescent="0.35">
      <c r="B863" t="s">
        <v>8219</v>
      </c>
      <c r="C863">
        <v>46</v>
      </c>
      <c r="D863" t="s">
        <v>8221</v>
      </c>
      <c r="E863">
        <v>5</v>
      </c>
    </row>
    <row r="864" spans="2:5" x14ac:dyDescent="0.35">
      <c r="B864" t="s">
        <v>8219</v>
      </c>
      <c r="C864">
        <v>46</v>
      </c>
      <c r="D864" t="s">
        <v>8221</v>
      </c>
      <c r="E864">
        <v>5</v>
      </c>
    </row>
    <row r="865" spans="2:5" x14ac:dyDescent="0.35">
      <c r="B865" t="s">
        <v>8219</v>
      </c>
      <c r="C865">
        <v>46</v>
      </c>
      <c r="D865" t="s">
        <v>8221</v>
      </c>
      <c r="E865">
        <v>5</v>
      </c>
    </row>
    <row r="866" spans="2:5" x14ac:dyDescent="0.35">
      <c r="B866" t="s">
        <v>8219</v>
      </c>
      <c r="C866">
        <v>46</v>
      </c>
      <c r="D866" t="s">
        <v>8221</v>
      </c>
      <c r="E866">
        <v>5</v>
      </c>
    </row>
    <row r="867" spans="2:5" x14ac:dyDescent="0.35">
      <c r="B867" t="s">
        <v>8219</v>
      </c>
      <c r="C867">
        <v>46</v>
      </c>
      <c r="D867" t="s">
        <v>8221</v>
      </c>
      <c r="E867">
        <v>5</v>
      </c>
    </row>
    <row r="868" spans="2:5" x14ac:dyDescent="0.35">
      <c r="B868" t="s">
        <v>8219</v>
      </c>
      <c r="C868">
        <v>46</v>
      </c>
      <c r="D868" t="s">
        <v>8221</v>
      </c>
      <c r="E868">
        <v>5</v>
      </c>
    </row>
    <row r="869" spans="2:5" x14ac:dyDescent="0.35">
      <c r="B869" t="s">
        <v>8219</v>
      </c>
      <c r="C869">
        <v>46</v>
      </c>
      <c r="D869" t="s">
        <v>8221</v>
      </c>
      <c r="E869">
        <v>5</v>
      </c>
    </row>
    <row r="870" spans="2:5" x14ac:dyDescent="0.35">
      <c r="B870" t="s">
        <v>8219</v>
      </c>
      <c r="C870">
        <v>46</v>
      </c>
      <c r="D870" t="s">
        <v>8221</v>
      </c>
      <c r="E870">
        <v>5</v>
      </c>
    </row>
    <row r="871" spans="2:5" x14ac:dyDescent="0.35">
      <c r="B871" t="s">
        <v>8219</v>
      </c>
      <c r="C871">
        <v>46</v>
      </c>
      <c r="D871" t="s">
        <v>8221</v>
      </c>
      <c r="E871">
        <v>5</v>
      </c>
    </row>
    <row r="872" spans="2:5" x14ac:dyDescent="0.35">
      <c r="B872" t="s">
        <v>8219</v>
      </c>
      <c r="C872">
        <v>46</v>
      </c>
      <c r="D872" t="s">
        <v>8221</v>
      </c>
      <c r="E872">
        <v>5</v>
      </c>
    </row>
    <row r="873" spans="2:5" x14ac:dyDescent="0.35">
      <c r="B873" t="s">
        <v>8219</v>
      </c>
      <c r="C873">
        <v>46</v>
      </c>
      <c r="D873" t="s">
        <v>8221</v>
      </c>
      <c r="E873">
        <v>5</v>
      </c>
    </row>
    <row r="874" spans="2:5" x14ac:dyDescent="0.35">
      <c r="B874" t="s">
        <v>8219</v>
      </c>
      <c r="C874">
        <v>47</v>
      </c>
      <c r="D874" t="s">
        <v>8221</v>
      </c>
      <c r="E874">
        <v>5</v>
      </c>
    </row>
    <row r="875" spans="2:5" x14ac:dyDescent="0.35">
      <c r="B875" t="s">
        <v>8219</v>
      </c>
      <c r="C875">
        <v>47</v>
      </c>
      <c r="D875" t="s">
        <v>8221</v>
      </c>
      <c r="E875">
        <v>5</v>
      </c>
    </row>
    <row r="876" spans="2:5" x14ac:dyDescent="0.35">
      <c r="B876" t="s">
        <v>8219</v>
      </c>
      <c r="C876">
        <v>47</v>
      </c>
      <c r="D876" t="s">
        <v>8221</v>
      </c>
      <c r="E876">
        <v>5</v>
      </c>
    </row>
    <row r="877" spans="2:5" x14ac:dyDescent="0.35">
      <c r="B877" t="s">
        <v>8219</v>
      </c>
      <c r="C877">
        <v>47</v>
      </c>
      <c r="D877" t="s">
        <v>8221</v>
      </c>
      <c r="E877">
        <v>5</v>
      </c>
    </row>
    <row r="878" spans="2:5" x14ac:dyDescent="0.35">
      <c r="B878" t="s">
        <v>8219</v>
      </c>
      <c r="C878">
        <v>47</v>
      </c>
      <c r="D878" t="s">
        <v>8221</v>
      </c>
      <c r="E878">
        <v>5</v>
      </c>
    </row>
    <row r="879" spans="2:5" x14ac:dyDescent="0.35">
      <c r="B879" t="s">
        <v>8219</v>
      </c>
      <c r="C879">
        <v>47</v>
      </c>
      <c r="D879" t="s">
        <v>8221</v>
      </c>
      <c r="E879">
        <v>5</v>
      </c>
    </row>
    <row r="880" spans="2:5" x14ac:dyDescent="0.35">
      <c r="B880" t="s">
        <v>8219</v>
      </c>
      <c r="C880">
        <v>47</v>
      </c>
      <c r="D880" t="s">
        <v>8221</v>
      </c>
      <c r="E880">
        <v>5</v>
      </c>
    </row>
    <row r="881" spans="2:5" x14ac:dyDescent="0.35">
      <c r="B881" t="s">
        <v>8219</v>
      </c>
      <c r="C881">
        <v>47</v>
      </c>
      <c r="D881" t="s">
        <v>8221</v>
      </c>
      <c r="E881">
        <v>5</v>
      </c>
    </row>
    <row r="882" spans="2:5" x14ac:dyDescent="0.35">
      <c r="B882" t="s">
        <v>8219</v>
      </c>
      <c r="C882">
        <v>47</v>
      </c>
      <c r="D882" t="s">
        <v>8221</v>
      </c>
      <c r="E882">
        <v>5</v>
      </c>
    </row>
    <row r="883" spans="2:5" x14ac:dyDescent="0.35">
      <c r="B883" t="s">
        <v>8219</v>
      </c>
      <c r="C883">
        <v>47</v>
      </c>
      <c r="D883" t="s">
        <v>8221</v>
      </c>
      <c r="E883">
        <v>5</v>
      </c>
    </row>
    <row r="884" spans="2:5" x14ac:dyDescent="0.35">
      <c r="B884" t="s">
        <v>8219</v>
      </c>
      <c r="C884">
        <v>47</v>
      </c>
      <c r="D884" t="s">
        <v>8221</v>
      </c>
      <c r="E884">
        <v>5</v>
      </c>
    </row>
    <row r="885" spans="2:5" x14ac:dyDescent="0.35">
      <c r="B885" t="s">
        <v>8219</v>
      </c>
      <c r="C885">
        <v>47</v>
      </c>
      <c r="D885" t="s">
        <v>8221</v>
      </c>
      <c r="E885">
        <v>5</v>
      </c>
    </row>
    <row r="886" spans="2:5" x14ac:dyDescent="0.35">
      <c r="B886" t="s">
        <v>8219</v>
      </c>
      <c r="C886">
        <v>47</v>
      </c>
      <c r="D886" t="s">
        <v>8221</v>
      </c>
      <c r="E886">
        <v>5</v>
      </c>
    </row>
    <row r="887" spans="2:5" x14ac:dyDescent="0.35">
      <c r="B887" t="s">
        <v>8219</v>
      </c>
      <c r="C887">
        <v>47</v>
      </c>
      <c r="D887" t="s">
        <v>8221</v>
      </c>
      <c r="E887">
        <v>5</v>
      </c>
    </row>
    <row r="888" spans="2:5" x14ac:dyDescent="0.35">
      <c r="B888" t="s">
        <v>8219</v>
      </c>
      <c r="C888">
        <v>47</v>
      </c>
      <c r="D888" t="s">
        <v>8221</v>
      </c>
      <c r="E888">
        <v>5</v>
      </c>
    </row>
    <row r="889" spans="2:5" x14ac:dyDescent="0.35">
      <c r="B889" t="s">
        <v>8219</v>
      </c>
      <c r="C889">
        <v>47</v>
      </c>
      <c r="D889" t="s">
        <v>8221</v>
      </c>
      <c r="E889">
        <v>5</v>
      </c>
    </row>
    <row r="890" spans="2:5" x14ac:dyDescent="0.35">
      <c r="B890" t="s">
        <v>8219</v>
      </c>
      <c r="C890">
        <v>47</v>
      </c>
      <c r="D890" t="s">
        <v>8221</v>
      </c>
      <c r="E890">
        <v>5</v>
      </c>
    </row>
    <row r="891" spans="2:5" x14ac:dyDescent="0.35">
      <c r="B891" t="s">
        <v>8219</v>
      </c>
      <c r="C891">
        <v>47</v>
      </c>
      <c r="D891" t="s">
        <v>8221</v>
      </c>
      <c r="E891">
        <v>5</v>
      </c>
    </row>
    <row r="892" spans="2:5" x14ac:dyDescent="0.35">
      <c r="B892" t="s">
        <v>8219</v>
      </c>
      <c r="C892">
        <v>47</v>
      </c>
      <c r="D892" t="s">
        <v>8221</v>
      </c>
      <c r="E892">
        <v>5</v>
      </c>
    </row>
    <row r="893" spans="2:5" x14ac:dyDescent="0.35">
      <c r="B893" t="s">
        <v>8219</v>
      </c>
      <c r="C893">
        <v>47</v>
      </c>
      <c r="D893" t="s">
        <v>8221</v>
      </c>
      <c r="E893">
        <v>5</v>
      </c>
    </row>
    <row r="894" spans="2:5" x14ac:dyDescent="0.35">
      <c r="B894" t="s">
        <v>8219</v>
      </c>
      <c r="C894">
        <v>47</v>
      </c>
      <c r="D894" t="s">
        <v>8221</v>
      </c>
      <c r="E894">
        <v>5</v>
      </c>
    </row>
    <row r="895" spans="2:5" x14ac:dyDescent="0.35">
      <c r="B895" t="s">
        <v>8219</v>
      </c>
      <c r="C895">
        <v>48</v>
      </c>
      <c r="D895" t="s">
        <v>8221</v>
      </c>
      <c r="E895">
        <v>5</v>
      </c>
    </row>
    <row r="896" spans="2:5" x14ac:dyDescent="0.35">
      <c r="B896" t="s">
        <v>8219</v>
      </c>
      <c r="C896">
        <v>48</v>
      </c>
      <c r="D896" t="s">
        <v>8221</v>
      </c>
      <c r="E896">
        <v>5</v>
      </c>
    </row>
    <row r="897" spans="2:5" x14ac:dyDescent="0.35">
      <c r="B897" t="s">
        <v>8219</v>
      </c>
      <c r="C897">
        <v>48</v>
      </c>
      <c r="D897" t="s">
        <v>8221</v>
      </c>
      <c r="E897">
        <v>5</v>
      </c>
    </row>
    <row r="898" spans="2:5" x14ac:dyDescent="0.35">
      <c r="B898" t="s">
        <v>8219</v>
      </c>
      <c r="C898">
        <v>48</v>
      </c>
      <c r="D898" t="s">
        <v>8221</v>
      </c>
      <c r="E898">
        <v>5</v>
      </c>
    </row>
    <row r="899" spans="2:5" x14ac:dyDescent="0.35">
      <c r="B899" t="s">
        <v>8219</v>
      </c>
      <c r="C899">
        <v>48</v>
      </c>
      <c r="D899" t="s">
        <v>8221</v>
      </c>
      <c r="E899">
        <v>5</v>
      </c>
    </row>
    <row r="900" spans="2:5" x14ac:dyDescent="0.35">
      <c r="B900" t="s">
        <v>8219</v>
      </c>
      <c r="C900">
        <v>48</v>
      </c>
      <c r="D900" t="s">
        <v>8221</v>
      </c>
      <c r="E900">
        <v>5</v>
      </c>
    </row>
    <row r="901" spans="2:5" x14ac:dyDescent="0.35">
      <c r="B901" t="s">
        <v>8219</v>
      </c>
      <c r="C901">
        <v>48</v>
      </c>
      <c r="D901" t="s">
        <v>8221</v>
      </c>
      <c r="E901">
        <v>5</v>
      </c>
    </row>
    <row r="902" spans="2:5" x14ac:dyDescent="0.35">
      <c r="B902" t="s">
        <v>8219</v>
      </c>
      <c r="C902">
        <v>48</v>
      </c>
      <c r="D902" t="s">
        <v>8221</v>
      </c>
      <c r="E902">
        <v>5</v>
      </c>
    </row>
    <row r="903" spans="2:5" x14ac:dyDescent="0.35">
      <c r="B903" t="s">
        <v>8219</v>
      </c>
      <c r="C903">
        <v>48</v>
      </c>
      <c r="D903" t="s">
        <v>8221</v>
      </c>
      <c r="E903">
        <v>5</v>
      </c>
    </row>
    <row r="904" spans="2:5" x14ac:dyDescent="0.35">
      <c r="B904" t="s">
        <v>8219</v>
      </c>
      <c r="C904">
        <v>48</v>
      </c>
      <c r="D904" t="s">
        <v>8221</v>
      </c>
      <c r="E904">
        <v>5</v>
      </c>
    </row>
    <row r="905" spans="2:5" x14ac:dyDescent="0.35">
      <c r="B905" t="s">
        <v>8219</v>
      </c>
      <c r="C905">
        <v>48</v>
      </c>
      <c r="D905" t="s">
        <v>8221</v>
      </c>
      <c r="E905">
        <v>5</v>
      </c>
    </row>
    <row r="906" spans="2:5" x14ac:dyDescent="0.35">
      <c r="B906" t="s">
        <v>8219</v>
      </c>
      <c r="C906">
        <v>48</v>
      </c>
      <c r="D906" t="s">
        <v>8221</v>
      </c>
      <c r="E906">
        <v>5</v>
      </c>
    </row>
    <row r="907" spans="2:5" x14ac:dyDescent="0.35">
      <c r="B907" t="s">
        <v>8219</v>
      </c>
      <c r="C907">
        <v>48</v>
      </c>
      <c r="D907" t="s">
        <v>8221</v>
      </c>
      <c r="E907">
        <v>5</v>
      </c>
    </row>
    <row r="908" spans="2:5" x14ac:dyDescent="0.35">
      <c r="B908" t="s">
        <v>8219</v>
      </c>
      <c r="C908">
        <v>48</v>
      </c>
      <c r="D908" t="s">
        <v>8221</v>
      </c>
      <c r="E908">
        <v>5</v>
      </c>
    </row>
    <row r="909" spans="2:5" x14ac:dyDescent="0.35">
      <c r="B909" t="s">
        <v>8219</v>
      </c>
      <c r="C909">
        <v>49</v>
      </c>
      <c r="D909" t="s">
        <v>8221</v>
      </c>
      <c r="E909">
        <v>5</v>
      </c>
    </row>
    <row r="910" spans="2:5" x14ac:dyDescent="0.35">
      <c r="B910" t="s">
        <v>8219</v>
      </c>
      <c r="C910">
        <v>49</v>
      </c>
      <c r="D910" t="s">
        <v>8221</v>
      </c>
      <c r="E910">
        <v>5</v>
      </c>
    </row>
    <row r="911" spans="2:5" x14ac:dyDescent="0.35">
      <c r="B911" t="s">
        <v>8219</v>
      </c>
      <c r="C911">
        <v>49</v>
      </c>
      <c r="D911" t="s">
        <v>8221</v>
      </c>
      <c r="E911">
        <v>5</v>
      </c>
    </row>
    <row r="912" spans="2:5" x14ac:dyDescent="0.35">
      <c r="B912" t="s">
        <v>8219</v>
      </c>
      <c r="C912">
        <v>49</v>
      </c>
      <c r="D912" t="s">
        <v>8221</v>
      </c>
      <c r="E912">
        <v>6</v>
      </c>
    </row>
    <row r="913" spans="2:5" x14ac:dyDescent="0.35">
      <c r="B913" t="s">
        <v>8219</v>
      </c>
      <c r="C913">
        <v>49</v>
      </c>
      <c r="D913" t="s">
        <v>8221</v>
      </c>
      <c r="E913">
        <v>6</v>
      </c>
    </row>
    <row r="914" spans="2:5" x14ac:dyDescent="0.35">
      <c r="B914" t="s">
        <v>8219</v>
      </c>
      <c r="C914">
        <v>49</v>
      </c>
      <c r="D914" t="s">
        <v>8221</v>
      </c>
      <c r="E914">
        <v>6</v>
      </c>
    </row>
    <row r="915" spans="2:5" x14ac:dyDescent="0.35">
      <c r="B915" t="s">
        <v>8219</v>
      </c>
      <c r="C915">
        <v>49</v>
      </c>
      <c r="D915" t="s">
        <v>8221</v>
      </c>
      <c r="E915">
        <v>6</v>
      </c>
    </row>
    <row r="916" spans="2:5" x14ac:dyDescent="0.35">
      <c r="B916" t="s">
        <v>8219</v>
      </c>
      <c r="C916">
        <v>49</v>
      </c>
      <c r="D916" t="s">
        <v>8221</v>
      </c>
      <c r="E916">
        <v>6</v>
      </c>
    </row>
    <row r="917" spans="2:5" x14ac:dyDescent="0.35">
      <c r="B917" t="s">
        <v>8219</v>
      </c>
      <c r="C917">
        <v>49</v>
      </c>
      <c r="D917" t="s">
        <v>8221</v>
      </c>
      <c r="E917">
        <v>6</v>
      </c>
    </row>
    <row r="918" spans="2:5" x14ac:dyDescent="0.35">
      <c r="B918" t="s">
        <v>8219</v>
      </c>
      <c r="C918">
        <v>49</v>
      </c>
      <c r="D918" t="s">
        <v>8221</v>
      </c>
      <c r="E918">
        <v>6</v>
      </c>
    </row>
    <row r="919" spans="2:5" x14ac:dyDescent="0.35">
      <c r="B919" t="s">
        <v>8219</v>
      </c>
      <c r="C919">
        <v>49</v>
      </c>
      <c r="D919" t="s">
        <v>8221</v>
      </c>
      <c r="E919">
        <v>6</v>
      </c>
    </row>
    <row r="920" spans="2:5" x14ac:dyDescent="0.35">
      <c r="B920" t="s">
        <v>8219</v>
      </c>
      <c r="C920">
        <v>49</v>
      </c>
      <c r="D920" t="s">
        <v>8221</v>
      </c>
      <c r="E920">
        <v>6</v>
      </c>
    </row>
    <row r="921" spans="2:5" x14ac:dyDescent="0.35">
      <c r="B921" t="s">
        <v>8219</v>
      </c>
      <c r="C921">
        <v>49</v>
      </c>
      <c r="D921" t="s">
        <v>8221</v>
      </c>
      <c r="E921">
        <v>6</v>
      </c>
    </row>
    <row r="922" spans="2:5" x14ac:dyDescent="0.35">
      <c r="B922" t="s">
        <v>8219</v>
      </c>
      <c r="C922">
        <v>49</v>
      </c>
      <c r="D922" t="s">
        <v>8221</v>
      </c>
      <c r="E922">
        <v>6</v>
      </c>
    </row>
    <row r="923" spans="2:5" x14ac:dyDescent="0.35">
      <c r="B923" t="s">
        <v>8219</v>
      </c>
      <c r="C923">
        <v>49</v>
      </c>
      <c r="D923" t="s">
        <v>8221</v>
      </c>
      <c r="E923">
        <v>6</v>
      </c>
    </row>
    <row r="924" spans="2:5" x14ac:dyDescent="0.35">
      <c r="B924" t="s">
        <v>8219</v>
      </c>
      <c r="C924">
        <v>49</v>
      </c>
      <c r="D924" t="s">
        <v>8221</v>
      </c>
      <c r="E924">
        <v>6</v>
      </c>
    </row>
    <row r="925" spans="2:5" x14ac:dyDescent="0.35">
      <c r="B925" t="s">
        <v>8219</v>
      </c>
      <c r="C925">
        <v>49</v>
      </c>
      <c r="D925" t="s">
        <v>8221</v>
      </c>
      <c r="E925">
        <v>6</v>
      </c>
    </row>
    <row r="926" spans="2:5" x14ac:dyDescent="0.35">
      <c r="B926" t="s">
        <v>8219</v>
      </c>
      <c r="C926">
        <v>50</v>
      </c>
      <c r="D926" t="s">
        <v>8221</v>
      </c>
      <c r="E926">
        <v>6</v>
      </c>
    </row>
    <row r="927" spans="2:5" x14ac:dyDescent="0.35">
      <c r="B927" t="s">
        <v>8219</v>
      </c>
      <c r="C927">
        <v>50</v>
      </c>
      <c r="D927" t="s">
        <v>8221</v>
      </c>
      <c r="E927">
        <v>6</v>
      </c>
    </row>
    <row r="928" spans="2:5" x14ac:dyDescent="0.35">
      <c r="B928" t="s">
        <v>8219</v>
      </c>
      <c r="C928">
        <v>50</v>
      </c>
      <c r="D928" t="s">
        <v>8221</v>
      </c>
      <c r="E928">
        <v>6</v>
      </c>
    </row>
    <row r="929" spans="2:5" x14ac:dyDescent="0.35">
      <c r="B929" t="s">
        <v>8219</v>
      </c>
      <c r="C929">
        <v>50</v>
      </c>
      <c r="D929" t="s">
        <v>8221</v>
      </c>
      <c r="E929">
        <v>6</v>
      </c>
    </row>
    <row r="930" spans="2:5" x14ac:dyDescent="0.35">
      <c r="B930" t="s">
        <v>8219</v>
      </c>
      <c r="C930">
        <v>50</v>
      </c>
      <c r="D930" t="s">
        <v>8221</v>
      </c>
      <c r="E930">
        <v>6</v>
      </c>
    </row>
    <row r="931" spans="2:5" x14ac:dyDescent="0.35">
      <c r="B931" t="s">
        <v>8219</v>
      </c>
      <c r="C931">
        <v>50</v>
      </c>
      <c r="D931" t="s">
        <v>8221</v>
      </c>
      <c r="E931">
        <v>6</v>
      </c>
    </row>
    <row r="932" spans="2:5" x14ac:dyDescent="0.35">
      <c r="B932" t="s">
        <v>8219</v>
      </c>
      <c r="C932">
        <v>50</v>
      </c>
      <c r="D932" t="s">
        <v>8221</v>
      </c>
      <c r="E932">
        <v>6</v>
      </c>
    </row>
    <row r="933" spans="2:5" x14ac:dyDescent="0.35">
      <c r="B933" t="s">
        <v>8219</v>
      </c>
      <c r="C933">
        <v>50</v>
      </c>
      <c r="D933" t="s">
        <v>8221</v>
      </c>
      <c r="E933">
        <v>6</v>
      </c>
    </row>
    <row r="934" spans="2:5" x14ac:dyDescent="0.35">
      <c r="B934" t="s">
        <v>8219</v>
      </c>
      <c r="C934">
        <v>50</v>
      </c>
      <c r="D934" t="s">
        <v>8221</v>
      </c>
      <c r="E934">
        <v>6</v>
      </c>
    </row>
    <row r="935" spans="2:5" x14ac:dyDescent="0.35">
      <c r="B935" t="s">
        <v>8219</v>
      </c>
      <c r="C935">
        <v>50</v>
      </c>
      <c r="D935" t="s">
        <v>8221</v>
      </c>
      <c r="E935">
        <v>6</v>
      </c>
    </row>
    <row r="936" spans="2:5" x14ac:dyDescent="0.35">
      <c r="B936" t="s">
        <v>8219</v>
      </c>
      <c r="C936">
        <v>50</v>
      </c>
      <c r="D936" t="s">
        <v>8221</v>
      </c>
      <c r="E936">
        <v>6</v>
      </c>
    </row>
    <row r="937" spans="2:5" x14ac:dyDescent="0.35">
      <c r="B937" t="s">
        <v>8219</v>
      </c>
      <c r="C937">
        <v>50</v>
      </c>
      <c r="D937" t="s">
        <v>8221</v>
      </c>
      <c r="E937">
        <v>6</v>
      </c>
    </row>
    <row r="938" spans="2:5" x14ac:dyDescent="0.35">
      <c r="B938" t="s">
        <v>8219</v>
      </c>
      <c r="C938">
        <v>50</v>
      </c>
      <c r="D938" t="s">
        <v>8221</v>
      </c>
      <c r="E938">
        <v>6</v>
      </c>
    </row>
    <row r="939" spans="2:5" x14ac:dyDescent="0.35">
      <c r="B939" t="s">
        <v>8219</v>
      </c>
      <c r="C939">
        <v>50</v>
      </c>
      <c r="D939" t="s">
        <v>8221</v>
      </c>
      <c r="E939">
        <v>6</v>
      </c>
    </row>
    <row r="940" spans="2:5" x14ac:dyDescent="0.35">
      <c r="B940" t="s">
        <v>8219</v>
      </c>
      <c r="C940">
        <v>50</v>
      </c>
      <c r="D940" t="s">
        <v>8221</v>
      </c>
      <c r="E940">
        <v>6</v>
      </c>
    </row>
    <row r="941" spans="2:5" x14ac:dyDescent="0.35">
      <c r="B941" t="s">
        <v>8219</v>
      </c>
      <c r="C941">
        <v>50</v>
      </c>
      <c r="D941" t="s">
        <v>8221</v>
      </c>
      <c r="E941">
        <v>6</v>
      </c>
    </row>
    <row r="942" spans="2:5" x14ac:dyDescent="0.35">
      <c r="B942" t="s">
        <v>8219</v>
      </c>
      <c r="C942">
        <v>50</v>
      </c>
      <c r="D942" t="s">
        <v>8221</v>
      </c>
      <c r="E942">
        <v>6</v>
      </c>
    </row>
    <row r="943" spans="2:5" x14ac:dyDescent="0.35">
      <c r="B943" t="s">
        <v>8219</v>
      </c>
      <c r="C943">
        <v>50</v>
      </c>
      <c r="D943" t="s">
        <v>8221</v>
      </c>
      <c r="E943">
        <v>6</v>
      </c>
    </row>
    <row r="944" spans="2:5" x14ac:dyDescent="0.35">
      <c r="B944" t="s">
        <v>8219</v>
      </c>
      <c r="C944">
        <v>50</v>
      </c>
      <c r="D944" t="s">
        <v>8221</v>
      </c>
      <c r="E944">
        <v>6</v>
      </c>
    </row>
    <row r="945" spans="2:5" x14ac:dyDescent="0.35">
      <c r="B945" t="s">
        <v>8219</v>
      </c>
      <c r="C945">
        <v>51</v>
      </c>
      <c r="D945" t="s">
        <v>8221</v>
      </c>
      <c r="E945">
        <v>6</v>
      </c>
    </row>
    <row r="946" spans="2:5" x14ac:dyDescent="0.35">
      <c r="B946" t="s">
        <v>8219</v>
      </c>
      <c r="C946">
        <v>51</v>
      </c>
      <c r="D946" t="s">
        <v>8221</v>
      </c>
      <c r="E946">
        <v>6</v>
      </c>
    </row>
    <row r="947" spans="2:5" x14ac:dyDescent="0.35">
      <c r="B947" t="s">
        <v>8219</v>
      </c>
      <c r="C947">
        <v>51</v>
      </c>
      <c r="D947" t="s">
        <v>8221</v>
      </c>
      <c r="E947">
        <v>6</v>
      </c>
    </row>
    <row r="948" spans="2:5" x14ac:dyDescent="0.35">
      <c r="B948" t="s">
        <v>8219</v>
      </c>
      <c r="C948">
        <v>51</v>
      </c>
      <c r="D948" t="s">
        <v>8221</v>
      </c>
      <c r="E948">
        <v>6</v>
      </c>
    </row>
    <row r="949" spans="2:5" x14ac:dyDescent="0.35">
      <c r="B949" t="s">
        <v>8219</v>
      </c>
      <c r="C949">
        <v>51</v>
      </c>
      <c r="D949" t="s">
        <v>8221</v>
      </c>
      <c r="E949">
        <v>6</v>
      </c>
    </row>
    <row r="950" spans="2:5" x14ac:dyDescent="0.35">
      <c r="B950" t="s">
        <v>8219</v>
      </c>
      <c r="C950">
        <v>51</v>
      </c>
      <c r="D950" t="s">
        <v>8221</v>
      </c>
      <c r="E950">
        <v>6</v>
      </c>
    </row>
    <row r="951" spans="2:5" x14ac:dyDescent="0.35">
      <c r="B951" t="s">
        <v>8219</v>
      </c>
      <c r="C951">
        <v>51</v>
      </c>
      <c r="D951" t="s">
        <v>8221</v>
      </c>
      <c r="E951">
        <v>6</v>
      </c>
    </row>
    <row r="952" spans="2:5" x14ac:dyDescent="0.35">
      <c r="B952" t="s">
        <v>8219</v>
      </c>
      <c r="C952">
        <v>51</v>
      </c>
      <c r="D952" t="s">
        <v>8221</v>
      </c>
      <c r="E952">
        <v>6</v>
      </c>
    </row>
    <row r="953" spans="2:5" x14ac:dyDescent="0.35">
      <c r="B953" t="s">
        <v>8219</v>
      </c>
      <c r="C953">
        <v>51</v>
      </c>
      <c r="D953" t="s">
        <v>8221</v>
      </c>
      <c r="E953">
        <v>6</v>
      </c>
    </row>
    <row r="954" spans="2:5" x14ac:dyDescent="0.35">
      <c r="B954" t="s">
        <v>8219</v>
      </c>
      <c r="C954">
        <v>51</v>
      </c>
      <c r="D954" t="s">
        <v>8221</v>
      </c>
      <c r="E954">
        <v>6</v>
      </c>
    </row>
    <row r="955" spans="2:5" x14ac:dyDescent="0.35">
      <c r="B955" t="s">
        <v>8219</v>
      </c>
      <c r="C955">
        <v>52</v>
      </c>
      <c r="D955" t="s">
        <v>8221</v>
      </c>
      <c r="E955">
        <v>6</v>
      </c>
    </row>
    <row r="956" spans="2:5" x14ac:dyDescent="0.35">
      <c r="B956" t="s">
        <v>8219</v>
      </c>
      <c r="C956">
        <v>52</v>
      </c>
      <c r="D956" t="s">
        <v>8221</v>
      </c>
      <c r="E956">
        <v>6</v>
      </c>
    </row>
    <row r="957" spans="2:5" x14ac:dyDescent="0.35">
      <c r="B957" t="s">
        <v>8219</v>
      </c>
      <c r="C957">
        <v>52</v>
      </c>
      <c r="D957" t="s">
        <v>8221</v>
      </c>
      <c r="E957">
        <v>6</v>
      </c>
    </row>
    <row r="958" spans="2:5" x14ac:dyDescent="0.35">
      <c r="B958" t="s">
        <v>8219</v>
      </c>
      <c r="C958">
        <v>52</v>
      </c>
      <c r="D958" t="s">
        <v>8221</v>
      </c>
      <c r="E958">
        <v>6</v>
      </c>
    </row>
    <row r="959" spans="2:5" x14ac:dyDescent="0.35">
      <c r="B959" t="s">
        <v>8219</v>
      </c>
      <c r="C959">
        <v>52</v>
      </c>
      <c r="D959" t="s">
        <v>8221</v>
      </c>
      <c r="E959">
        <v>6</v>
      </c>
    </row>
    <row r="960" spans="2:5" x14ac:dyDescent="0.35">
      <c r="B960" t="s">
        <v>8219</v>
      </c>
      <c r="C960">
        <v>52</v>
      </c>
      <c r="D960" t="s">
        <v>8221</v>
      </c>
      <c r="E960">
        <v>6</v>
      </c>
    </row>
    <row r="961" spans="2:5" x14ac:dyDescent="0.35">
      <c r="B961" t="s">
        <v>8219</v>
      </c>
      <c r="C961">
        <v>52</v>
      </c>
      <c r="D961" t="s">
        <v>8221</v>
      </c>
      <c r="E961">
        <v>6</v>
      </c>
    </row>
    <row r="962" spans="2:5" x14ac:dyDescent="0.35">
      <c r="B962" t="s">
        <v>8219</v>
      </c>
      <c r="C962">
        <v>52</v>
      </c>
      <c r="D962" t="s">
        <v>8221</v>
      </c>
      <c r="E962">
        <v>7</v>
      </c>
    </row>
    <row r="963" spans="2:5" x14ac:dyDescent="0.35">
      <c r="B963" t="s">
        <v>8219</v>
      </c>
      <c r="C963">
        <v>52</v>
      </c>
      <c r="D963" t="s">
        <v>8221</v>
      </c>
      <c r="E963">
        <v>7</v>
      </c>
    </row>
    <row r="964" spans="2:5" x14ac:dyDescent="0.35">
      <c r="B964" t="s">
        <v>8219</v>
      </c>
      <c r="C964">
        <v>52</v>
      </c>
      <c r="D964" t="s">
        <v>8221</v>
      </c>
      <c r="E964">
        <v>7</v>
      </c>
    </row>
    <row r="965" spans="2:5" x14ac:dyDescent="0.35">
      <c r="B965" t="s">
        <v>8219</v>
      </c>
      <c r="C965">
        <v>52</v>
      </c>
      <c r="D965" t="s">
        <v>8221</v>
      </c>
      <c r="E965">
        <v>7</v>
      </c>
    </row>
    <row r="966" spans="2:5" x14ac:dyDescent="0.35">
      <c r="B966" t="s">
        <v>8219</v>
      </c>
      <c r="C966">
        <v>52</v>
      </c>
      <c r="D966" t="s">
        <v>8221</v>
      </c>
      <c r="E966">
        <v>7</v>
      </c>
    </row>
    <row r="967" spans="2:5" x14ac:dyDescent="0.35">
      <c r="B967" t="s">
        <v>8219</v>
      </c>
      <c r="C967">
        <v>52</v>
      </c>
      <c r="D967" t="s">
        <v>8221</v>
      </c>
      <c r="E967">
        <v>7</v>
      </c>
    </row>
    <row r="968" spans="2:5" x14ac:dyDescent="0.35">
      <c r="B968" t="s">
        <v>8219</v>
      </c>
      <c r="C968">
        <v>52</v>
      </c>
      <c r="D968" t="s">
        <v>8221</v>
      </c>
      <c r="E968">
        <v>7</v>
      </c>
    </row>
    <row r="969" spans="2:5" x14ac:dyDescent="0.35">
      <c r="B969" t="s">
        <v>8219</v>
      </c>
      <c r="C969">
        <v>52</v>
      </c>
      <c r="D969" t="s">
        <v>8221</v>
      </c>
      <c r="E969">
        <v>7</v>
      </c>
    </row>
    <row r="970" spans="2:5" x14ac:dyDescent="0.35">
      <c r="B970" t="s">
        <v>8219</v>
      </c>
      <c r="C970">
        <v>52</v>
      </c>
      <c r="D970" t="s">
        <v>8221</v>
      </c>
      <c r="E970">
        <v>7</v>
      </c>
    </row>
    <row r="971" spans="2:5" x14ac:dyDescent="0.35">
      <c r="B971" t="s">
        <v>8219</v>
      </c>
      <c r="C971">
        <v>52</v>
      </c>
      <c r="D971" t="s">
        <v>8221</v>
      </c>
      <c r="E971">
        <v>7</v>
      </c>
    </row>
    <row r="972" spans="2:5" x14ac:dyDescent="0.35">
      <c r="B972" t="s">
        <v>8219</v>
      </c>
      <c r="C972">
        <v>52</v>
      </c>
      <c r="D972" t="s">
        <v>8221</v>
      </c>
      <c r="E972">
        <v>7</v>
      </c>
    </row>
    <row r="973" spans="2:5" x14ac:dyDescent="0.35">
      <c r="B973" t="s">
        <v>8219</v>
      </c>
      <c r="C973">
        <v>52</v>
      </c>
      <c r="D973" t="s">
        <v>8221</v>
      </c>
      <c r="E973">
        <v>7</v>
      </c>
    </row>
    <row r="974" spans="2:5" x14ac:dyDescent="0.35">
      <c r="B974" t="s">
        <v>8219</v>
      </c>
      <c r="C974">
        <v>53</v>
      </c>
      <c r="D974" t="s">
        <v>8221</v>
      </c>
      <c r="E974">
        <v>7</v>
      </c>
    </row>
    <row r="975" spans="2:5" x14ac:dyDescent="0.35">
      <c r="B975" t="s">
        <v>8219</v>
      </c>
      <c r="C975">
        <v>53</v>
      </c>
      <c r="D975" t="s">
        <v>8221</v>
      </c>
      <c r="E975">
        <v>7</v>
      </c>
    </row>
    <row r="976" spans="2:5" x14ac:dyDescent="0.35">
      <c r="B976" t="s">
        <v>8219</v>
      </c>
      <c r="C976">
        <v>53</v>
      </c>
      <c r="D976" t="s">
        <v>8221</v>
      </c>
      <c r="E976">
        <v>7</v>
      </c>
    </row>
    <row r="977" spans="2:5" x14ac:dyDescent="0.35">
      <c r="B977" t="s">
        <v>8219</v>
      </c>
      <c r="C977">
        <v>53</v>
      </c>
      <c r="D977" t="s">
        <v>8221</v>
      </c>
      <c r="E977">
        <v>7</v>
      </c>
    </row>
    <row r="978" spans="2:5" x14ac:dyDescent="0.35">
      <c r="B978" t="s">
        <v>8219</v>
      </c>
      <c r="C978">
        <v>53</v>
      </c>
      <c r="D978" t="s">
        <v>8221</v>
      </c>
      <c r="E978">
        <v>7</v>
      </c>
    </row>
    <row r="979" spans="2:5" x14ac:dyDescent="0.35">
      <c r="B979" t="s">
        <v>8219</v>
      </c>
      <c r="C979">
        <v>53</v>
      </c>
      <c r="D979" t="s">
        <v>8221</v>
      </c>
      <c r="E979">
        <v>7</v>
      </c>
    </row>
    <row r="980" spans="2:5" x14ac:dyDescent="0.35">
      <c r="B980" t="s">
        <v>8219</v>
      </c>
      <c r="C980">
        <v>53</v>
      </c>
      <c r="D980" t="s">
        <v>8221</v>
      </c>
      <c r="E980">
        <v>7</v>
      </c>
    </row>
    <row r="981" spans="2:5" x14ac:dyDescent="0.35">
      <c r="B981" t="s">
        <v>8219</v>
      </c>
      <c r="C981">
        <v>54</v>
      </c>
      <c r="D981" t="s">
        <v>8221</v>
      </c>
      <c r="E981">
        <v>7</v>
      </c>
    </row>
    <row r="982" spans="2:5" x14ac:dyDescent="0.35">
      <c r="B982" t="s">
        <v>8219</v>
      </c>
      <c r="C982">
        <v>54</v>
      </c>
      <c r="D982" t="s">
        <v>8221</v>
      </c>
      <c r="E982">
        <v>7</v>
      </c>
    </row>
    <row r="983" spans="2:5" x14ac:dyDescent="0.35">
      <c r="B983" t="s">
        <v>8219</v>
      </c>
      <c r="C983">
        <v>54</v>
      </c>
      <c r="D983" t="s">
        <v>8221</v>
      </c>
      <c r="E983">
        <v>7</v>
      </c>
    </row>
    <row r="984" spans="2:5" x14ac:dyDescent="0.35">
      <c r="B984" t="s">
        <v>8219</v>
      </c>
      <c r="C984">
        <v>54</v>
      </c>
      <c r="D984" t="s">
        <v>8221</v>
      </c>
      <c r="E984">
        <v>7</v>
      </c>
    </row>
    <row r="985" spans="2:5" x14ac:dyDescent="0.35">
      <c r="B985" t="s">
        <v>8219</v>
      </c>
      <c r="C985">
        <v>54</v>
      </c>
      <c r="D985" t="s">
        <v>8221</v>
      </c>
      <c r="E985">
        <v>7</v>
      </c>
    </row>
    <row r="986" spans="2:5" x14ac:dyDescent="0.35">
      <c r="B986" t="s">
        <v>8219</v>
      </c>
      <c r="C986">
        <v>54</v>
      </c>
      <c r="D986" t="s">
        <v>8221</v>
      </c>
      <c r="E986">
        <v>7</v>
      </c>
    </row>
    <row r="987" spans="2:5" x14ac:dyDescent="0.35">
      <c r="B987" t="s">
        <v>8219</v>
      </c>
      <c r="C987">
        <v>54</v>
      </c>
      <c r="D987" t="s">
        <v>8221</v>
      </c>
      <c r="E987">
        <v>7</v>
      </c>
    </row>
    <row r="988" spans="2:5" x14ac:dyDescent="0.35">
      <c r="B988" t="s">
        <v>8219</v>
      </c>
      <c r="C988">
        <v>54</v>
      </c>
      <c r="D988" t="s">
        <v>8221</v>
      </c>
      <c r="E988">
        <v>7</v>
      </c>
    </row>
    <row r="989" spans="2:5" x14ac:dyDescent="0.35">
      <c r="B989" t="s">
        <v>8219</v>
      </c>
      <c r="C989">
        <v>54</v>
      </c>
      <c r="D989" t="s">
        <v>8221</v>
      </c>
      <c r="E989">
        <v>7</v>
      </c>
    </row>
    <row r="990" spans="2:5" x14ac:dyDescent="0.35">
      <c r="B990" t="s">
        <v>8219</v>
      </c>
      <c r="C990">
        <v>54</v>
      </c>
      <c r="D990" t="s">
        <v>8221</v>
      </c>
      <c r="E990">
        <v>7</v>
      </c>
    </row>
    <row r="991" spans="2:5" x14ac:dyDescent="0.35">
      <c r="B991" t="s">
        <v>8219</v>
      </c>
      <c r="C991">
        <v>54</v>
      </c>
      <c r="D991" t="s">
        <v>8221</v>
      </c>
      <c r="E991">
        <v>7</v>
      </c>
    </row>
    <row r="992" spans="2:5" x14ac:dyDescent="0.35">
      <c r="B992" t="s">
        <v>8219</v>
      </c>
      <c r="C992">
        <v>54</v>
      </c>
      <c r="D992" t="s">
        <v>8221</v>
      </c>
      <c r="E992">
        <v>7</v>
      </c>
    </row>
    <row r="993" spans="2:5" x14ac:dyDescent="0.35">
      <c r="B993" t="s">
        <v>8219</v>
      </c>
      <c r="C993">
        <v>55</v>
      </c>
      <c r="D993" t="s">
        <v>8221</v>
      </c>
      <c r="E993">
        <v>7</v>
      </c>
    </row>
    <row r="994" spans="2:5" x14ac:dyDescent="0.35">
      <c r="B994" t="s">
        <v>8219</v>
      </c>
      <c r="C994">
        <v>55</v>
      </c>
      <c r="D994" t="s">
        <v>8221</v>
      </c>
      <c r="E994">
        <v>7</v>
      </c>
    </row>
    <row r="995" spans="2:5" x14ac:dyDescent="0.35">
      <c r="B995" t="s">
        <v>8219</v>
      </c>
      <c r="C995">
        <v>55</v>
      </c>
      <c r="D995" t="s">
        <v>8221</v>
      </c>
      <c r="E995">
        <v>7</v>
      </c>
    </row>
    <row r="996" spans="2:5" x14ac:dyDescent="0.35">
      <c r="B996" t="s">
        <v>8219</v>
      </c>
      <c r="C996">
        <v>55</v>
      </c>
      <c r="D996" t="s">
        <v>8221</v>
      </c>
      <c r="E996">
        <v>7</v>
      </c>
    </row>
    <row r="997" spans="2:5" x14ac:dyDescent="0.35">
      <c r="B997" t="s">
        <v>8219</v>
      </c>
      <c r="C997">
        <v>55</v>
      </c>
      <c r="D997" t="s">
        <v>8221</v>
      </c>
      <c r="E997">
        <v>7</v>
      </c>
    </row>
    <row r="998" spans="2:5" x14ac:dyDescent="0.35">
      <c r="B998" t="s">
        <v>8219</v>
      </c>
      <c r="C998">
        <v>55</v>
      </c>
      <c r="D998" t="s">
        <v>8221</v>
      </c>
      <c r="E998">
        <v>7</v>
      </c>
    </row>
    <row r="999" spans="2:5" x14ac:dyDescent="0.35">
      <c r="B999" t="s">
        <v>8219</v>
      </c>
      <c r="C999">
        <v>55</v>
      </c>
      <c r="D999" t="s">
        <v>8221</v>
      </c>
      <c r="E999">
        <v>7</v>
      </c>
    </row>
    <row r="1000" spans="2:5" x14ac:dyDescent="0.35">
      <c r="B1000" t="s">
        <v>8219</v>
      </c>
      <c r="C1000">
        <v>55</v>
      </c>
      <c r="D1000" t="s">
        <v>8221</v>
      </c>
      <c r="E1000">
        <v>7</v>
      </c>
    </row>
    <row r="1001" spans="2:5" x14ac:dyDescent="0.35">
      <c r="B1001" t="s">
        <v>8219</v>
      </c>
      <c r="C1001">
        <v>55</v>
      </c>
      <c r="D1001" t="s">
        <v>8221</v>
      </c>
      <c r="E1001">
        <v>7</v>
      </c>
    </row>
    <row r="1002" spans="2:5" x14ac:dyDescent="0.35">
      <c r="B1002" t="s">
        <v>8219</v>
      </c>
      <c r="C1002">
        <v>55</v>
      </c>
      <c r="D1002" t="s">
        <v>8221</v>
      </c>
      <c r="E1002">
        <v>7</v>
      </c>
    </row>
    <row r="1003" spans="2:5" x14ac:dyDescent="0.35">
      <c r="B1003" t="s">
        <v>8219</v>
      </c>
      <c r="C1003">
        <v>55</v>
      </c>
      <c r="D1003" t="s">
        <v>8221</v>
      </c>
      <c r="E1003">
        <v>7</v>
      </c>
    </row>
    <row r="1004" spans="2:5" x14ac:dyDescent="0.35">
      <c r="B1004" t="s">
        <v>8219</v>
      </c>
      <c r="C1004">
        <v>55</v>
      </c>
      <c r="D1004" t="s">
        <v>8221</v>
      </c>
      <c r="E1004">
        <v>7</v>
      </c>
    </row>
    <row r="1005" spans="2:5" x14ac:dyDescent="0.35">
      <c r="B1005" t="s">
        <v>8219</v>
      </c>
      <c r="C1005">
        <v>55</v>
      </c>
      <c r="D1005" t="s">
        <v>8221</v>
      </c>
      <c r="E1005">
        <v>7</v>
      </c>
    </row>
    <row r="1006" spans="2:5" x14ac:dyDescent="0.35">
      <c r="B1006" t="s">
        <v>8219</v>
      </c>
      <c r="C1006">
        <v>55</v>
      </c>
      <c r="D1006" t="s">
        <v>8221</v>
      </c>
      <c r="E1006">
        <v>7</v>
      </c>
    </row>
    <row r="1007" spans="2:5" x14ac:dyDescent="0.35">
      <c r="B1007" t="s">
        <v>8219</v>
      </c>
      <c r="C1007">
        <v>56</v>
      </c>
      <c r="D1007" t="s">
        <v>8221</v>
      </c>
      <c r="E1007">
        <v>7</v>
      </c>
    </row>
    <row r="1008" spans="2:5" x14ac:dyDescent="0.35">
      <c r="B1008" t="s">
        <v>8219</v>
      </c>
      <c r="C1008">
        <v>56</v>
      </c>
      <c r="D1008" t="s">
        <v>8221</v>
      </c>
      <c r="E1008">
        <v>7</v>
      </c>
    </row>
    <row r="1009" spans="2:5" x14ac:dyDescent="0.35">
      <c r="B1009" t="s">
        <v>8219</v>
      </c>
      <c r="C1009">
        <v>56</v>
      </c>
      <c r="D1009" t="s">
        <v>8221</v>
      </c>
      <c r="E1009">
        <v>8</v>
      </c>
    </row>
    <row r="1010" spans="2:5" x14ac:dyDescent="0.35">
      <c r="B1010" t="s">
        <v>8219</v>
      </c>
      <c r="C1010">
        <v>56</v>
      </c>
      <c r="D1010" t="s">
        <v>8221</v>
      </c>
      <c r="E1010">
        <v>8</v>
      </c>
    </row>
    <row r="1011" spans="2:5" x14ac:dyDescent="0.35">
      <c r="B1011" t="s">
        <v>8219</v>
      </c>
      <c r="C1011">
        <v>56</v>
      </c>
      <c r="D1011" t="s">
        <v>8221</v>
      </c>
      <c r="E1011">
        <v>8</v>
      </c>
    </row>
    <row r="1012" spans="2:5" x14ac:dyDescent="0.35">
      <c r="B1012" t="s">
        <v>8219</v>
      </c>
      <c r="C1012">
        <v>56</v>
      </c>
      <c r="D1012" t="s">
        <v>8221</v>
      </c>
      <c r="E1012">
        <v>8</v>
      </c>
    </row>
    <row r="1013" spans="2:5" x14ac:dyDescent="0.35">
      <c r="B1013" t="s">
        <v>8219</v>
      </c>
      <c r="C1013">
        <v>56</v>
      </c>
      <c r="D1013" t="s">
        <v>8221</v>
      </c>
      <c r="E1013">
        <v>8</v>
      </c>
    </row>
    <row r="1014" spans="2:5" x14ac:dyDescent="0.35">
      <c r="B1014" t="s">
        <v>8219</v>
      </c>
      <c r="C1014">
        <v>56</v>
      </c>
      <c r="D1014" t="s">
        <v>8221</v>
      </c>
      <c r="E1014">
        <v>8</v>
      </c>
    </row>
    <row r="1015" spans="2:5" x14ac:dyDescent="0.35">
      <c r="B1015" t="s">
        <v>8219</v>
      </c>
      <c r="C1015">
        <v>56</v>
      </c>
      <c r="D1015" t="s">
        <v>8221</v>
      </c>
      <c r="E1015">
        <v>8</v>
      </c>
    </row>
    <row r="1016" spans="2:5" x14ac:dyDescent="0.35">
      <c r="B1016" t="s">
        <v>8219</v>
      </c>
      <c r="C1016">
        <v>56</v>
      </c>
      <c r="D1016" t="s">
        <v>8221</v>
      </c>
      <c r="E1016">
        <v>8</v>
      </c>
    </row>
    <row r="1017" spans="2:5" x14ac:dyDescent="0.35">
      <c r="B1017" t="s">
        <v>8219</v>
      </c>
      <c r="C1017">
        <v>56</v>
      </c>
      <c r="D1017" t="s">
        <v>8221</v>
      </c>
      <c r="E1017">
        <v>8</v>
      </c>
    </row>
    <row r="1018" spans="2:5" x14ac:dyDescent="0.35">
      <c r="B1018" t="s">
        <v>8219</v>
      </c>
      <c r="C1018">
        <v>56</v>
      </c>
      <c r="D1018" t="s">
        <v>8221</v>
      </c>
      <c r="E1018">
        <v>8</v>
      </c>
    </row>
    <row r="1019" spans="2:5" x14ac:dyDescent="0.35">
      <c r="B1019" t="s">
        <v>8219</v>
      </c>
      <c r="C1019">
        <v>56</v>
      </c>
      <c r="D1019" t="s">
        <v>8221</v>
      </c>
      <c r="E1019">
        <v>8</v>
      </c>
    </row>
    <row r="1020" spans="2:5" x14ac:dyDescent="0.35">
      <c r="B1020" t="s">
        <v>8219</v>
      </c>
      <c r="C1020">
        <v>56</v>
      </c>
      <c r="D1020" t="s">
        <v>8221</v>
      </c>
      <c r="E1020">
        <v>8</v>
      </c>
    </row>
    <row r="1021" spans="2:5" x14ac:dyDescent="0.35">
      <c r="B1021" t="s">
        <v>8219</v>
      </c>
      <c r="C1021">
        <v>56</v>
      </c>
      <c r="D1021" t="s">
        <v>8221</v>
      </c>
      <c r="E1021">
        <v>8</v>
      </c>
    </row>
    <row r="1022" spans="2:5" x14ac:dyDescent="0.35">
      <c r="B1022" t="s">
        <v>8219</v>
      </c>
      <c r="C1022">
        <v>57</v>
      </c>
      <c r="D1022" t="s">
        <v>8221</v>
      </c>
      <c r="E1022">
        <v>8</v>
      </c>
    </row>
    <row r="1023" spans="2:5" x14ac:dyDescent="0.35">
      <c r="B1023" t="s">
        <v>8219</v>
      </c>
      <c r="C1023">
        <v>57</v>
      </c>
      <c r="D1023" t="s">
        <v>8221</v>
      </c>
      <c r="E1023">
        <v>8</v>
      </c>
    </row>
    <row r="1024" spans="2:5" x14ac:dyDescent="0.35">
      <c r="B1024" t="s">
        <v>8219</v>
      </c>
      <c r="C1024">
        <v>57</v>
      </c>
      <c r="D1024" t="s">
        <v>8221</v>
      </c>
      <c r="E1024">
        <v>8</v>
      </c>
    </row>
    <row r="1025" spans="2:5" x14ac:dyDescent="0.35">
      <c r="B1025" t="s">
        <v>8219</v>
      </c>
      <c r="C1025">
        <v>57</v>
      </c>
      <c r="D1025" t="s">
        <v>8221</v>
      </c>
      <c r="E1025">
        <v>8</v>
      </c>
    </row>
    <row r="1026" spans="2:5" x14ac:dyDescent="0.35">
      <c r="B1026" t="s">
        <v>8219</v>
      </c>
      <c r="C1026">
        <v>57</v>
      </c>
      <c r="D1026" t="s">
        <v>8221</v>
      </c>
      <c r="E1026">
        <v>8</v>
      </c>
    </row>
    <row r="1027" spans="2:5" x14ac:dyDescent="0.35">
      <c r="B1027" t="s">
        <v>8219</v>
      </c>
      <c r="C1027">
        <v>57</v>
      </c>
      <c r="D1027" t="s">
        <v>8221</v>
      </c>
      <c r="E1027">
        <v>8</v>
      </c>
    </row>
    <row r="1028" spans="2:5" x14ac:dyDescent="0.35">
      <c r="B1028" t="s">
        <v>8219</v>
      </c>
      <c r="C1028">
        <v>57</v>
      </c>
      <c r="D1028" t="s">
        <v>8221</v>
      </c>
      <c r="E1028">
        <v>8</v>
      </c>
    </row>
    <row r="1029" spans="2:5" x14ac:dyDescent="0.35">
      <c r="B1029" t="s">
        <v>8219</v>
      </c>
      <c r="C1029">
        <v>57</v>
      </c>
      <c r="D1029" t="s">
        <v>8221</v>
      </c>
      <c r="E1029">
        <v>8</v>
      </c>
    </row>
    <row r="1030" spans="2:5" x14ac:dyDescent="0.35">
      <c r="B1030" t="s">
        <v>8219</v>
      </c>
      <c r="C1030">
        <v>57</v>
      </c>
      <c r="D1030" t="s">
        <v>8221</v>
      </c>
      <c r="E1030">
        <v>8</v>
      </c>
    </row>
    <row r="1031" spans="2:5" x14ac:dyDescent="0.35">
      <c r="B1031" t="s">
        <v>8219</v>
      </c>
      <c r="C1031">
        <v>57</v>
      </c>
      <c r="D1031" t="s">
        <v>8221</v>
      </c>
      <c r="E1031">
        <v>8</v>
      </c>
    </row>
    <row r="1032" spans="2:5" x14ac:dyDescent="0.35">
      <c r="B1032" t="s">
        <v>8219</v>
      </c>
      <c r="C1032">
        <v>57</v>
      </c>
      <c r="D1032" t="s">
        <v>8221</v>
      </c>
      <c r="E1032">
        <v>8</v>
      </c>
    </row>
    <row r="1033" spans="2:5" x14ac:dyDescent="0.35">
      <c r="B1033" t="s">
        <v>8219</v>
      </c>
      <c r="C1033">
        <v>57</v>
      </c>
      <c r="D1033" t="s">
        <v>8221</v>
      </c>
      <c r="E1033">
        <v>8</v>
      </c>
    </row>
    <row r="1034" spans="2:5" x14ac:dyDescent="0.35">
      <c r="B1034" t="s">
        <v>8219</v>
      </c>
      <c r="C1034">
        <v>57</v>
      </c>
      <c r="D1034" t="s">
        <v>8221</v>
      </c>
      <c r="E1034">
        <v>8</v>
      </c>
    </row>
    <row r="1035" spans="2:5" x14ac:dyDescent="0.35">
      <c r="B1035" t="s">
        <v>8219</v>
      </c>
      <c r="C1035">
        <v>57</v>
      </c>
      <c r="D1035" t="s">
        <v>8221</v>
      </c>
      <c r="E1035">
        <v>8</v>
      </c>
    </row>
    <row r="1036" spans="2:5" x14ac:dyDescent="0.35">
      <c r="B1036" t="s">
        <v>8219</v>
      </c>
      <c r="C1036">
        <v>57</v>
      </c>
      <c r="D1036" t="s">
        <v>8221</v>
      </c>
      <c r="E1036">
        <v>8</v>
      </c>
    </row>
    <row r="1037" spans="2:5" x14ac:dyDescent="0.35">
      <c r="B1037" t="s">
        <v>8219</v>
      </c>
      <c r="C1037">
        <v>57</v>
      </c>
      <c r="D1037" t="s">
        <v>8221</v>
      </c>
      <c r="E1037">
        <v>8</v>
      </c>
    </row>
    <row r="1038" spans="2:5" x14ac:dyDescent="0.35">
      <c r="B1038" t="s">
        <v>8219</v>
      </c>
      <c r="C1038">
        <v>57</v>
      </c>
      <c r="D1038" t="s">
        <v>8221</v>
      </c>
      <c r="E1038">
        <v>8</v>
      </c>
    </row>
    <row r="1039" spans="2:5" x14ac:dyDescent="0.35">
      <c r="B1039" t="s">
        <v>8219</v>
      </c>
      <c r="C1039">
        <v>57</v>
      </c>
      <c r="D1039" t="s">
        <v>8221</v>
      </c>
      <c r="E1039">
        <v>8</v>
      </c>
    </row>
    <row r="1040" spans="2:5" x14ac:dyDescent="0.35">
      <c r="B1040" t="s">
        <v>8219</v>
      </c>
      <c r="C1040">
        <v>57</v>
      </c>
      <c r="D1040" t="s">
        <v>8221</v>
      </c>
      <c r="E1040">
        <v>8</v>
      </c>
    </row>
    <row r="1041" spans="2:5" x14ac:dyDescent="0.35">
      <c r="B1041" t="s">
        <v>8219</v>
      </c>
      <c r="C1041">
        <v>57</v>
      </c>
      <c r="D1041" t="s">
        <v>8221</v>
      </c>
      <c r="E1041">
        <v>8</v>
      </c>
    </row>
    <row r="1042" spans="2:5" x14ac:dyDescent="0.35">
      <c r="B1042" t="s">
        <v>8219</v>
      </c>
      <c r="C1042">
        <v>57</v>
      </c>
      <c r="D1042" t="s">
        <v>8221</v>
      </c>
      <c r="E1042">
        <v>8</v>
      </c>
    </row>
    <row r="1043" spans="2:5" x14ac:dyDescent="0.35">
      <c r="B1043" t="s">
        <v>8219</v>
      </c>
      <c r="C1043">
        <v>58</v>
      </c>
      <c r="D1043" t="s">
        <v>8221</v>
      </c>
      <c r="E1043">
        <v>8</v>
      </c>
    </row>
    <row r="1044" spans="2:5" x14ac:dyDescent="0.35">
      <c r="B1044" t="s">
        <v>8219</v>
      </c>
      <c r="C1044">
        <v>58</v>
      </c>
      <c r="D1044" t="s">
        <v>8221</v>
      </c>
      <c r="E1044">
        <v>8</v>
      </c>
    </row>
    <row r="1045" spans="2:5" x14ac:dyDescent="0.35">
      <c r="B1045" t="s">
        <v>8219</v>
      </c>
      <c r="C1045">
        <v>58</v>
      </c>
      <c r="D1045" t="s">
        <v>8221</v>
      </c>
      <c r="E1045">
        <v>8</v>
      </c>
    </row>
    <row r="1046" spans="2:5" x14ac:dyDescent="0.35">
      <c r="B1046" t="s">
        <v>8219</v>
      </c>
      <c r="C1046">
        <v>58</v>
      </c>
      <c r="D1046" t="s">
        <v>8221</v>
      </c>
      <c r="E1046">
        <v>8</v>
      </c>
    </row>
    <row r="1047" spans="2:5" x14ac:dyDescent="0.35">
      <c r="B1047" t="s">
        <v>8219</v>
      </c>
      <c r="C1047">
        <v>58</v>
      </c>
      <c r="D1047" t="s">
        <v>8221</v>
      </c>
      <c r="E1047">
        <v>9</v>
      </c>
    </row>
    <row r="1048" spans="2:5" x14ac:dyDescent="0.35">
      <c r="B1048" t="s">
        <v>8219</v>
      </c>
      <c r="C1048">
        <v>58</v>
      </c>
      <c r="D1048" t="s">
        <v>8221</v>
      </c>
      <c r="E1048">
        <v>9</v>
      </c>
    </row>
    <row r="1049" spans="2:5" x14ac:dyDescent="0.35">
      <c r="B1049" t="s">
        <v>8219</v>
      </c>
      <c r="C1049">
        <v>58</v>
      </c>
      <c r="D1049" t="s">
        <v>8221</v>
      </c>
      <c r="E1049">
        <v>9</v>
      </c>
    </row>
    <row r="1050" spans="2:5" x14ac:dyDescent="0.35">
      <c r="B1050" t="s">
        <v>8219</v>
      </c>
      <c r="C1050">
        <v>58</v>
      </c>
      <c r="D1050" t="s">
        <v>8221</v>
      </c>
      <c r="E1050">
        <v>9</v>
      </c>
    </row>
    <row r="1051" spans="2:5" x14ac:dyDescent="0.35">
      <c r="B1051" t="s">
        <v>8219</v>
      </c>
      <c r="C1051">
        <v>58</v>
      </c>
      <c r="D1051" t="s">
        <v>8221</v>
      </c>
      <c r="E1051">
        <v>9</v>
      </c>
    </row>
    <row r="1052" spans="2:5" x14ac:dyDescent="0.35">
      <c r="B1052" t="s">
        <v>8219</v>
      </c>
      <c r="C1052">
        <v>58</v>
      </c>
      <c r="D1052" t="s">
        <v>8221</v>
      </c>
      <c r="E1052">
        <v>9</v>
      </c>
    </row>
    <row r="1053" spans="2:5" x14ac:dyDescent="0.35">
      <c r="B1053" t="s">
        <v>8219</v>
      </c>
      <c r="C1053">
        <v>58</v>
      </c>
      <c r="D1053" t="s">
        <v>8221</v>
      </c>
      <c r="E1053">
        <v>9</v>
      </c>
    </row>
    <row r="1054" spans="2:5" x14ac:dyDescent="0.35">
      <c r="B1054" t="s">
        <v>8219</v>
      </c>
      <c r="C1054">
        <v>58</v>
      </c>
      <c r="D1054" t="s">
        <v>8221</v>
      </c>
      <c r="E1054">
        <v>9</v>
      </c>
    </row>
    <row r="1055" spans="2:5" x14ac:dyDescent="0.35">
      <c r="B1055" t="s">
        <v>8219</v>
      </c>
      <c r="C1055">
        <v>59</v>
      </c>
      <c r="D1055" t="s">
        <v>8221</v>
      </c>
      <c r="E1055">
        <v>9</v>
      </c>
    </row>
    <row r="1056" spans="2:5" x14ac:dyDescent="0.35">
      <c r="B1056" t="s">
        <v>8219</v>
      </c>
      <c r="C1056">
        <v>59</v>
      </c>
      <c r="D1056" t="s">
        <v>8221</v>
      </c>
      <c r="E1056">
        <v>9</v>
      </c>
    </row>
    <row r="1057" spans="2:5" x14ac:dyDescent="0.35">
      <c r="B1057" t="s">
        <v>8219</v>
      </c>
      <c r="C1057">
        <v>59</v>
      </c>
      <c r="D1057" t="s">
        <v>8221</v>
      </c>
      <c r="E1057">
        <v>9</v>
      </c>
    </row>
    <row r="1058" spans="2:5" x14ac:dyDescent="0.35">
      <c r="B1058" t="s">
        <v>8219</v>
      </c>
      <c r="C1058">
        <v>59</v>
      </c>
      <c r="D1058" t="s">
        <v>8221</v>
      </c>
      <c r="E1058">
        <v>9</v>
      </c>
    </row>
    <row r="1059" spans="2:5" x14ac:dyDescent="0.35">
      <c r="B1059" t="s">
        <v>8219</v>
      </c>
      <c r="C1059">
        <v>59</v>
      </c>
      <c r="D1059" t="s">
        <v>8221</v>
      </c>
      <c r="E1059">
        <v>9</v>
      </c>
    </row>
    <row r="1060" spans="2:5" x14ac:dyDescent="0.35">
      <c r="B1060" t="s">
        <v>8219</v>
      </c>
      <c r="C1060">
        <v>59</v>
      </c>
      <c r="D1060" t="s">
        <v>8221</v>
      </c>
      <c r="E1060">
        <v>9</v>
      </c>
    </row>
    <row r="1061" spans="2:5" x14ac:dyDescent="0.35">
      <c r="B1061" t="s">
        <v>8219</v>
      </c>
      <c r="C1061">
        <v>59</v>
      </c>
      <c r="D1061" t="s">
        <v>8221</v>
      </c>
      <c r="E1061">
        <v>9</v>
      </c>
    </row>
    <row r="1062" spans="2:5" x14ac:dyDescent="0.35">
      <c r="B1062" t="s">
        <v>8219</v>
      </c>
      <c r="C1062">
        <v>59</v>
      </c>
      <c r="D1062" t="s">
        <v>8221</v>
      </c>
      <c r="E1062">
        <v>9</v>
      </c>
    </row>
    <row r="1063" spans="2:5" x14ac:dyDescent="0.35">
      <c r="B1063" t="s">
        <v>8219</v>
      </c>
      <c r="C1063">
        <v>59</v>
      </c>
      <c r="D1063" t="s">
        <v>8221</v>
      </c>
      <c r="E1063">
        <v>9</v>
      </c>
    </row>
    <row r="1064" spans="2:5" x14ac:dyDescent="0.35">
      <c r="B1064" t="s">
        <v>8219</v>
      </c>
      <c r="C1064">
        <v>59</v>
      </c>
      <c r="D1064" t="s">
        <v>8221</v>
      </c>
      <c r="E1064">
        <v>9</v>
      </c>
    </row>
    <row r="1065" spans="2:5" x14ac:dyDescent="0.35">
      <c r="B1065" t="s">
        <v>8219</v>
      </c>
      <c r="C1065">
        <v>59</v>
      </c>
      <c r="D1065" t="s">
        <v>8221</v>
      </c>
      <c r="E1065">
        <v>9</v>
      </c>
    </row>
    <row r="1066" spans="2:5" x14ac:dyDescent="0.35">
      <c r="B1066" t="s">
        <v>8219</v>
      </c>
      <c r="C1066">
        <v>60</v>
      </c>
      <c r="D1066" t="s">
        <v>8221</v>
      </c>
      <c r="E1066">
        <v>9</v>
      </c>
    </row>
    <row r="1067" spans="2:5" x14ac:dyDescent="0.35">
      <c r="B1067" t="s">
        <v>8219</v>
      </c>
      <c r="C1067">
        <v>60</v>
      </c>
      <c r="D1067" t="s">
        <v>8221</v>
      </c>
      <c r="E1067">
        <v>9</v>
      </c>
    </row>
    <row r="1068" spans="2:5" x14ac:dyDescent="0.35">
      <c r="B1068" t="s">
        <v>8219</v>
      </c>
      <c r="C1068">
        <v>60</v>
      </c>
      <c r="D1068" t="s">
        <v>8221</v>
      </c>
      <c r="E1068">
        <v>9</v>
      </c>
    </row>
    <row r="1069" spans="2:5" x14ac:dyDescent="0.35">
      <c r="B1069" t="s">
        <v>8219</v>
      </c>
      <c r="C1069">
        <v>60</v>
      </c>
      <c r="D1069" t="s">
        <v>8221</v>
      </c>
      <c r="E1069">
        <v>9</v>
      </c>
    </row>
    <row r="1070" spans="2:5" x14ac:dyDescent="0.35">
      <c r="B1070" t="s">
        <v>8219</v>
      </c>
      <c r="C1070">
        <v>60</v>
      </c>
      <c r="D1070" t="s">
        <v>8221</v>
      </c>
      <c r="E1070">
        <v>9</v>
      </c>
    </row>
    <row r="1071" spans="2:5" x14ac:dyDescent="0.35">
      <c r="B1071" t="s">
        <v>8219</v>
      </c>
      <c r="C1071">
        <v>60</v>
      </c>
      <c r="D1071" t="s">
        <v>8221</v>
      </c>
      <c r="E1071">
        <v>9</v>
      </c>
    </row>
    <row r="1072" spans="2:5" x14ac:dyDescent="0.35">
      <c r="B1072" t="s">
        <v>8219</v>
      </c>
      <c r="C1072">
        <v>60</v>
      </c>
      <c r="D1072" t="s">
        <v>8221</v>
      </c>
      <c r="E1072">
        <v>9</v>
      </c>
    </row>
    <row r="1073" spans="2:5" x14ac:dyDescent="0.35">
      <c r="B1073" t="s">
        <v>8219</v>
      </c>
      <c r="C1073">
        <v>60</v>
      </c>
      <c r="D1073" t="s">
        <v>8221</v>
      </c>
      <c r="E1073">
        <v>9</v>
      </c>
    </row>
    <row r="1074" spans="2:5" x14ac:dyDescent="0.35">
      <c r="B1074" t="s">
        <v>8219</v>
      </c>
      <c r="C1074">
        <v>60</v>
      </c>
      <c r="D1074" t="s">
        <v>8221</v>
      </c>
      <c r="E1074">
        <v>9</v>
      </c>
    </row>
    <row r="1075" spans="2:5" x14ac:dyDescent="0.35">
      <c r="B1075" t="s">
        <v>8219</v>
      </c>
      <c r="C1075">
        <v>60</v>
      </c>
      <c r="D1075" t="s">
        <v>8221</v>
      </c>
      <c r="E1075">
        <v>9</v>
      </c>
    </row>
    <row r="1076" spans="2:5" x14ac:dyDescent="0.35">
      <c r="B1076" t="s">
        <v>8219</v>
      </c>
      <c r="C1076">
        <v>60</v>
      </c>
      <c r="D1076" t="s">
        <v>8221</v>
      </c>
      <c r="E1076">
        <v>9</v>
      </c>
    </row>
    <row r="1077" spans="2:5" x14ac:dyDescent="0.35">
      <c r="B1077" t="s">
        <v>8219</v>
      </c>
      <c r="C1077">
        <v>60</v>
      </c>
      <c r="D1077" t="s">
        <v>8221</v>
      </c>
      <c r="E1077">
        <v>9</v>
      </c>
    </row>
    <row r="1078" spans="2:5" x14ac:dyDescent="0.35">
      <c r="B1078" t="s">
        <v>8219</v>
      </c>
      <c r="C1078">
        <v>61</v>
      </c>
      <c r="D1078" t="s">
        <v>8221</v>
      </c>
      <c r="E1078">
        <v>9</v>
      </c>
    </row>
    <row r="1079" spans="2:5" x14ac:dyDescent="0.35">
      <c r="B1079" t="s">
        <v>8219</v>
      </c>
      <c r="C1079">
        <v>61</v>
      </c>
      <c r="D1079" t="s">
        <v>8221</v>
      </c>
      <c r="E1079">
        <v>9</v>
      </c>
    </row>
    <row r="1080" spans="2:5" x14ac:dyDescent="0.35">
      <c r="B1080" t="s">
        <v>8219</v>
      </c>
      <c r="C1080">
        <v>61</v>
      </c>
      <c r="D1080" t="s">
        <v>8221</v>
      </c>
      <c r="E1080">
        <v>9</v>
      </c>
    </row>
    <row r="1081" spans="2:5" x14ac:dyDescent="0.35">
      <c r="B1081" t="s">
        <v>8219</v>
      </c>
      <c r="C1081">
        <v>61</v>
      </c>
      <c r="D1081" t="s">
        <v>8221</v>
      </c>
      <c r="E1081">
        <v>9</v>
      </c>
    </row>
    <row r="1082" spans="2:5" x14ac:dyDescent="0.35">
      <c r="B1082" t="s">
        <v>8219</v>
      </c>
      <c r="C1082">
        <v>61</v>
      </c>
      <c r="D1082" t="s">
        <v>8221</v>
      </c>
      <c r="E1082">
        <v>9</v>
      </c>
    </row>
    <row r="1083" spans="2:5" x14ac:dyDescent="0.35">
      <c r="B1083" t="s">
        <v>8219</v>
      </c>
      <c r="C1083">
        <v>61</v>
      </c>
      <c r="D1083" t="s">
        <v>8221</v>
      </c>
      <c r="E1083">
        <v>10</v>
      </c>
    </row>
    <row r="1084" spans="2:5" x14ac:dyDescent="0.35">
      <c r="B1084" t="s">
        <v>8219</v>
      </c>
      <c r="C1084">
        <v>61</v>
      </c>
      <c r="D1084" t="s">
        <v>8221</v>
      </c>
      <c r="E1084">
        <v>10</v>
      </c>
    </row>
    <row r="1085" spans="2:5" x14ac:dyDescent="0.35">
      <c r="B1085" t="s">
        <v>8219</v>
      </c>
      <c r="C1085">
        <v>61</v>
      </c>
      <c r="D1085" t="s">
        <v>8221</v>
      </c>
      <c r="E1085">
        <v>10</v>
      </c>
    </row>
    <row r="1086" spans="2:5" x14ac:dyDescent="0.35">
      <c r="B1086" t="s">
        <v>8219</v>
      </c>
      <c r="C1086">
        <v>61</v>
      </c>
      <c r="D1086" t="s">
        <v>8221</v>
      </c>
      <c r="E1086">
        <v>10</v>
      </c>
    </row>
    <row r="1087" spans="2:5" x14ac:dyDescent="0.35">
      <c r="B1087" t="s">
        <v>8219</v>
      </c>
      <c r="C1087">
        <v>61</v>
      </c>
      <c r="D1087" t="s">
        <v>8221</v>
      </c>
      <c r="E1087">
        <v>10</v>
      </c>
    </row>
    <row r="1088" spans="2:5" x14ac:dyDescent="0.35">
      <c r="B1088" t="s">
        <v>8219</v>
      </c>
      <c r="C1088">
        <v>61</v>
      </c>
      <c r="D1088" t="s">
        <v>8221</v>
      </c>
      <c r="E1088">
        <v>10</v>
      </c>
    </row>
    <row r="1089" spans="2:5" x14ac:dyDescent="0.35">
      <c r="B1089" t="s">
        <v>8219</v>
      </c>
      <c r="C1089">
        <v>61</v>
      </c>
      <c r="D1089" t="s">
        <v>8221</v>
      </c>
      <c r="E1089">
        <v>10</v>
      </c>
    </row>
    <row r="1090" spans="2:5" x14ac:dyDescent="0.35">
      <c r="B1090" t="s">
        <v>8219</v>
      </c>
      <c r="C1090">
        <v>61</v>
      </c>
      <c r="D1090" t="s">
        <v>8221</v>
      </c>
      <c r="E1090">
        <v>10</v>
      </c>
    </row>
    <row r="1091" spans="2:5" x14ac:dyDescent="0.35">
      <c r="B1091" t="s">
        <v>8219</v>
      </c>
      <c r="C1091">
        <v>61</v>
      </c>
      <c r="D1091" t="s">
        <v>8221</v>
      </c>
      <c r="E1091">
        <v>10</v>
      </c>
    </row>
    <row r="1092" spans="2:5" x14ac:dyDescent="0.35">
      <c r="B1092" t="s">
        <v>8219</v>
      </c>
      <c r="C1092">
        <v>62</v>
      </c>
      <c r="D1092" t="s">
        <v>8221</v>
      </c>
      <c r="E1092">
        <v>10</v>
      </c>
    </row>
    <row r="1093" spans="2:5" x14ac:dyDescent="0.35">
      <c r="B1093" t="s">
        <v>8219</v>
      </c>
      <c r="C1093">
        <v>62</v>
      </c>
      <c r="D1093" t="s">
        <v>8221</v>
      </c>
      <c r="E1093">
        <v>10</v>
      </c>
    </row>
    <row r="1094" spans="2:5" x14ac:dyDescent="0.35">
      <c r="B1094" t="s">
        <v>8219</v>
      </c>
      <c r="C1094">
        <v>62</v>
      </c>
      <c r="D1094" t="s">
        <v>8221</v>
      </c>
      <c r="E1094">
        <v>10</v>
      </c>
    </row>
    <row r="1095" spans="2:5" x14ac:dyDescent="0.35">
      <c r="B1095" t="s">
        <v>8219</v>
      </c>
      <c r="C1095">
        <v>62</v>
      </c>
      <c r="D1095" t="s">
        <v>8221</v>
      </c>
      <c r="E1095">
        <v>10</v>
      </c>
    </row>
    <row r="1096" spans="2:5" x14ac:dyDescent="0.35">
      <c r="B1096" t="s">
        <v>8219</v>
      </c>
      <c r="C1096">
        <v>62</v>
      </c>
      <c r="D1096" t="s">
        <v>8221</v>
      </c>
      <c r="E1096">
        <v>10</v>
      </c>
    </row>
    <row r="1097" spans="2:5" x14ac:dyDescent="0.35">
      <c r="B1097" t="s">
        <v>8219</v>
      </c>
      <c r="C1097">
        <v>62</v>
      </c>
      <c r="D1097" t="s">
        <v>8221</v>
      </c>
      <c r="E1097">
        <v>10</v>
      </c>
    </row>
    <row r="1098" spans="2:5" x14ac:dyDescent="0.35">
      <c r="B1098" t="s">
        <v>8219</v>
      </c>
      <c r="C1098">
        <v>62</v>
      </c>
      <c r="D1098" t="s">
        <v>8221</v>
      </c>
      <c r="E1098">
        <v>10</v>
      </c>
    </row>
    <row r="1099" spans="2:5" x14ac:dyDescent="0.35">
      <c r="B1099" t="s">
        <v>8219</v>
      </c>
      <c r="C1099">
        <v>62</v>
      </c>
      <c r="D1099" t="s">
        <v>8221</v>
      </c>
      <c r="E1099">
        <v>10</v>
      </c>
    </row>
    <row r="1100" spans="2:5" x14ac:dyDescent="0.35">
      <c r="B1100" t="s">
        <v>8219</v>
      </c>
      <c r="C1100">
        <v>62</v>
      </c>
      <c r="D1100" t="s">
        <v>8221</v>
      </c>
      <c r="E1100">
        <v>10</v>
      </c>
    </row>
    <row r="1101" spans="2:5" x14ac:dyDescent="0.35">
      <c r="B1101" t="s">
        <v>8219</v>
      </c>
      <c r="C1101">
        <v>62</v>
      </c>
      <c r="D1101" t="s">
        <v>8221</v>
      </c>
      <c r="E1101">
        <v>10</v>
      </c>
    </row>
    <row r="1102" spans="2:5" x14ac:dyDescent="0.35">
      <c r="B1102" t="s">
        <v>8219</v>
      </c>
      <c r="C1102">
        <v>62</v>
      </c>
      <c r="D1102" t="s">
        <v>8221</v>
      </c>
      <c r="E1102">
        <v>10</v>
      </c>
    </row>
    <row r="1103" spans="2:5" x14ac:dyDescent="0.35">
      <c r="B1103" t="s">
        <v>8219</v>
      </c>
      <c r="C1103">
        <v>62</v>
      </c>
      <c r="D1103" t="s">
        <v>8221</v>
      </c>
      <c r="E1103">
        <v>10</v>
      </c>
    </row>
    <row r="1104" spans="2:5" x14ac:dyDescent="0.35">
      <c r="B1104" t="s">
        <v>8219</v>
      </c>
      <c r="C1104">
        <v>62</v>
      </c>
      <c r="D1104" t="s">
        <v>8221</v>
      </c>
      <c r="E1104">
        <v>10</v>
      </c>
    </row>
    <row r="1105" spans="2:5" x14ac:dyDescent="0.35">
      <c r="B1105" t="s">
        <v>8219</v>
      </c>
      <c r="C1105">
        <v>62</v>
      </c>
      <c r="D1105" t="s">
        <v>8221</v>
      </c>
      <c r="E1105">
        <v>10</v>
      </c>
    </row>
    <row r="1106" spans="2:5" x14ac:dyDescent="0.35">
      <c r="B1106" t="s">
        <v>8219</v>
      </c>
      <c r="C1106">
        <v>62</v>
      </c>
      <c r="D1106" t="s">
        <v>8221</v>
      </c>
      <c r="E1106">
        <v>10</v>
      </c>
    </row>
    <row r="1107" spans="2:5" x14ac:dyDescent="0.35">
      <c r="B1107" t="s">
        <v>8219</v>
      </c>
      <c r="C1107">
        <v>62</v>
      </c>
      <c r="D1107" t="s">
        <v>8221</v>
      </c>
      <c r="E1107">
        <v>10</v>
      </c>
    </row>
    <row r="1108" spans="2:5" x14ac:dyDescent="0.35">
      <c r="B1108" t="s">
        <v>8219</v>
      </c>
      <c r="C1108">
        <v>62</v>
      </c>
      <c r="D1108" t="s">
        <v>8221</v>
      </c>
      <c r="E1108">
        <v>10</v>
      </c>
    </row>
    <row r="1109" spans="2:5" x14ac:dyDescent="0.35">
      <c r="B1109" t="s">
        <v>8219</v>
      </c>
      <c r="C1109">
        <v>62</v>
      </c>
      <c r="D1109" t="s">
        <v>8221</v>
      </c>
      <c r="E1109">
        <v>10</v>
      </c>
    </row>
    <row r="1110" spans="2:5" x14ac:dyDescent="0.35">
      <c r="B1110" t="s">
        <v>8219</v>
      </c>
      <c r="C1110">
        <v>63</v>
      </c>
      <c r="D1110" t="s">
        <v>8221</v>
      </c>
      <c r="E1110">
        <v>11</v>
      </c>
    </row>
    <row r="1111" spans="2:5" x14ac:dyDescent="0.35">
      <c r="B1111" t="s">
        <v>8219</v>
      </c>
      <c r="C1111">
        <v>63</v>
      </c>
      <c r="D1111" t="s">
        <v>8221</v>
      </c>
      <c r="E1111">
        <v>11</v>
      </c>
    </row>
    <row r="1112" spans="2:5" x14ac:dyDescent="0.35">
      <c r="B1112" t="s">
        <v>8219</v>
      </c>
      <c r="C1112">
        <v>63</v>
      </c>
      <c r="D1112" t="s">
        <v>8221</v>
      </c>
      <c r="E1112">
        <v>11</v>
      </c>
    </row>
    <row r="1113" spans="2:5" x14ac:dyDescent="0.35">
      <c r="B1113" t="s">
        <v>8219</v>
      </c>
      <c r="C1113">
        <v>63</v>
      </c>
      <c r="D1113" t="s">
        <v>8221</v>
      </c>
      <c r="E1113">
        <v>11</v>
      </c>
    </row>
    <row r="1114" spans="2:5" x14ac:dyDescent="0.35">
      <c r="B1114" t="s">
        <v>8219</v>
      </c>
      <c r="C1114">
        <v>63</v>
      </c>
      <c r="D1114" t="s">
        <v>8221</v>
      </c>
      <c r="E1114">
        <v>11</v>
      </c>
    </row>
    <row r="1115" spans="2:5" x14ac:dyDescent="0.35">
      <c r="B1115" t="s">
        <v>8219</v>
      </c>
      <c r="C1115">
        <v>63</v>
      </c>
      <c r="D1115" t="s">
        <v>8221</v>
      </c>
      <c r="E1115">
        <v>11</v>
      </c>
    </row>
    <row r="1116" spans="2:5" x14ac:dyDescent="0.35">
      <c r="B1116" t="s">
        <v>8219</v>
      </c>
      <c r="C1116">
        <v>63</v>
      </c>
      <c r="D1116" t="s">
        <v>8221</v>
      </c>
      <c r="E1116">
        <v>11</v>
      </c>
    </row>
    <row r="1117" spans="2:5" x14ac:dyDescent="0.35">
      <c r="B1117" t="s">
        <v>8219</v>
      </c>
      <c r="C1117">
        <v>63</v>
      </c>
      <c r="D1117" t="s">
        <v>8221</v>
      </c>
      <c r="E1117">
        <v>11</v>
      </c>
    </row>
    <row r="1118" spans="2:5" x14ac:dyDescent="0.35">
      <c r="B1118" t="s">
        <v>8219</v>
      </c>
      <c r="C1118">
        <v>63</v>
      </c>
      <c r="D1118" t="s">
        <v>8221</v>
      </c>
      <c r="E1118">
        <v>11</v>
      </c>
    </row>
    <row r="1119" spans="2:5" x14ac:dyDescent="0.35">
      <c r="B1119" t="s">
        <v>8219</v>
      </c>
      <c r="C1119">
        <v>63</v>
      </c>
      <c r="D1119" t="s">
        <v>8221</v>
      </c>
      <c r="E1119">
        <v>11</v>
      </c>
    </row>
    <row r="1120" spans="2:5" x14ac:dyDescent="0.35">
      <c r="B1120" t="s">
        <v>8219</v>
      </c>
      <c r="C1120">
        <v>63</v>
      </c>
      <c r="D1120" t="s">
        <v>8221</v>
      </c>
      <c r="E1120">
        <v>11</v>
      </c>
    </row>
    <row r="1121" spans="2:5" x14ac:dyDescent="0.35">
      <c r="B1121" t="s">
        <v>8219</v>
      </c>
      <c r="C1121">
        <v>63</v>
      </c>
      <c r="D1121" t="s">
        <v>8221</v>
      </c>
      <c r="E1121">
        <v>11</v>
      </c>
    </row>
    <row r="1122" spans="2:5" x14ac:dyDescent="0.35">
      <c r="B1122" t="s">
        <v>8219</v>
      </c>
      <c r="C1122">
        <v>64</v>
      </c>
      <c r="D1122" t="s">
        <v>8221</v>
      </c>
      <c r="E1122">
        <v>11</v>
      </c>
    </row>
    <row r="1123" spans="2:5" x14ac:dyDescent="0.35">
      <c r="B1123" t="s">
        <v>8219</v>
      </c>
      <c r="C1123">
        <v>64</v>
      </c>
      <c r="D1123" t="s">
        <v>8221</v>
      </c>
      <c r="E1123">
        <v>11</v>
      </c>
    </row>
    <row r="1124" spans="2:5" x14ac:dyDescent="0.35">
      <c r="B1124" t="s">
        <v>8219</v>
      </c>
      <c r="C1124">
        <v>64</v>
      </c>
      <c r="D1124" t="s">
        <v>8221</v>
      </c>
      <c r="E1124">
        <v>11</v>
      </c>
    </row>
    <row r="1125" spans="2:5" x14ac:dyDescent="0.35">
      <c r="B1125" t="s">
        <v>8219</v>
      </c>
      <c r="C1125">
        <v>64</v>
      </c>
      <c r="D1125" t="s">
        <v>8221</v>
      </c>
      <c r="E1125">
        <v>11</v>
      </c>
    </row>
    <row r="1126" spans="2:5" x14ac:dyDescent="0.35">
      <c r="B1126" t="s">
        <v>8219</v>
      </c>
      <c r="C1126">
        <v>64</v>
      </c>
      <c r="D1126" t="s">
        <v>8221</v>
      </c>
      <c r="E1126">
        <v>11</v>
      </c>
    </row>
    <row r="1127" spans="2:5" x14ac:dyDescent="0.35">
      <c r="B1127" t="s">
        <v>8219</v>
      </c>
      <c r="C1127">
        <v>64</v>
      </c>
      <c r="D1127" t="s">
        <v>8221</v>
      </c>
      <c r="E1127">
        <v>11</v>
      </c>
    </row>
    <row r="1128" spans="2:5" x14ac:dyDescent="0.35">
      <c r="B1128" t="s">
        <v>8219</v>
      </c>
      <c r="C1128">
        <v>64</v>
      </c>
      <c r="D1128" t="s">
        <v>8221</v>
      </c>
      <c r="E1128">
        <v>11</v>
      </c>
    </row>
    <row r="1129" spans="2:5" x14ac:dyDescent="0.35">
      <c r="B1129" t="s">
        <v>8219</v>
      </c>
      <c r="C1129">
        <v>64</v>
      </c>
      <c r="D1129" t="s">
        <v>8221</v>
      </c>
      <c r="E1129">
        <v>11</v>
      </c>
    </row>
    <row r="1130" spans="2:5" x14ac:dyDescent="0.35">
      <c r="B1130" t="s">
        <v>8219</v>
      </c>
      <c r="C1130">
        <v>64</v>
      </c>
      <c r="D1130" t="s">
        <v>8221</v>
      </c>
      <c r="E1130">
        <v>12</v>
      </c>
    </row>
    <row r="1131" spans="2:5" x14ac:dyDescent="0.35">
      <c r="B1131" t="s">
        <v>8219</v>
      </c>
      <c r="C1131">
        <v>64</v>
      </c>
      <c r="D1131" t="s">
        <v>8221</v>
      </c>
      <c r="E1131">
        <v>12</v>
      </c>
    </row>
    <row r="1132" spans="2:5" x14ac:dyDescent="0.35">
      <c r="B1132" t="s">
        <v>8219</v>
      </c>
      <c r="C1132">
        <v>64</v>
      </c>
      <c r="D1132" t="s">
        <v>8221</v>
      </c>
      <c r="E1132">
        <v>12</v>
      </c>
    </row>
    <row r="1133" spans="2:5" x14ac:dyDescent="0.35">
      <c r="B1133" t="s">
        <v>8219</v>
      </c>
      <c r="C1133">
        <v>64</v>
      </c>
      <c r="D1133" t="s">
        <v>8221</v>
      </c>
      <c r="E1133">
        <v>12</v>
      </c>
    </row>
    <row r="1134" spans="2:5" x14ac:dyDescent="0.35">
      <c r="B1134" t="s">
        <v>8219</v>
      </c>
      <c r="C1134">
        <v>65</v>
      </c>
      <c r="D1134" t="s">
        <v>8221</v>
      </c>
      <c r="E1134">
        <v>12</v>
      </c>
    </row>
    <row r="1135" spans="2:5" x14ac:dyDescent="0.35">
      <c r="B1135" t="s">
        <v>8219</v>
      </c>
      <c r="C1135">
        <v>65</v>
      </c>
      <c r="D1135" t="s">
        <v>8221</v>
      </c>
      <c r="E1135">
        <v>12</v>
      </c>
    </row>
    <row r="1136" spans="2:5" x14ac:dyDescent="0.35">
      <c r="B1136" t="s">
        <v>8219</v>
      </c>
      <c r="C1136">
        <v>65</v>
      </c>
      <c r="D1136" t="s">
        <v>8221</v>
      </c>
      <c r="E1136">
        <v>12</v>
      </c>
    </row>
    <row r="1137" spans="2:5" x14ac:dyDescent="0.35">
      <c r="B1137" t="s">
        <v>8219</v>
      </c>
      <c r="C1137">
        <v>65</v>
      </c>
      <c r="D1137" t="s">
        <v>8221</v>
      </c>
      <c r="E1137">
        <v>12</v>
      </c>
    </row>
    <row r="1138" spans="2:5" x14ac:dyDescent="0.35">
      <c r="B1138" t="s">
        <v>8219</v>
      </c>
      <c r="C1138">
        <v>65</v>
      </c>
      <c r="D1138" t="s">
        <v>8221</v>
      </c>
      <c r="E1138">
        <v>12</v>
      </c>
    </row>
    <row r="1139" spans="2:5" x14ac:dyDescent="0.35">
      <c r="B1139" t="s">
        <v>8219</v>
      </c>
      <c r="C1139">
        <v>65</v>
      </c>
      <c r="D1139" t="s">
        <v>8221</v>
      </c>
      <c r="E1139">
        <v>12</v>
      </c>
    </row>
    <row r="1140" spans="2:5" x14ac:dyDescent="0.35">
      <c r="B1140" t="s">
        <v>8219</v>
      </c>
      <c r="C1140">
        <v>65</v>
      </c>
      <c r="D1140" t="s">
        <v>8221</v>
      </c>
      <c r="E1140">
        <v>12</v>
      </c>
    </row>
    <row r="1141" spans="2:5" x14ac:dyDescent="0.35">
      <c r="B1141" t="s">
        <v>8219</v>
      </c>
      <c r="C1141">
        <v>65</v>
      </c>
      <c r="D1141" t="s">
        <v>8221</v>
      </c>
      <c r="E1141">
        <v>12</v>
      </c>
    </row>
    <row r="1142" spans="2:5" x14ac:dyDescent="0.35">
      <c r="B1142" t="s">
        <v>8219</v>
      </c>
      <c r="C1142">
        <v>65</v>
      </c>
      <c r="D1142" t="s">
        <v>8221</v>
      </c>
      <c r="E1142">
        <v>12</v>
      </c>
    </row>
    <row r="1143" spans="2:5" x14ac:dyDescent="0.35">
      <c r="B1143" t="s">
        <v>8219</v>
      </c>
      <c r="C1143">
        <v>65</v>
      </c>
      <c r="D1143" t="s">
        <v>8221</v>
      </c>
      <c r="E1143">
        <v>12</v>
      </c>
    </row>
    <row r="1144" spans="2:5" x14ac:dyDescent="0.35">
      <c r="B1144" t="s">
        <v>8219</v>
      </c>
      <c r="C1144">
        <v>65</v>
      </c>
      <c r="D1144" t="s">
        <v>8221</v>
      </c>
      <c r="E1144">
        <v>12</v>
      </c>
    </row>
    <row r="1145" spans="2:5" x14ac:dyDescent="0.35">
      <c r="B1145" t="s">
        <v>8219</v>
      </c>
      <c r="C1145">
        <v>65</v>
      </c>
      <c r="D1145" t="s">
        <v>8221</v>
      </c>
      <c r="E1145">
        <v>12</v>
      </c>
    </row>
    <row r="1146" spans="2:5" x14ac:dyDescent="0.35">
      <c r="B1146" t="s">
        <v>8219</v>
      </c>
      <c r="C1146">
        <v>66</v>
      </c>
      <c r="D1146" t="s">
        <v>8221</v>
      </c>
      <c r="E1146">
        <v>12</v>
      </c>
    </row>
    <row r="1147" spans="2:5" x14ac:dyDescent="0.35">
      <c r="B1147" t="s">
        <v>8219</v>
      </c>
      <c r="C1147">
        <v>66</v>
      </c>
      <c r="D1147" t="s">
        <v>8221</v>
      </c>
      <c r="E1147">
        <v>12</v>
      </c>
    </row>
    <row r="1148" spans="2:5" x14ac:dyDescent="0.35">
      <c r="B1148" t="s">
        <v>8219</v>
      </c>
      <c r="C1148">
        <v>66</v>
      </c>
      <c r="D1148" t="s">
        <v>8221</v>
      </c>
      <c r="E1148">
        <v>12</v>
      </c>
    </row>
    <row r="1149" spans="2:5" x14ac:dyDescent="0.35">
      <c r="B1149" t="s">
        <v>8219</v>
      </c>
      <c r="C1149">
        <v>66</v>
      </c>
      <c r="D1149" t="s">
        <v>8221</v>
      </c>
      <c r="E1149">
        <v>12</v>
      </c>
    </row>
    <row r="1150" spans="2:5" x14ac:dyDescent="0.35">
      <c r="B1150" t="s">
        <v>8219</v>
      </c>
      <c r="C1150">
        <v>66</v>
      </c>
      <c r="D1150" t="s">
        <v>8221</v>
      </c>
      <c r="E1150">
        <v>12</v>
      </c>
    </row>
    <row r="1151" spans="2:5" x14ac:dyDescent="0.35">
      <c r="B1151" t="s">
        <v>8219</v>
      </c>
      <c r="C1151">
        <v>66</v>
      </c>
      <c r="D1151" t="s">
        <v>8221</v>
      </c>
      <c r="E1151">
        <v>12</v>
      </c>
    </row>
    <row r="1152" spans="2:5" x14ac:dyDescent="0.35">
      <c r="B1152" t="s">
        <v>8219</v>
      </c>
      <c r="C1152">
        <v>66</v>
      </c>
      <c r="D1152" t="s">
        <v>8221</v>
      </c>
      <c r="E1152">
        <v>12</v>
      </c>
    </row>
    <row r="1153" spans="2:5" x14ac:dyDescent="0.35">
      <c r="B1153" t="s">
        <v>8219</v>
      </c>
      <c r="C1153">
        <v>66</v>
      </c>
      <c r="D1153" t="s">
        <v>8221</v>
      </c>
      <c r="E1153">
        <v>12</v>
      </c>
    </row>
    <row r="1154" spans="2:5" x14ac:dyDescent="0.35">
      <c r="B1154" t="s">
        <v>8219</v>
      </c>
      <c r="C1154">
        <v>67</v>
      </c>
      <c r="D1154" t="s">
        <v>8221</v>
      </c>
      <c r="E1154">
        <v>12</v>
      </c>
    </row>
    <row r="1155" spans="2:5" x14ac:dyDescent="0.35">
      <c r="B1155" t="s">
        <v>8219</v>
      </c>
      <c r="C1155">
        <v>67</v>
      </c>
      <c r="D1155" t="s">
        <v>8221</v>
      </c>
      <c r="E1155">
        <v>12</v>
      </c>
    </row>
    <row r="1156" spans="2:5" x14ac:dyDescent="0.35">
      <c r="B1156" t="s">
        <v>8219</v>
      </c>
      <c r="C1156">
        <v>67</v>
      </c>
      <c r="D1156" t="s">
        <v>8221</v>
      </c>
      <c r="E1156">
        <v>12</v>
      </c>
    </row>
    <row r="1157" spans="2:5" x14ac:dyDescent="0.35">
      <c r="B1157" t="s">
        <v>8219</v>
      </c>
      <c r="C1157">
        <v>67</v>
      </c>
      <c r="D1157" t="s">
        <v>8221</v>
      </c>
      <c r="E1157">
        <v>12</v>
      </c>
    </row>
    <row r="1158" spans="2:5" x14ac:dyDescent="0.35">
      <c r="B1158" t="s">
        <v>8219</v>
      </c>
      <c r="C1158">
        <v>67</v>
      </c>
      <c r="D1158" t="s">
        <v>8221</v>
      </c>
      <c r="E1158">
        <v>12</v>
      </c>
    </row>
    <row r="1159" spans="2:5" x14ac:dyDescent="0.35">
      <c r="B1159" t="s">
        <v>8219</v>
      </c>
      <c r="C1159">
        <v>67</v>
      </c>
      <c r="D1159" t="s">
        <v>8221</v>
      </c>
      <c r="E1159">
        <v>12</v>
      </c>
    </row>
    <row r="1160" spans="2:5" x14ac:dyDescent="0.35">
      <c r="B1160" t="s">
        <v>8219</v>
      </c>
      <c r="C1160">
        <v>67</v>
      </c>
      <c r="D1160" t="s">
        <v>8221</v>
      </c>
      <c r="E1160">
        <v>12</v>
      </c>
    </row>
    <row r="1161" spans="2:5" x14ac:dyDescent="0.35">
      <c r="B1161" t="s">
        <v>8219</v>
      </c>
      <c r="C1161">
        <v>67</v>
      </c>
      <c r="D1161" t="s">
        <v>8221</v>
      </c>
      <c r="E1161">
        <v>13</v>
      </c>
    </row>
    <row r="1162" spans="2:5" x14ac:dyDescent="0.35">
      <c r="B1162" t="s">
        <v>8219</v>
      </c>
      <c r="C1162">
        <v>67</v>
      </c>
      <c r="D1162" t="s">
        <v>8221</v>
      </c>
      <c r="E1162">
        <v>13</v>
      </c>
    </row>
    <row r="1163" spans="2:5" x14ac:dyDescent="0.35">
      <c r="B1163" t="s">
        <v>8219</v>
      </c>
      <c r="C1163">
        <v>68</v>
      </c>
      <c r="D1163" t="s">
        <v>8221</v>
      </c>
      <c r="E1163">
        <v>13</v>
      </c>
    </row>
    <row r="1164" spans="2:5" x14ac:dyDescent="0.35">
      <c r="B1164" t="s">
        <v>8219</v>
      </c>
      <c r="C1164">
        <v>68</v>
      </c>
      <c r="D1164" t="s">
        <v>8221</v>
      </c>
      <c r="E1164">
        <v>13</v>
      </c>
    </row>
    <row r="1165" spans="2:5" x14ac:dyDescent="0.35">
      <c r="B1165" t="s">
        <v>8219</v>
      </c>
      <c r="C1165">
        <v>68</v>
      </c>
      <c r="D1165" t="s">
        <v>8221</v>
      </c>
      <c r="E1165">
        <v>13</v>
      </c>
    </row>
    <row r="1166" spans="2:5" x14ac:dyDescent="0.35">
      <c r="B1166" t="s">
        <v>8219</v>
      </c>
      <c r="C1166">
        <v>68</v>
      </c>
      <c r="D1166" t="s">
        <v>8221</v>
      </c>
      <c r="E1166">
        <v>13</v>
      </c>
    </row>
    <row r="1167" spans="2:5" x14ac:dyDescent="0.35">
      <c r="B1167" t="s">
        <v>8219</v>
      </c>
      <c r="C1167">
        <v>68</v>
      </c>
      <c r="D1167" t="s">
        <v>8221</v>
      </c>
      <c r="E1167">
        <v>13</v>
      </c>
    </row>
    <row r="1168" spans="2:5" x14ac:dyDescent="0.35">
      <c r="B1168" t="s">
        <v>8219</v>
      </c>
      <c r="C1168">
        <v>68</v>
      </c>
      <c r="D1168" t="s">
        <v>8221</v>
      </c>
      <c r="E1168">
        <v>13</v>
      </c>
    </row>
    <row r="1169" spans="2:5" x14ac:dyDescent="0.35">
      <c r="B1169" t="s">
        <v>8219</v>
      </c>
      <c r="C1169">
        <v>68</v>
      </c>
      <c r="D1169" t="s">
        <v>8221</v>
      </c>
      <c r="E1169">
        <v>13</v>
      </c>
    </row>
    <row r="1170" spans="2:5" x14ac:dyDescent="0.35">
      <c r="B1170" t="s">
        <v>8219</v>
      </c>
      <c r="C1170">
        <v>69</v>
      </c>
      <c r="D1170" t="s">
        <v>8221</v>
      </c>
      <c r="E1170">
        <v>13</v>
      </c>
    </row>
    <row r="1171" spans="2:5" x14ac:dyDescent="0.35">
      <c r="B1171" t="s">
        <v>8219</v>
      </c>
      <c r="C1171">
        <v>69</v>
      </c>
      <c r="D1171" t="s">
        <v>8221</v>
      </c>
      <c r="E1171">
        <v>13</v>
      </c>
    </row>
    <row r="1172" spans="2:5" x14ac:dyDescent="0.35">
      <c r="B1172" t="s">
        <v>8219</v>
      </c>
      <c r="C1172">
        <v>69</v>
      </c>
      <c r="D1172" t="s">
        <v>8221</v>
      </c>
      <c r="E1172">
        <v>13</v>
      </c>
    </row>
    <row r="1173" spans="2:5" x14ac:dyDescent="0.35">
      <c r="B1173" t="s">
        <v>8219</v>
      </c>
      <c r="C1173">
        <v>69</v>
      </c>
      <c r="D1173" t="s">
        <v>8221</v>
      </c>
      <c r="E1173">
        <v>13</v>
      </c>
    </row>
    <row r="1174" spans="2:5" x14ac:dyDescent="0.35">
      <c r="B1174" t="s">
        <v>8219</v>
      </c>
      <c r="C1174">
        <v>69</v>
      </c>
      <c r="D1174" t="s">
        <v>8221</v>
      </c>
      <c r="E1174">
        <v>13</v>
      </c>
    </row>
    <row r="1175" spans="2:5" x14ac:dyDescent="0.35">
      <c r="B1175" t="s">
        <v>8219</v>
      </c>
      <c r="C1175">
        <v>69</v>
      </c>
      <c r="D1175" t="s">
        <v>8221</v>
      </c>
      <c r="E1175">
        <v>13</v>
      </c>
    </row>
    <row r="1176" spans="2:5" x14ac:dyDescent="0.35">
      <c r="B1176" t="s">
        <v>8219</v>
      </c>
      <c r="C1176">
        <v>69</v>
      </c>
      <c r="D1176" t="s">
        <v>8221</v>
      </c>
      <c r="E1176">
        <v>13</v>
      </c>
    </row>
    <row r="1177" spans="2:5" x14ac:dyDescent="0.35">
      <c r="B1177" t="s">
        <v>8219</v>
      </c>
      <c r="C1177">
        <v>69</v>
      </c>
      <c r="D1177" t="s">
        <v>8221</v>
      </c>
      <c r="E1177">
        <v>13</v>
      </c>
    </row>
    <row r="1178" spans="2:5" x14ac:dyDescent="0.35">
      <c r="B1178" t="s">
        <v>8219</v>
      </c>
      <c r="C1178">
        <v>69</v>
      </c>
      <c r="D1178" t="s">
        <v>8221</v>
      </c>
      <c r="E1178">
        <v>13</v>
      </c>
    </row>
    <row r="1179" spans="2:5" x14ac:dyDescent="0.35">
      <c r="B1179" t="s">
        <v>8219</v>
      </c>
      <c r="C1179">
        <v>69</v>
      </c>
      <c r="D1179" t="s">
        <v>8221</v>
      </c>
      <c r="E1179">
        <v>13</v>
      </c>
    </row>
    <row r="1180" spans="2:5" x14ac:dyDescent="0.35">
      <c r="B1180" t="s">
        <v>8219</v>
      </c>
      <c r="C1180">
        <v>69</v>
      </c>
      <c r="D1180" t="s">
        <v>8221</v>
      </c>
      <c r="E1180">
        <v>13</v>
      </c>
    </row>
    <row r="1181" spans="2:5" x14ac:dyDescent="0.35">
      <c r="B1181" t="s">
        <v>8219</v>
      </c>
      <c r="C1181">
        <v>69</v>
      </c>
      <c r="D1181" t="s">
        <v>8221</v>
      </c>
      <c r="E1181">
        <v>13</v>
      </c>
    </row>
    <row r="1182" spans="2:5" x14ac:dyDescent="0.35">
      <c r="B1182" t="s">
        <v>8219</v>
      </c>
      <c r="C1182">
        <v>69</v>
      </c>
      <c r="D1182" t="s">
        <v>8221</v>
      </c>
      <c r="E1182">
        <v>13</v>
      </c>
    </row>
    <row r="1183" spans="2:5" x14ac:dyDescent="0.35">
      <c r="B1183" t="s">
        <v>8219</v>
      </c>
      <c r="C1183">
        <v>69</v>
      </c>
      <c r="D1183" t="s">
        <v>8221</v>
      </c>
      <c r="E1183">
        <v>14</v>
      </c>
    </row>
    <row r="1184" spans="2:5" x14ac:dyDescent="0.35">
      <c r="B1184" t="s">
        <v>8219</v>
      </c>
      <c r="C1184">
        <v>70</v>
      </c>
      <c r="D1184" t="s">
        <v>8221</v>
      </c>
      <c r="E1184">
        <v>14</v>
      </c>
    </row>
    <row r="1185" spans="2:5" x14ac:dyDescent="0.35">
      <c r="B1185" t="s">
        <v>8219</v>
      </c>
      <c r="C1185">
        <v>70</v>
      </c>
      <c r="D1185" t="s">
        <v>8221</v>
      </c>
      <c r="E1185">
        <v>14</v>
      </c>
    </row>
    <row r="1186" spans="2:5" x14ac:dyDescent="0.35">
      <c r="B1186" t="s">
        <v>8219</v>
      </c>
      <c r="C1186">
        <v>70</v>
      </c>
      <c r="D1186" t="s">
        <v>8221</v>
      </c>
      <c r="E1186">
        <v>14</v>
      </c>
    </row>
    <row r="1187" spans="2:5" x14ac:dyDescent="0.35">
      <c r="B1187" t="s">
        <v>8219</v>
      </c>
      <c r="C1187">
        <v>70</v>
      </c>
      <c r="D1187" t="s">
        <v>8221</v>
      </c>
      <c r="E1187">
        <v>14</v>
      </c>
    </row>
    <row r="1188" spans="2:5" x14ac:dyDescent="0.35">
      <c r="B1188" t="s">
        <v>8219</v>
      </c>
      <c r="C1188">
        <v>70</v>
      </c>
      <c r="D1188" t="s">
        <v>8221</v>
      </c>
      <c r="E1188">
        <v>14</v>
      </c>
    </row>
    <row r="1189" spans="2:5" x14ac:dyDescent="0.35">
      <c r="B1189" t="s">
        <v>8219</v>
      </c>
      <c r="C1189">
        <v>70</v>
      </c>
      <c r="D1189" t="s">
        <v>8221</v>
      </c>
      <c r="E1189">
        <v>14</v>
      </c>
    </row>
    <row r="1190" spans="2:5" x14ac:dyDescent="0.35">
      <c r="B1190" t="s">
        <v>8219</v>
      </c>
      <c r="C1190">
        <v>70</v>
      </c>
      <c r="D1190" t="s">
        <v>8221</v>
      </c>
      <c r="E1190">
        <v>14</v>
      </c>
    </row>
    <row r="1191" spans="2:5" x14ac:dyDescent="0.35">
      <c r="B1191" t="s">
        <v>8219</v>
      </c>
      <c r="C1191">
        <v>70</v>
      </c>
      <c r="D1191" t="s">
        <v>8221</v>
      </c>
      <c r="E1191">
        <v>14</v>
      </c>
    </row>
    <row r="1192" spans="2:5" x14ac:dyDescent="0.35">
      <c r="B1192" t="s">
        <v>8219</v>
      </c>
      <c r="C1192">
        <v>70</v>
      </c>
      <c r="D1192" t="s">
        <v>8221</v>
      </c>
      <c r="E1192">
        <v>14</v>
      </c>
    </row>
    <row r="1193" spans="2:5" x14ac:dyDescent="0.35">
      <c r="B1193" t="s">
        <v>8219</v>
      </c>
      <c r="C1193">
        <v>70</v>
      </c>
      <c r="D1193" t="s">
        <v>8221</v>
      </c>
      <c r="E1193">
        <v>14</v>
      </c>
    </row>
    <row r="1194" spans="2:5" x14ac:dyDescent="0.35">
      <c r="B1194" t="s">
        <v>8219</v>
      </c>
      <c r="C1194">
        <v>70</v>
      </c>
      <c r="D1194" t="s">
        <v>8221</v>
      </c>
      <c r="E1194">
        <v>14</v>
      </c>
    </row>
    <row r="1195" spans="2:5" x14ac:dyDescent="0.35">
      <c r="B1195" t="s">
        <v>8219</v>
      </c>
      <c r="C1195">
        <v>70</v>
      </c>
      <c r="D1195" t="s">
        <v>8221</v>
      </c>
      <c r="E1195">
        <v>14</v>
      </c>
    </row>
    <row r="1196" spans="2:5" x14ac:dyDescent="0.35">
      <c r="B1196" t="s">
        <v>8219</v>
      </c>
      <c r="C1196">
        <v>70</v>
      </c>
      <c r="D1196" t="s">
        <v>8221</v>
      </c>
      <c r="E1196">
        <v>14</v>
      </c>
    </row>
    <row r="1197" spans="2:5" x14ac:dyDescent="0.35">
      <c r="B1197" t="s">
        <v>8219</v>
      </c>
      <c r="C1197">
        <v>70</v>
      </c>
      <c r="D1197" t="s">
        <v>8221</v>
      </c>
      <c r="E1197">
        <v>14</v>
      </c>
    </row>
    <row r="1198" spans="2:5" x14ac:dyDescent="0.35">
      <c r="B1198" t="s">
        <v>8219</v>
      </c>
      <c r="C1198">
        <v>70</v>
      </c>
      <c r="D1198" t="s">
        <v>8221</v>
      </c>
      <c r="E1198">
        <v>14</v>
      </c>
    </row>
    <row r="1199" spans="2:5" x14ac:dyDescent="0.35">
      <c r="B1199" t="s">
        <v>8219</v>
      </c>
      <c r="C1199">
        <v>70</v>
      </c>
      <c r="D1199" t="s">
        <v>8221</v>
      </c>
      <c r="E1199">
        <v>14</v>
      </c>
    </row>
    <row r="1200" spans="2:5" x14ac:dyDescent="0.35">
      <c r="B1200" t="s">
        <v>8219</v>
      </c>
      <c r="C1200">
        <v>70</v>
      </c>
      <c r="D1200" t="s">
        <v>8221</v>
      </c>
      <c r="E1200">
        <v>14</v>
      </c>
    </row>
    <row r="1201" spans="2:5" x14ac:dyDescent="0.35">
      <c r="B1201" t="s">
        <v>8219</v>
      </c>
      <c r="C1201">
        <v>71</v>
      </c>
      <c r="D1201" t="s">
        <v>8221</v>
      </c>
      <c r="E1201">
        <v>14</v>
      </c>
    </row>
    <row r="1202" spans="2:5" x14ac:dyDescent="0.35">
      <c r="B1202" t="s">
        <v>8219</v>
      </c>
      <c r="C1202">
        <v>71</v>
      </c>
      <c r="D1202" t="s">
        <v>8221</v>
      </c>
      <c r="E1202">
        <v>14</v>
      </c>
    </row>
    <row r="1203" spans="2:5" x14ac:dyDescent="0.35">
      <c r="B1203" t="s">
        <v>8219</v>
      </c>
      <c r="C1203">
        <v>71</v>
      </c>
      <c r="D1203" t="s">
        <v>8221</v>
      </c>
      <c r="E1203">
        <v>14</v>
      </c>
    </row>
    <row r="1204" spans="2:5" x14ac:dyDescent="0.35">
      <c r="B1204" t="s">
        <v>8219</v>
      </c>
      <c r="C1204">
        <v>71</v>
      </c>
      <c r="D1204" t="s">
        <v>8221</v>
      </c>
      <c r="E1204">
        <v>15</v>
      </c>
    </row>
    <row r="1205" spans="2:5" x14ac:dyDescent="0.35">
      <c r="B1205" t="s">
        <v>8219</v>
      </c>
      <c r="C1205">
        <v>71</v>
      </c>
      <c r="D1205" t="s">
        <v>8221</v>
      </c>
      <c r="E1205">
        <v>15</v>
      </c>
    </row>
    <row r="1206" spans="2:5" x14ac:dyDescent="0.35">
      <c r="B1206" t="s">
        <v>8219</v>
      </c>
      <c r="C1206">
        <v>71</v>
      </c>
      <c r="D1206" t="s">
        <v>8221</v>
      </c>
      <c r="E1206">
        <v>15</v>
      </c>
    </row>
    <row r="1207" spans="2:5" x14ac:dyDescent="0.35">
      <c r="B1207" t="s">
        <v>8219</v>
      </c>
      <c r="C1207">
        <v>71</v>
      </c>
      <c r="D1207" t="s">
        <v>8221</v>
      </c>
      <c r="E1207">
        <v>15</v>
      </c>
    </row>
    <row r="1208" spans="2:5" x14ac:dyDescent="0.35">
      <c r="B1208" t="s">
        <v>8219</v>
      </c>
      <c r="C1208">
        <v>71</v>
      </c>
      <c r="D1208" t="s">
        <v>8221</v>
      </c>
      <c r="E1208">
        <v>15</v>
      </c>
    </row>
    <row r="1209" spans="2:5" x14ac:dyDescent="0.35">
      <c r="B1209" t="s">
        <v>8219</v>
      </c>
      <c r="C1209">
        <v>71</v>
      </c>
      <c r="D1209" t="s">
        <v>8221</v>
      </c>
      <c r="E1209">
        <v>15</v>
      </c>
    </row>
    <row r="1210" spans="2:5" x14ac:dyDescent="0.35">
      <c r="B1210" t="s">
        <v>8219</v>
      </c>
      <c r="C1210">
        <v>71</v>
      </c>
      <c r="D1210" t="s">
        <v>8221</v>
      </c>
      <c r="E1210">
        <v>15</v>
      </c>
    </row>
    <row r="1211" spans="2:5" x14ac:dyDescent="0.35">
      <c r="B1211" t="s">
        <v>8219</v>
      </c>
      <c r="C1211">
        <v>71</v>
      </c>
      <c r="D1211" t="s">
        <v>8221</v>
      </c>
      <c r="E1211">
        <v>15</v>
      </c>
    </row>
    <row r="1212" spans="2:5" x14ac:dyDescent="0.35">
      <c r="B1212" t="s">
        <v>8219</v>
      </c>
      <c r="C1212">
        <v>71</v>
      </c>
      <c r="D1212" t="s">
        <v>8221</v>
      </c>
      <c r="E1212">
        <v>15</v>
      </c>
    </row>
    <row r="1213" spans="2:5" x14ac:dyDescent="0.35">
      <c r="B1213" t="s">
        <v>8219</v>
      </c>
      <c r="C1213">
        <v>71</v>
      </c>
      <c r="D1213" t="s">
        <v>8221</v>
      </c>
      <c r="E1213">
        <v>15</v>
      </c>
    </row>
    <row r="1214" spans="2:5" x14ac:dyDescent="0.35">
      <c r="B1214" t="s">
        <v>8219</v>
      </c>
      <c r="C1214">
        <v>71</v>
      </c>
      <c r="D1214" t="s">
        <v>8221</v>
      </c>
      <c r="E1214">
        <v>15</v>
      </c>
    </row>
    <row r="1215" spans="2:5" x14ac:dyDescent="0.35">
      <c r="B1215" t="s">
        <v>8219</v>
      </c>
      <c r="C1215">
        <v>71</v>
      </c>
      <c r="D1215" t="s">
        <v>8221</v>
      </c>
      <c r="E1215">
        <v>15</v>
      </c>
    </row>
    <row r="1216" spans="2:5" x14ac:dyDescent="0.35">
      <c r="B1216" t="s">
        <v>8219</v>
      </c>
      <c r="C1216">
        <v>71</v>
      </c>
      <c r="D1216" t="s">
        <v>8221</v>
      </c>
      <c r="E1216">
        <v>15</v>
      </c>
    </row>
    <row r="1217" spans="2:5" x14ac:dyDescent="0.35">
      <c r="B1217" t="s">
        <v>8219</v>
      </c>
      <c r="C1217">
        <v>72</v>
      </c>
      <c r="D1217" t="s">
        <v>8221</v>
      </c>
      <c r="E1217">
        <v>16</v>
      </c>
    </row>
    <row r="1218" spans="2:5" x14ac:dyDescent="0.35">
      <c r="B1218" t="s">
        <v>8219</v>
      </c>
      <c r="C1218">
        <v>72</v>
      </c>
      <c r="D1218" t="s">
        <v>8221</v>
      </c>
      <c r="E1218">
        <v>16</v>
      </c>
    </row>
    <row r="1219" spans="2:5" x14ac:dyDescent="0.35">
      <c r="B1219" t="s">
        <v>8219</v>
      </c>
      <c r="C1219">
        <v>72</v>
      </c>
      <c r="D1219" t="s">
        <v>8221</v>
      </c>
      <c r="E1219">
        <v>16</v>
      </c>
    </row>
    <row r="1220" spans="2:5" x14ac:dyDescent="0.35">
      <c r="B1220" t="s">
        <v>8219</v>
      </c>
      <c r="C1220">
        <v>72</v>
      </c>
      <c r="D1220" t="s">
        <v>8221</v>
      </c>
      <c r="E1220">
        <v>16</v>
      </c>
    </row>
    <row r="1221" spans="2:5" x14ac:dyDescent="0.35">
      <c r="B1221" t="s">
        <v>8219</v>
      </c>
      <c r="C1221">
        <v>72</v>
      </c>
      <c r="D1221" t="s">
        <v>8221</v>
      </c>
      <c r="E1221">
        <v>16</v>
      </c>
    </row>
    <row r="1222" spans="2:5" x14ac:dyDescent="0.35">
      <c r="B1222" t="s">
        <v>8219</v>
      </c>
      <c r="C1222">
        <v>72</v>
      </c>
      <c r="D1222" t="s">
        <v>8221</v>
      </c>
      <c r="E1222">
        <v>16</v>
      </c>
    </row>
    <row r="1223" spans="2:5" x14ac:dyDescent="0.35">
      <c r="B1223" t="s">
        <v>8219</v>
      </c>
      <c r="C1223">
        <v>72</v>
      </c>
      <c r="D1223" t="s">
        <v>8221</v>
      </c>
      <c r="E1223">
        <v>16</v>
      </c>
    </row>
    <row r="1224" spans="2:5" x14ac:dyDescent="0.35">
      <c r="B1224" t="s">
        <v>8219</v>
      </c>
      <c r="C1224">
        <v>72</v>
      </c>
      <c r="D1224" t="s">
        <v>8221</v>
      </c>
      <c r="E1224">
        <v>16</v>
      </c>
    </row>
    <row r="1225" spans="2:5" x14ac:dyDescent="0.35">
      <c r="B1225" t="s">
        <v>8219</v>
      </c>
      <c r="C1225">
        <v>72</v>
      </c>
      <c r="D1225" t="s">
        <v>8221</v>
      </c>
      <c r="E1225">
        <v>16</v>
      </c>
    </row>
    <row r="1226" spans="2:5" x14ac:dyDescent="0.35">
      <c r="B1226" t="s">
        <v>8219</v>
      </c>
      <c r="C1226">
        <v>72</v>
      </c>
      <c r="D1226" t="s">
        <v>8221</v>
      </c>
      <c r="E1226">
        <v>16</v>
      </c>
    </row>
    <row r="1227" spans="2:5" x14ac:dyDescent="0.35">
      <c r="B1227" t="s">
        <v>8219</v>
      </c>
      <c r="C1227">
        <v>72</v>
      </c>
      <c r="D1227" t="s">
        <v>8221</v>
      </c>
      <c r="E1227">
        <v>16</v>
      </c>
    </row>
    <row r="1228" spans="2:5" x14ac:dyDescent="0.35">
      <c r="B1228" t="s">
        <v>8219</v>
      </c>
      <c r="C1228">
        <v>72</v>
      </c>
      <c r="D1228" t="s">
        <v>8221</v>
      </c>
      <c r="E1228">
        <v>16</v>
      </c>
    </row>
    <row r="1229" spans="2:5" x14ac:dyDescent="0.35">
      <c r="B1229" t="s">
        <v>8219</v>
      </c>
      <c r="C1229">
        <v>72</v>
      </c>
      <c r="D1229" t="s">
        <v>8221</v>
      </c>
      <c r="E1229">
        <v>16</v>
      </c>
    </row>
    <row r="1230" spans="2:5" x14ac:dyDescent="0.35">
      <c r="B1230" t="s">
        <v>8219</v>
      </c>
      <c r="C1230">
        <v>73</v>
      </c>
      <c r="D1230" t="s">
        <v>8221</v>
      </c>
      <c r="E1230">
        <v>16</v>
      </c>
    </row>
    <row r="1231" spans="2:5" x14ac:dyDescent="0.35">
      <c r="B1231" t="s">
        <v>8219</v>
      </c>
      <c r="C1231">
        <v>73</v>
      </c>
      <c r="D1231" t="s">
        <v>8221</v>
      </c>
      <c r="E1231">
        <v>16</v>
      </c>
    </row>
    <row r="1232" spans="2:5" x14ac:dyDescent="0.35">
      <c r="B1232" t="s">
        <v>8219</v>
      </c>
      <c r="C1232">
        <v>73</v>
      </c>
      <c r="D1232" t="s">
        <v>8221</v>
      </c>
      <c r="E1232">
        <v>16</v>
      </c>
    </row>
    <row r="1233" spans="2:5" x14ac:dyDescent="0.35">
      <c r="B1233" t="s">
        <v>8219</v>
      </c>
      <c r="C1233">
        <v>73</v>
      </c>
      <c r="D1233" t="s">
        <v>8221</v>
      </c>
      <c r="E1233">
        <v>17</v>
      </c>
    </row>
    <row r="1234" spans="2:5" x14ac:dyDescent="0.35">
      <c r="B1234" t="s">
        <v>8219</v>
      </c>
      <c r="C1234">
        <v>73</v>
      </c>
      <c r="D1234" t="s">
        <v>8221</v>
      </c>
      <c r="E1234">
        <v>17</v>
      </c>
    </row>
    <row r="1235" spans="2:5" x14ac:dyDescent="0.35">
      <c r="B1235" t="s">
        <v>8219</v>
      </c>
      <c r="C1235">
        <v>73</v>
      </c>
      <c r="D1235" t="s">
        <v>8221</v>
      </c>
      <c r="E1235">
        <v>17</v>
      </c>
    </row>
    <row r="1236" spans="2:5" x14ac:dyDescent="0.35">
      <c r="B1236" t="s">
        <v>8219</v>
      </c>
      <c r="C1236">
        <v>73</v>
      </c>
      <c r="D1236" t="s">
        <v>8221</v>
      </c>
      <c r="E1236">
        <v>17</v>
      </c>
    </row>
    <row r="1237" spans="2:5" x14ac:dyDescent="0.35">
      <c r="B1237" t="s">
        <v>8219</v>
      </c>
      <c r="C1237">
        <v>73</v>
      </c>
      <c r="D1237" t="s">
        <v>8221</v>
      </c>
      <c r="E1237">
        <v>17</v>
      </c>
    </row>
    <row r="1238" spans="2:5" x14ac:dyDescent="0.35">
      <c r="B1238" t="s">
        <v>8219</v>
      </c>
      <c r="C1238">
        <v>73</v>
      </c>
      <c r="D1238" t="s">
        <v>8221</v>
      </c>
      <c r="E1238">
        <v>17</v>
      </c>
    </row>
    <row r="1239" spans="2:5" x14ac:dyDescent="0.35">
      <c r="B1239" t="s">
        <v>8219</v>
      </c>
      <c r="C1239">
        <v>73</v>
      </c>
      <c r="D1239" t="s">
        <v>8221</v>
      </c>
      <c r="E1239">
        <v>17</v>
      </c>
    </row>
    <row r="1240" spans="2:5" x14ac:dyDescent="0.35">
      <c r="B1240" t="s">
        <v>8219</v>
      </c>
      <c r="C1240">
        <v>73</v>
      </c>
      <c r="D1240" t="s">
        <v>8221</v>
      </c>
      <c r="E1240">
        <v>17</v>
      </c>
    </row>
    <row r="1241" spans="2:5" x14ac:dyDescent="0.35">
      <c r="B1241" t="s">
        <v>8219</v>
      </c>
      <c r="C1241">
        <v>73</v>
      </c>
      <c r="D1241" t="s">
        <v>8221</v>
      </c>
      <c r="E1241">
        <v>17</v>
      </c>
    </row>
    <row r="1242" spans="2:5" x14ac:dyDescent="0.35">
      <c r="B1242" t="s">
        <v>8219</v>
      </c>
      <c r="C1242">
        <v>74</v>
      </c>
      <c r="D1242" t="s">
        <v>8221</v>
      </c>
      <c r="E1242">
        <v>17</v>
      </c>
    </row>
    <row r="1243" spans="2:5" x14ac:dyDescent="0.35">
      <c r="B1243" t="s">
        <v>8219</v>
      </c>
      <c r="C1243">
        <v>74</v>
      </c>
      <c r="D1243" t="s">
        <v>8221</v>
      </c>
      <c r="E1243">
        <v>17</v>
      </c>
    </row>
    <row r="1244" spans="2:5" x14ac:dyDescent="0.35">
      <c r="B1244" t="s">
        <v>8219</v>
      </c>
      <c r="C1244">
        <v>74</v>
      </c>
      <c r="D1244" t="s">
        <v>8221</v>
      </c>
      <c r="E1244">
        <v>17</v>
      </c>
    </row>
    <row r="1245" spans="2:5" x14ac:dyDescent="0.35">
      <c r="B1245" t="s">
        <v>8219</v>
      </c>
      <c r="C1245">
        <v>74</v>
      </c>
      <c r="D1245" t="s">
        <v>8221</v>
      </c>
      <c r="E1245">
        <v>17</v>
      </c>
    </row>
    <row r="1246" spans="2:5" x14ac:dyDescent="0.35">
      <c r="B1246" t="s">
        <v>8219</v>
      </c>
      <c r="C1246">
        <v>74</v>
      </c>
      <c r="D1246" t="s">
        <v>8221</v>
      </c>
      <c r="E1246">
        <v>17</v>
      </c>
    </row>
    <row r="1247" spans="2:5" x14ac:dyDescent="0.35">
      <c r="B1247" t="s">
        <v>8219</v>
      </c>
      <c r="C1247">
        <v>74</v>
      </c>
      <c r="D1247" t="s">
        <v>8221</v>
      </c>
      <c r="E1247">
        <v>17</v>
      </c>
    </row>
    <row r="1248" spans="2:5" x14ac:dyDescent="0.35">
      <c r="B1248" t="s">
        <v>8219</v>
      </c>
      <c r="C1248">
        <v>74</v>
      </c>
      <c r="D1248" t="s">
        <v>8221</v>
      </c>
      <c r="E1248">
        <v>17</v>
      </c>
    </row>
    <row r="1249" spans="2:5" x14ac:dyDescent="0.35">
      <c r="B1249" t="s">
        <v>8219</v>
      </c>
      <c r="C1249">
        <v>74</v>
      </c>
      <c r="D1249" t="s">
        <v>8221</v>
      </c>
      <c r="E1249">
        <v>18</v>
      </c>
    </row>
    <row r="1250" spans="2:5" x14ac:dyDescent="0.35">
      <c r="B1250" t="s">
        <v>8219</v>
      </c>
      <c r="C1250">
        <v>74</v>
      </c>
      <c r="D1250" t="s">
        <v>8221</v>
      </c>
      <c r="E1250">
        <v>18</v>
      </c>
    </row>
    <row r="1251" spans="2:5" x14ac:dyDescent="0.35">
      <c r="B1251" t="s">
        <v>8219</v>
      </c>
      <c r="C1251">
        <v>74</v>
      </c>
      <c r="D1251" t="s">
        <v>8221</v>
      </c>
      <c r="E1251">
        <v>18</v>
      </c>
    </row>
    <row r="1252" spans="2:5" x14ac:dyDescent="0.35">
      <c r="B1252" t="s">
        <v>8219</v>
      </c>
      <c r="C1252">
        <v>74</v>
      </c>
      <c r="D1252" t="s">
        <v>8221</v>
      </c>
      <c r="E1252">
        <v>18</v>
      </c>
    </row>
    <row r="1253" spans="2:5" x14ac:dyDescent="0.35">
      <c r="B1253" t="s">
        <v>8219</v>
      </c>
      <c r="C1253">
        <v>74</v>
      </c>
      <c r="D1253" t="s">
        <v>8221</v>
      </c>
      <c r="E1253">
        <v>18</v>
      </c>
    </row>
    <row r="1254" spans="2:5" x14ac:dyDescent="0.35">
      <c r="B1254" t="s">
        <v>8219</v>
      </c>
      <c r="C1254">
        <v>74</v>
      </c>
      <c r="D1254" t="s">
        <v>8221</v>
      </c>
      <c r="E1254">
        <v>18</v>
      </c>
    </row>
    <row r="1255" spans="2:5" x14ac:dyDescent="0.35">
      <c r="B1255" t="s">
        <v>8219</v>
      </c>
      <c r="C1255">
        <v>75</v>
      </c>
      <c r="D1255" t="s">
        <v>8221</v>
      </c>
      <c r="E1255">
        <v>18</v>
      </c>
    </row>
    <row r="1256" spans="2:5" x14ac:dyDescent="0.35">
      <c r="B1256" t="s">
        <v>8219</v>
      </c>
      <c r="C1256">
        <v>75</v>
      </c>
      <c r="D1256" t="s">
        <v>8221</v>
      </c>
      <c r="E1256">
        <v>18</v>
      </c>
    </row>
    <row r="1257" spans="2:5" x14ac:dyDescent="0.35">
      <c r="B1257" t="s">
        <v>8219</v>
      </c>
      <c r="C1257">
        <v>75</v>
      </c>
      <c r="D1257" t="s">
        <v>8221</v>
      </c>
      <c r="E1257">
        <v>19</v>
      </c>
    </row>
    <row r="1258" spans="2:5" x14ac:dyDescent="0.35">
      <c r="B1258" t="s">
        <v>8219</v>
      </c>
      <c r="C1258">
        <v>75</v>
      </c>
      <c r="D1258" t="s">
        <v>8221</v>
      </c>
      <c r="E1258">
        <v>19</v>
      </c>
    </row>
    <row r="1259" spans="2:5" x14ac:dyDescent="0.35">
      <c r="B1259" t="s">
        <v>8219</v>
      </c>
      <c r="C1259">
        <v>75</v>
      </c>
      <c r="D1259" t="s">
        <v>8221</v>
      </c>
      <c r="E1259">
        <v>19</v>
      </c>
    </row>
    <row r="1260" spans="2:5" x14ac:dyDescent="0.35">
      <c r="B1260" t="s">
        <v>8219</v>
      </c>
      <c r="C1260">
        <v>75</v>
      </c>
      <c r="D1260" t="s">
        <v>8221</v>
      </c>
      <c r="E1260">
        <v>19</v>
      </c>
    </row>
    <row r="1261" spans="2:5" x14ac:dyDescent="0.35">
      <c r="B1261" t="s">
        <v>8219</v>
      </c>
      <c r="C1261">
        <v>75</v>
      </c>
      <c r="D1261" t="s">
        <v>8221</v>
      </c>
      <c r="E1261">
        <v>19</v>
      </c>
    </row>
    <row r="1262" spans="2:5" x14ac:dyDescent="0.35">
      <c r="B1262" t="s">
        <v>8219</v>
      </c>
      <c r="C1262">
        <v>75</v>
      </c>
      <c r="D1262" t="s">
        <v>8221</v>
      </c>
      <c r="E1262">
        <v>19</v>
      </c>
    </row>
    <row r="1263" spans="2:5" x14ac:dyDescent="0.35">
      <c r="B1263" t="s">
        <v>8219</v>
      </c>
      <c r="C1263">
        <v>75</v>
      </c>
      <c r="D1263" t="s">
        <v>8221</v>
      </c>
      <c r="E1263">
        <v>19</v>
      </c>
    </row>
    <row r="1264" spans="2:5" x14ac:dyDescent="0.35">
      <c r="B1264" t="s">
        <v>8219</v>
      </c>
      <c r="C1264">
        <v>75</v>
      </c>
      <c r="D1264" t="s">
        <v>8221</v>
      </c>
      <c r="E1264">
        <v>19</v>
      </c>
    </row>
    <row r="1265" spans="2:5" x14ac:dyDescent="0.35">
      <c r="B1265" t="s">
        <v>8219</v>
      </c>
      <c r="C1265">
        <v>75</v>
      </c>
      <c r="D1265" t="s">
        <v>8221</v>
      </c>
      <c r="E1265">
        <v>19</v>
      </c>
    </row>
    <row r="1266" spans="2:5" x14ac:dyDescent="0.35">
      <c r="B1266" t="s">
        <v>8219</v>
      </c>
      <c r="C1266">
        <v>75</v>
      </c>
      <c r="D1266" t="s">
        <v>8221</v>
      </c>
      <c r="E1266">
        <v>19</v>
      </c>
    </row>
    <row r="1267" spans="2:5" x14ac:dyDescent="0.35">
      <c r="B1267" t="s">
        <v>8219</v>
      </c>
      <c r="C1267">
        <v>76</v>
      </c>
      <c r="D1267" t="s">
        <v>8221</v>
      </c>
      <c r="E1267">
        <v>19</v>
      </c>
    </row>
    <row r="1268" spans="2:5" x14ac:dyDescent="0.35">
      <c r="B1268" t="s">
        <v>8219</v>
      </c>
      <c r="C1268">
        <v>76</v>
      </c>
      <c r="D1268" t="s">
        <v>8221</v>
      </c>
      <c r="E1268">
        <v>20</v>
      </c>
    </row>
    <row r="1269" spans="2:5" x14ac:dyDescent="0.35">
      <c r="B1269" t="s">
        <v>8219</v>
      </c>
      <c r="C1269">
        <v>76</v>
      </c>
      <c r="D1269" t="s">
        <v>8221</v>
      </c>
      <c r="E1269">
        <v>20</v>
      </c>
    </row>
    <row r="1270" spans="2:5" x14ac:dyDescent="0.35">
      <c r="B1270" t="s">
        <v>8219</v>
      </c>
      <c r="C1270">
        <v>76</v>
      </c>
      <c r="D1270" t="s">
        <v>8221</v>
      </c>
      <c r="E1270">
        <v>20</v>
      </c>
    </row>
    <row r="1271" spans="2:5" x14ac:dyDescent="0.35">
      <c r="B1271" t="s">
        <v>8219</v>
      </c>
      <c r="C1271">
        <v>76</v>
      </c>
      <c r="D1271" t="s">
        <v>8221</v>
      </c>
      <c r="E1271">
        <v>20</v>
      </c>
    </row>
    <row r="1272" spans="2:5" x14ac:dyDescent="0.35">
      <c r="B1272" t="s">
        <v>8219</v>
      </c>
      <c r="C1272">
        <v>76</v>
      </c>
      <c r="D1272" t="s">
        <v>8221</v>
      </c>
      <c r="E1272">
        <v>20</v>
      </c>
    </row>
    <row r="1273" spans="2:5" x14ac:dyDescent="0.35">
      <c r="B1273" t="s">
        <v>8219</v>
      </c>
      <c r="C1273">
        <v>76</v>
      </c>
      <c r="D1273" t="s">
        <v>8221</v>
      </c>
      <c r="E1273">
        <v>20</v>
      </c>
    </row>
    <row r="1274" spans="2:5" x14ac:dyDescent="0.35">
      <c r="B1274" t="s">
        <v>8219</v>
      </c>
      <c r="C1274">
        <v>76</v>
      </c>
      <c r="D1274" t="s">
        <v>8221</v>
      </c>
      <c r="E1274">
        <v>20</v>
      </c>
    </row>
    <row r="1275" spans="2:5" x14ac:dyDescent="0.35">
      <c r="B1275" t="s">
        <v>8219</v>
      </c>
      <c r="C1275">
        <v>76</v>
      </c>
      <c r="D1275" t="s">
        <v>8221</v>
      </c>
      <c r="E1275">
        <v>20</v>
      </c>
    </row>
    <row r="1276" spans="2:5" x14ac:dyDescent="0.35">
      <c r="B1276" t="s">
        <v>8219</v>
      </c>
      <c r="C1276">
        <v>76</v>
      </c>
      <c r="D1276" t="s">
        <v>8221</v>
      </c>
      <c r="E1276">
        <v>21</v>
      </c>
    </row>
    <row r="1277" spans="2:5" x14ac:dyDescent="0.35">
      <c r="B1277" t="s">
        <v>8219</v>
      </c>
      <c r="C1277">
        <v>77</v>
      </c>
      <c r="D1277" t="s">
        <v>8221</v>
      </c>
      <c r="E1277">
        <v>21</v>
      </c>
    </row>
    <row r="1278" spans="2:5" x14ac:dyDescent="0.35">
      <c r="B1278" t="s">
        <v>8219</v>
      </c>
      <c r="C1278">
        <v>77</v>
      </c>
      <c r="D1278" t="s">
        <v>8221</v>
      </c>
      <c r="E1278">
        <v>21</v>
      </c>
    </row>
    <row r="1279" spans="2:5" x14ac:dyDescent="0.35">
      <c r="B1279" t="s">
        <v>8219</v>
      </c>
      <c r="C1279">
        <v>77</v>
      </c>
      <c r="D1279" t="s">
        <v>8221</v>
      </c>
      <c r="E1279">
        <v>21</v>
      </c>
    </row>
    <row r="1280" spans="2:5" x14ac:dyDescent="0.35">
      <c r="B1280" t="s">
        <v>8219</v>
      </c>
      <c r="C1280">
        <v>77</v>
      </c>
      <c r="D1280" t="s">
        <v>8221</v>
      </c>
      <c r="E1280">
        <v>21</v>
      </c>
    </row>
    <row r="1281" spans="2:5" x14ac:dyDescent="0.35">
      <c r="B1281" t="s">
        <v>8219</v>
      </c>
      <c r="C1281">
        <v>77</v>
      </c>
      <c r="D1281" t="s">
        <v>8221</v>
      </c>
      <c r="E1281">
        <v>21</v>
      </c>
    </row>
    <row r="1282" spans="2:5" x14ac:dyDescent="0.35">
      <c r="B1282" t="s">
        <v>8219</v>
      </c>
      <c r="C1282">
        <v>77</v>
      </c>
      <c r="D1282" t="s">
        <v>8221</v>
      </c>
      <c r="E1282">
        <v>21</v>
      </c>
    </row>
    <row r="1283" spans="2:5" x14ac:dyDescent="0.35">
      <c r="B1283" t="s">
        <v>8219</v>
      </c>
      <c r="C1283">
        <v>77</v>
      </c>
      <c r="D1283" t="s">
        <v>8221</v>
      </c>
      <c r="E1283">
        <v>21</v>
      </c>
    </row>
    <row r="1284" spans="2:5" x14ac:dyDescent="0.35">
      <c r="B1284" t="s">
        <v>8219</v>
      </c>
      <c r="C1284">
        <v>77</v>
      </c>
      <c r="D1284" t="s">
        <v>8221</v>
      </c>
      <c r="E1284">
        <v>21</v>
      </c>
    </row>
    <row r="1285" spans="2:5" x14ac:dyDescent="0.35">
      <c r="B1285" t="s">
        <v>8219</v>
      </c>
      <c r="C1285">
        <v>78</v>
      </c>
      <c r="D1285" t="s">
        <v>8221</v>
      </c>
      <c r="E1285">
        <v>22</v>
      </c>
    </row>
    <row r="1286" spans="2:5" x14ac:dyDescent="0.35">
      <c r="B1286" t="s">
        <v>8219</v>
      </c>
      <c r="C1286">
        <v>78</v>
      </c>
      <c r="D1286" t="s">
        <v>8221</v>
      </c>
      <c r="E1286">
        <v>22</v>
      </c>
    </row>
    <row r="1287" spans="2:5" x14ac:dyDescent="0.35">
      <c r="B1287" t="s">
        <v>8219</v>
      </c>
      <c r="C1287">
        <v>78</v>
      </c>
      <c r="D1287" t="s">
        <v>8221</v>
      </c>
      <c r="E1287">
        <v>22</v>
      </c>
    </row>
    <row r="1288" spans="2:5" x14ac:dyDescent="0.35">
      <c r="B1288" t="s">
        <v>8219</v>
      </c>
      <c r="C1288">
        <v>78</v>
      </c>
      <c r="D1288" t="s">
        <v>8221</v>
      </c>
      <c r="E1288">
        <v>22</v>
      </c>
    </row>
    <row r="1289" spans="2:5" x14ac:dyDescent="0.35">
      <c r="B1289" t="s">
        <v>8219</v>
      </c>
      <c r="C1289">
        <v>78</v>
      </c>
      <c r="D1289" t="s">
        <v>8221</v>
      </c>
      <c r="E1289">
        <v>22</v>
      </c>
    </row>
    <row r="1290" spans="2:5" x14ac:dyDescent="0.35">
      <c r="B1290" t="s">
        <v>8219</v>
      </c>
      <c r="C1290">
        <v>78</v>
      </c>
      <c r="D1290" t="s">
        <v>8221</v>
      </c>
      <c r="E1290">
        <v>22</v>
      </c>
    </row>
    <row r="1291" spans="2:5" x14ac:dyDescent="0.35">
      <c r="B1291" t="s">
        <v>8219</v>
      </c>
      <c r="C1291">
        <v>78</v>
      </c>
      <c r="D1291" t="s">
        <v>8221</v>
      </c>
      <c r="E1291">
        <v>22</v>
      </c>
    </row>
    <row r="1292" spans="2:5" x14ac:dyDescent="0.35">
      <c r="B1292" t="s">
        <v>8219</v>
      </c>
      <c r="C1292">
        <v>78</v>
      </c>
      <c r="D1292" t="s">
        <v>8221</v>
      </c>
      <c r="E1292">
        <v>23</v>
      </c>
    </row>
    <row r="1293" spans="2:5" x14ac:dyDescent="0.35">
      <c r="B1293" t="s">
        <v>8219</v>
      </c>
      <c r="C1293">
        <v>78</v>
      </c>
      <c r="D1293" t="s">
        <v>8221</v>
      </c>
      <c r="E1293">
        <v>23</v>
      </c>
    </row>
    <row r="1294" spans="2:5" x14ac:dyDescent="0.35">
      <c r="B1294" t="s">
        <v>8219</v>
      </c>
      <c r="C1294">
        <v>78</v>
      </c>
      <c r="D1294" t="s">
        <v>8221</v>
      </c>
      <c r="E1294">
        <v>23</v>
      </c>
    </row>
    <row r="1295" spans="2:5" x14ac:dyDescent="0.35">
      <c r="B1295" t="s">
        <v>8219</v>
      </c>
      <c r="C1295">
        <v>78</v>
      </c>
      <c r="D1295" t="s">
        <v>8221</v>
      </c>
      <c r="E1295">
        <v>23</v>
      </c>
    </row>
    <row r="1296" spans="2:5" x14ac:dyDescent="0.35">
      <c r="B1296" t="s">
        <v>8219</v>
      </c>
      <c r="C1296">
        <v>78</v>
      </c>
      <c r="D1296" t="s">
        <v>8221</v>
      </c>
      <c r="E1296">
        <v>23</v>
      </c>
    </row>
    <row r="1297" spans="2:5" x14ac:dyDescent="0.35">
      <c r="B1297" t="s">
        <v>8219</v>
      </c>
      <c r="C1297">
        <v>78</v>
      </c>
      <c r="D1297" t="s">
        <v>8221</v>
      </c>
      <c r="E1297">
        <v>23</v>
      </c>
    </row>
    <row r="1298" spans="2:5" x14ac:dyDescent="0.35">
      <c r="B1298" t="s">
        <v>8219</v>
      </c>
      <c r="C1298">
        <v>79</v>
      </c>
      <c r="D1298" t="s">
        <v>8221</v>
      </c>
      <c r="E1298">
        <v>23</v>
      </c>
    </row>
    <row r="1299" spans="2:5" x14ac:dyDescent="0.35">
      <c r="B1299" t="s">
        <v>8219</v>
      </c>
      <c r="C1299">
        <v>79</v>
      </c>
      <c r="D1299" t="s">
        <v>8221</v>
      </c>
      <c r="E1299">
        <v>24</v>
      </c>
    </row>
    <row r="1300" spans="2:5" x14ac:dyDescent="0.35">
      <c r="B1300" t="s">
        <v>8219</v>
      </c>
      <c r="C1300">
        <v>79</v>
      </c>
      <c r="D1300" t="s">
        <v>8221</v>
      </c>
      <c r="E1300">
        <v>24</v>
      </c>
    </row>
    <row r="1301" spans="2:5" x14ac:dyDescent="0.35">
      <c r="B1301" t="s">
        <v>8219</v>
      </c>
      <c r="C1301">
        <v>79</v>
      </c>
      <c r="D1301" t="s">
        <v>8221</v>
      </c>
      <c r="E1301">
        <v>24</v>
      </c>
    </row>
    <row r="1302" spans="2:5" x14ac:dyDescent="0.35">
      <c r="B1302" t="s">
        <v>8219</v>
      </c>
      <c r="C1302">
        <v>79</v>
      </c>
      <c r="D1302" t="s">
        <v>8221</v>
      </c>
      <c r="E1302">
        <v>24</v>
      </c>
    </row>
    <row r="1303" spans="2:5" x14ac:dyDescent="0.35">
      <c r="B1303" t="s">
        <v>8219</v>
      </c>
      <c r="C1303">
        <v>79</v>
      </c>
      <c r="D1303" t="s">
        <v>8221</v>
      </c>
      <c r="E1303">
        <v>24</v>
      </c>
    </row>
    <row r="1304" spans="2:5" x14ac:dyDescent="0.35">
      <c r="B1304" t="s">
        <v>8219</v>
      </c>
      <c r="C1304">
        <v>79</v>
      </c>
      <c r="D1304" t="s">
        <v>8221</v>
      </c>
      <c r="E1304">
        <v>24</v>
      </c>
    </row>
    <row r="1305" spans="2:5" x14ac:dyDescent="0.35">
      <c r="B1305" t="s">
        <v>8219</v>
      </c>
      <c r="C1305">
        <v>79</v>
      </c>
      <c r="D1305" t="s">
        <v>8221</v>
      </c>
      <c r="E1305">
        <v>24</v>
      </c>
    </row>
    <row r="1306" spans="2:5" x14ac:dyDescent="0.35">
      <c r="B1306" t="s">
        <v>8219</v>
      </c>
      <c r="C1306">
        <v>79</v>
      </c>
      <c r="D1306" t="s">
        <v>8221</v>
      </c>
      <c r="E1306">
        <v>24</v>
      </c>
    </row>
    <row r="1307" spans="2:5" x14ac:dyDescent="0.35">
      <c r="B1307" t="s">
        <v>8219</v>
      </c>
      <c r="C1307">
        <v>79</v>
      </c>
      <c r="D1307" t="s">
        <v>8221</v>
      </c>
      <c r="E1307">
        <v>24</v>
      </c>
    </row>
    <row r="1308" spans="2:5" x14ac:dyDescent="0.35">
      <c r="B1308" t="s">
        <v>8219</v>
      </c>
      <c r="C1308">
        <v>79</v>
      </c>
      <c r="D1308" t="s">
        <v>8221</v>
      </c>
      <c r="E1308">
        <v>24</v>
      </c>
    </row>
    <row r="1309" spans="2:5" x14ac:dyDescent="0.35">
      <c r="B1309" t="s">
        <v>8219</v>
      </c>
      <c r="C1309">
        <v>80</v>
      </c>
      <c r="D1309" t="s">
        <v>8221</v>
      </c>
      <c r="E1309">
        <v>24</v>
      </c>
    </row>
    <row r="1310" spans="2:5" x14ac:dyDescent="0.35">
      <c r="B1310" t="s">
        <v>8219</v>
      </c>
      <c r="C1310">
        <v>80</v>
      </c>
      <c r="D1310" t="s">
        <v>8221</v>
      </c>
      <c r="E1310">
        <v>24</v>
      </c>
    </row>
    <row r="1311" spans="2:5" x14ac:dyDescent="0.35">
      <c r="B1311" t="s">
        <v>8219</v>
      </c>
      <c r="C1311">
        <v>80</v>
      </c>
      <c r="D1311" t="s">
        <v>8221</v>
      </c>
      <c r="E1311">
        <v>24</v>
      </c>
    </row>
    <row r="1312" spans="2:5" x14ac:dyDescent="0.35">
      <c r="B1312" t="s">
        <v>8219</v>
      </c>
      <c r="C1312">
        <v>80</v>
      </c>
      <c r="D1312" t="s">
        <v>8221</v>
      </c>
      <c r="E1312">
        <v>25</v>
      </c>
    </row>
    <row r="1313" spans="2:5" x14ac:dyDescent="0.35">
      <c r="B1313" t="s">
        <v>8219</v>
      </c>
      <c r="C1313">
        <v>80</v>
      </c>
      <c r="D1313" t="s">
        <v>8221</v>
      </c>
      <c r="E1313">
        <v>25</v>
      </c>
    </row>
    <row r="1314" spans="2:5" x14ac:dyDescent="0.35">
      <c r="B1314" t="s">
        <v>8219</v>
      </c>
      <c r="C1314">
        <v>80</v>
      </c>
      <c r="D1314" t="s">
        <v>8221</v>
      </c>
      <c r="E1314">
        <v>25</v>
      </c>
    </row>
    <row r="1315" spans="2:5" x14ac:dyDescent="0.35">
      <c r="B1315" t="s">
        <v>8219</v>
      </c>
      <c r="C1315">
        <v>80</v>
      </c>
      <c r="D1315" t="s">
        <v>8221</v>
      </c>
      <c r="E1315">
        <v>25</v>
      </c>
    </row>
    <row r="1316" spans="2:5" x14ac:dyDescent="0.35">
      <c r="B1316" t="s">
        <v>8219</v>
      </c>
      <c r="C1316">
        <v>80</v>
      </c>
      <c r="D1316" t="s">
        <v>8221</v>
      </c>
      <c r="E1316">
        <v>25</v>
      </c>
    </row>
    <row r="1317" spans="2:5" x14ac:dyDescent="0.35">
      <c r="B1317" t="s">
        <v>8219</v>
      </c>
      <c r="C1317">
        <v>81</v>
      </c>
      <c r="D1317" t="s">
        <v>8221</v>
      </c>
      <c r="E1317">
        <v>25</v>
      </c>
    </row>
    <row r="1318" spans="2:5" x14ac:dyDescent="0.35">
      <c r="B1318" t="s">
        <v>8219</v>
      </c>
      <c r="C1318">
        <v>81</v>
      </c>
      <c r="D1318" t="s">
        <v>8221</v>
      </c>
      <c r="E1318">
        <v>25</v>
      </c>
    </row>
    <row r="1319" spans="2:5" x14ac:dyDescent="0.35">
      <c r="B1319" t="s">
        <v>8219</v>
      </c>
      <c r="C1319">
        <v>81</v>
      </c>
      <c r="D1319" t="s">
        <v>8221</v>
      </c>
      <c r="E1319">
        <v>26</v>
      </c>
    </row>
    <row r="1320" spans="2:5" x14ac:dyDescent="0.35">
      <c r="B1320" t="s">
        <v>8219</v>
      </c>
      <c r="C1320">
        <v>81</v>
      </c>
      <c r="D1320" t="s">
        <v>8221</v>
      </c>
      <c r="E1320">
        <v>26</v>
      </c>
    </row>
    <row r="1321" spans="2:5" x14ac:dyDescent="0.35">
      <c r="B1321" t="s">
        <v>8219</v>
      </c>
      <c r="C1321">
        <v>81</v>
      </c>
      <c r="D1321" t="s">
        <v>8221</v>
      </c>
      <c r="E1321">
        <v>26</v>
      </c>
    </row>
    <row r="1322" spans="2:5" x14ac:dyDescent="0.35">
      <c r="B1322" t="s">
        <v>8219</v>
      </c>
      <c r="C1322">
        <v>81</v>
      </c>
      <c r="D1322" t="s">
        <v>8221</v>
      </c>
      <c r="E1322">
        <v>26</v>
      </c>
    </row>
    <row r="1323" spans="2:5" x14ac:dyDescent="0.35">
      <c r="B1323" t="s">
        <v>8219</v>
      </c>
      <c r="C1323">
        <v>81</v>
      </c>
      <c r="D1323" t="s">
        <v>8221</v>
      </c>
      <c r="E1323">
        <v>26</v>
      </c>
    </row>
    <row r="1324" spans="2:5" x14ac:dyDescent="0.35">
      <c r="B1324" t="s">
        <v>8219</v>
      </c>
      <c r="C1324">
        <v>81</v>
      </c>
      <c r="D1324" t="s">
        <v>8221</v>
      </c>
      <c r="E1324">
        <v>26</v>
      </c>
    </row>
    <row r="1325" spans="2:5" x14ac:dyDescent="0.35">
      <c r="B1325" t="s">
        <v>8219</v>
      </c>
      <c r="C1325">
        <v>81</v>
      </c>
      <c r="D1325" t="s">
        <v>8221</v>
      </c>
      <c r="E1325">
        <v>27</v>
      </c>
    </row>
    <row r="1326" spans="2:5" x14ac:dyDescent="0.35">
      <c r="B1326" t="s">
        <v>8219</v>
      </c>
      <c r="C1326">
        <v>81</v>
      </c>
      <c r="D1326" t="s">
        <v>8221</v>
      </c>
      <c r="E1326">
        <v>27</v>
      </c>
    </row>
    <row r="1327" spans="2:5" x14ac:dyDescent="0.35">
      <c r="B1327" t="s">
        <v>8219</v>
      </c>
      <c r="C1327">
        <v>82</v>
      </c>
      <c r="D1327" t="s">
        <v>8221</v>
      </c>
      <c r="E1327">
        <v>27</v>
      </c>
    </row>
    <row r="1328" spans="2:5" x14ac:dyDescent="0.35">
      <c r="B1328" t="s">
        <v>8219</v>
      </c>
      <c r="C1328">
        <v>82</v>
      </c>
      <c r="D1328" t="s">
        <v>8221</v>
      </c>
      <c r="E1328">
        <v>27</v>
      </c>
    </row>
    <row r="1329" spans="2:5" x14ac:dyDescent="0.35">
      <c r="B1329" t="s">
        <v>8219</v>
      </c>
      <c r="C1329">
        <v>82</v>
      </c>
      <c r="D1329" t="s">
        <v>8221</v>
      </c>
      <c r="E1329">
        <v>27</v>
      </c>
    </row>
    <row r="1330" spans="2:5" x14ac:dyDescent="0.35">
      <c r="B1330" t="s">
        <v>8219</v>
      </c>
      <c r="C1330">
        <v>82</v>
      </c>
      <c r="D1330" t="s">
        <v>8221</v>
      </c>
      <c r="E1330">
        <v>27</v>
      </c>
    </row>
    <row r="1331" spans="2:5" x14ac:dyDescent="0.35">
      <c r="B1331" t="s">
        <v>8219</v>
      </c>
      <c r="C1331">
        <v>82</v>
      </c>
      <c r="D1331" t="s">
        <v>8221</v>
      </c>
      <c r="E1331">
        <v>27</v>
      </c>
    </row>
    <row r="1332" spans="2:5" x14ac:dyDescent="0.35">
      <c r="B1332" t="s">
        <v>8219</v>
      </c>
      <c r="C1332">
        <v>82</v>
      </c>
      <c r="D1332" t="s">
        <v>8221</v>
      </c>
      <c r="E1332">
        <v>28</v>
      </c>
    </row>
    <row r="1333" spans="2:5" x14ac:dyDescent="0.35">
      <c r="B1333" t="s">
        <v>8219</v>
      </c>
      <c r="C1333">
        <v>82</v>
      </c>
      <c r="D1333" t="s">
        <v>8221</v>
      </c>
      <c r="E1333">
        <v>28</v>
      </c>
    </row>
    <row r="1334" spans="2:5" x14ac:dyDescent="0.35">
      <c r="B1334" t="s">
        <v>8219</v>
      </c>
      <c r="C1334">
        <v>82</v>
      </c>
      <c r="D1334" t="s">
        <v>8221</v>
      </c>
      <c r="E1334">
        <v>28</v>
      </c>
    </row>
    <row r="1335" spans="2:5" x14ac:dyDescent="0.35">
      <c r="B1335" t="s">
        <v>8219</v>
      </c>
      <c r="C1335">
        <v>82</v>
      </c>
      <c r="D1335" t="s">
        <v>8221</v>
      </c>
      <c r="E1335">
        <v>28</v>
      </c>
    </row>
    <row r="1336" spans="2:5" x14ac:dyDescent="0.35">
      <c r="B1336" t="s">
        <v>8219</v>
      </c>
      <c r="C1336">
        <v>83</v>
      </c>
      <c r="D1336" t="s">
        <v>8221</v>
      </c>
      <c r="E1336">
        <v>28</v>
      </c>
    </row>
    <row r="1337" spans="2:5" x14ac:dyDescent="0.35">
      <c r="B1337" t="s">
        <v>8219</v>
      </c>
      <c r="C1337">
        <v>83</v>
      </c>
      <c r="D1337" t="s">
        <v>8221</v>
      </c>
      <c r="E1337">
        <v>28</v>
      </c>
    </row>
    <row r="1338" spans="2:5" x14ac:dyDescent="0.35">
      <c r="B1338" t="s">
        <v>8219</v>
      </c>
      <c r="C1338">
        <v>83</v>
      </c>
      <c r="D1338" t="s">
        <v>8221</v>
      </c>
      <c r="E1338">
        <v>28</v>
      </c>
    </row>
    <row r="1339" spans="2:5" x14ac:dyDescent="0.35">
      <c r="B1339" t="s">
        <v>8219</v>
      </c>
      <c r="C1339">
        <v>83</v>
      </c>
      <c r="D1339" t="s">
        <v>8221</v>
      </c>
      <c r="E1339">
        <v>28</v>
      </c>
    </row>
    <row r="1340" spans="2:5" x14ac:dyDescent="0.35">
      <c r="B1340" t="s">
        <v>8219</v>
      </c>
      <c r="C1340">
        <v>83</v>
      </c>
      <c r="D1340" t="s">
        <v>8221</v>
      </c>
      <c r="E1340">
        <v>29</v>
      </c>
    </row>
    <row r="1341" spans="2:5" x14ac:dyDescent="0.35">
      <c r="B1341" t="s">
        <v>8219</v>
      </c>
      <c r="C1341">
        <v>83</v>
      </c>
      <c r="D1341" t="s">
        <v>8221</v>
      </c>
      <c r="E1341">
        <v>29</v>
      </c>
    </row>
    <row r="1342" spans="2:5" x14ac:dyDescent="0.35">
      <c r="B1342" t="s">
        <v>8219</v>
      </c>
      <c r="C1342">
        <v>83</v>
      </c>
      <c r="D1342" t="s">
        <v>8221</v>
      </c>
      <c r="E1342">
        <v>29</v>
      </c>
    </row>
    <row r="1343" spans="2:5" x14ac:dyDescent="0.35">
      <c r="B1343" t="s">
        <v>8219</v>
      </c>
      <c r="C1343">
        <v>83</v>
      </c>
      <c r="D1343" t="s">
        <v>8221</v>
      </c>
      <c r="E1343">
        <v>29</v>
      </c>
    </row>
    <row r="1344" spans="2:5" x14ac:dyDescent="0.35">
      <c r="B1344" t="s">
        <v>8219</v>
      </c>
      <c r="C1344">
        <v>84</v>
      </c>
      <c r="D1344" t="s">
        <v>8221</v>
      </c>
      <c r="E1344">
        <v>29</v>
      </c>
    </row>
    <row r="1345" spans="2:5" x14ac:dyDescent="0.35">
      <c r="B1345" t="s">
        <v>8219</v>
      </c>
      <c r="C1345">
        <v>84</v>
      </c>
      <c r="D1345" t="s">
        <v>8221</v>
      </c>
      <c r="E1345">
        <v>29</v>
      </c>
    </row>
    <row r="1346" spans="2:5" x14ac:dyDescent="0.35">
      <c r="B1346" t="s">
        <v>8219</v>
      </c>
      <c r="C1346">
        <v>84</v>
      </c>
      <c r="D1346" t="s">
        <v>8221</v>
      </c>
      <c r="E1346">
        <v>29</v>
      </c>
    </row>
    <row r="1347" spans="2:5" x14ac:dyDescent="0.35">
      <c r="B1347" t="s">
        <v>8219</v>
      </c>
      <c r="C1347">
        <v>84</v>
      </c>
      <c r="D1347" t="s">
        <v>8221</v>
      </c>
      <c r="E1347">
        <v>29</v>
      </c>
    </row>
    <row r="1348" spans="2:5" x14ac:dyDescent="0.35">
      <c r="B1348" t="s">
        <v>8219</v>
      </c>
      <c r="C1348">
        <v>84</v>
      </c>
      <c r="D1348" t="s">
        <v>8221</v>
      </c>
      <c r="E1348">
        <v>29</v>
      </c>
    </row>
    <row r="1349" spans="2:5" x14ac:dyDescent="0.35">
      <c r="B1349" t="s">
        <v>8219</v>
      </c>
      <c r="C1349">
        <v>84</v>
      </c>
      <c r="D1349" t="s">
        <v>8221</v>
      </c>
      <c r="E1349">
        <v>30</v>
      </c>
    </row>
    <row r="1350" spans="2:5" x14ac:dyDescent="0.35">
      <c r="B1350" t="s">
        <v>8219</v>
      </c>
      <c r="C1350">
        <v>85</v>
      </c>
      <c r="D1350" t="s">
        <v>8221</v>
      </c>
      <c r="E1350">
        <v>30</v>
      </c>
    </row>
    <row r="1351" spans="2:5" x14ac:dyDescent="0.35">
      <c r="B1351" t="s">
        <v>8219</v>
      </c>
      <c r="C1351">
        <v>85</v>
      </c>
      <c r="D1351" t="s">
        <v>8221</v>
      </c>
      <c r="E1351">
        <v>30</v>
      </c>
    </row>
    <row r="1352" spans="2:5" x14ac:dyDescent="0.35">
      <c r="B1352" t="s">
        <v>8219</v>
      </c>
      <c r="C1352">
        <v>85</v>
      </c>
      <c r="D1352" t="s">
        <v>8221</v>
      </c>
      <c r="E1352">
        <v>30</v>
      </c>
    </row>
    <row r="1353" spans="2:5" x14ac:dyDescent="0.35">
      <c r="B1353" t="s">
        <v>8219</v>
      </c>
      <c r="C1353">
        <v>85</v>
      </c>
      <c r="D1353" t="s">
        <v>8221</v>
      </c>
      <c r="E1353">
        <v>30</v>
      </c>
    </row>
    <row r="1354" spans="2:5" x14ac:dyDescent="0.35">
      <c r="B1354" t="s">
        <v>8219</v>
      </c>
      <c r="C1354">
        <v>86</v>
      </c>
      <c r="D1354" t="s">
        <v>8221</v>
      </c>
      <c r="E1354">
        <v>30</v>
      </c>
    </row>
    <row r="1355" spans="2:5" x14ac:dyDescent="0.35">
      <c r="B1355" t="s">
        <v>8219</v>
      </c>
      <c r="C1355">
        <v>86</v>
      </c>
      <c r="D1355" t="s">
        <v>8221</v>
      </c>
      <c r="E1355">
        <v>30</v>
      </c>
    </row>
    <row r="1356" spans="2:5" x14ac:dyDescent="0.35">
      <c r="B1356" t="s">
        <v>8219</v>
      </c>
      <c r="C1356">
        <v>86</v>
      </c>
      <c r="D1356" t="s">
        <v>8221</v>
      </c>
      <c r="E1356">
        <v>31</v>
      </c>
    </row>
    <row r="1357" spans="2:5" x14ac:dyDescent="0.35">
      <c r="B1357" t="s">
        <v>8219</v>
      </c>
      <c r="C1357">
        <v>86</v>
      </c>
      <c r="D1357" t="s">
        <v>8221</v>
      </c>
      <c r="E1357">
        <v>31</v>
      </c>
    </row>
    <row r="1358" spans="2:5" x14ac:dyDescent="0.35">
      <c r="B1358" t="s">
        <v>8219</v>
      </c>
      <c r="C1358">
        <v>86</v>
      </c>
      <c r="D1358" t="s">
        <v>8221</v>
      </c>
      <c r="E1358">
        <v>31</v>
      </c>
    </row>
    <row r="1359" spans="2:5" x14ac:dyDescent="0.35">
      <c r="B1359" t="s">
        <v>8219</v>
      </c>
      <c r="C1359">
        <v>86</v>
      </c>
      <c r="D1359" t="s">
        <v>8221</v>
      </c>
      <c r="E1359">
        <v>31</v>
      </c>
    </row>
    <row r="1360" spans="2:5" x14ac:dyDescent="0.35">
      <c r="B1360" t="s">
        <v>8219</v>
      </c>
      <c r="C1360">
        <v>87</v>
      </c>
      <c r="D1360" t="s">
        <v>8221</v>
      </c>
      <c r="E1360">
        <v>31</v>
      </c>
    </row>
    <row r="1361" spans="2:5" x14ac:dyDescent="0.35">
      <c r="B1361" t="s">
        <v>8219</v>
      </c>
      <c r="C1361">
        <v>87</v>
      </c>
      <c r="D1361" t="s">
        <v>8221</v>
      </c>
      <c r="E1361">
        <v>31</v>
      </c>
    </row>
    <row r="1362" spans="2:5" x14ac:dyDescent="0.35">
      <c r="B1362" t="s">
        <v>8219</v>
      </c>
      <c r="C1362">
        <v>87</v>
      </c>
      <c r="D1362" t="s">
        <v>8221</v>
      </c>
      <c r="E1362">
        <v>31</v>
      </c>
    </row>
    <row r="1363" spans="2:5" x14ac:dyDescent="0.35">
      <c r="B1363" t="s">
        <v>8219</v>
      </c>
      <c r="C1363">
        <v>87</v>
      </c>
      <c r="D1363" t="s">
        <v>8221</v>
      </c>
      <c r="E1363">
        <v>32</v>
      </c>
    </row>
    <row r="1364" spans="2:5" x14ac:dyDescent="0.35">
      <c r="B1364" t="s">
        <v>8219</v>
      </c>
      <c r="C1364">
        <v>87</v>
      </c>
      <c r="D1364" t="s">
        <v>8221</v>
      </c>
      <c r="E1364">
        <v>32</v>
      </c>
    </row>
    <row r="1365" spans="2:5" x14ac:dyDescent="0.35">
      <c r="B1365" t="s">
        <v>8219</v>
      </c>
      <c r="C1365">
        <v>87</v>
      </c>
      <c r="D1365" t="s">
        <v>8221</v>
      </c>
      <c r="E1365">
        <v>32</v>
      </c>
    </row>
    <row r="1366" spans="2:5" x14ac:dyDescent="0.35">
      <c r="B1366" t="s">
        <v>8219</v>
      </c>
      <c r="C1366">
        <v>87</v>
      </c>
      <c r="D1366" t="s">
        <v>8221</v>
      </c>
      <c r="E1366">
        <v>33</v>
      </c>
    </row>
    <row r="1367" spans="2:5" x14ac:dyDescent="0.35">
      <c r="B1367" t="s">
        <v>8219</v>
      </c>
      <c r="C1367">
        <v>87</v>
      </c>
      <c r="D1367" t="s">
        <v>8221</v>
      </c>
      <c r="E1367">
        <v>33</v>
      </c>
    </row>
    <row r="1368" spans="2:5" x14ac:dyDescent="0.35">
      <c r="B1368" t="s">
        <v>8219</v>
      </c>
      <c r="C1368">
        <v>87</v>
      </c>
      <c r="D1368" t="s">
        <v>8221</v>
      </c>
      <c r="E1368">
        <v>33</v>
      </c>
    </row>
    <row r="1369" spans="2:5" x14ac:dyDescent="0.35">
      <c r="B1369" t="s">
        <v>8219</v>
      </c>
      <c r="C1369">
        <v>88</v>
      </c>
      <c r="D1369" t="s">
        <v>8221</v>
      </c>
      <c r="E1369">
        <v>33</v>
      </c>
    </row>
    <row r="1370" spans="2:5" x14ac:dyDescent="0.35">
      <c r="B1370" t="s">
        <v>8219</v>
      </c>
      <c r="C1370">
        <v>88</v>
      </c>
      <c r="D1370" t="s">
        <v>8221</v>
      </c>
      <c r="E1370">
        <v>33</v>
      </c>
    </row>
    <row r="1371" spans="2:5" x14ac:dyDescent="0.35">
      <c r="B1371" t="s">
        <v>8219</v>
      </c>
      <c r="C1371">
        <v>88</v>
      </c>
      <c r="D1371" t="s">
        <v>8221</v>
      </c>
      <c r="E1371">
        <v>33</v>
      </c>
    </row>
    <row r="1372" spans="2:5" x14ac:dyDescent="0.35">
      <c r="B1372" t="s">
        <v>8219</v>
      </c>
      <c r="C1372">
        <v>88</v>
      </c>
      <c r="D1372" t="s">
        <v>8221</v>
      </c>
      <c r="E1372">
        <v>33</v>
      </c>
    </row>
    <row r="1373" spans="2:5" x14ac:dyDescent="0.35">
      <c r="B1373" t="s">
        <v>8219</v>
      </c>
      <c r="C1373">
        <v>88</v>
      </c>
      <c r="D1373" t="s">
        <v>8221</v>
      </c>
      <c r="E1373">
        <v>34</v>
      </c>
    </row>
    <row r="1374" spans="2:5" x14ac:dyDescent="0.35">
      <c r="B1374" t="s">
        <v>8219</v>
      </c>
      <c r="C1374">
        <v>88</v>
      </c>
      <c r="D1374" t="s">
        <v>8221</v>
      </c>
      <c r="E1374">
        <v>34</v>
      </c>
    </row>
    <row r="1375" spans="2:5" x14ac:dyDescent="0.35">
      <c r="B1375" t="s">
        <v>8219</v>
      </c>
      <c r="C1375">
        <v>89</v>
      </c>
      <c r="D1375" t="s">
        <v>8221</v>
      </c>
      <c r="E1375">
        <v>34</v>
      </c>
    </row>
    <row r="1376" spans="2:5" x14ac:dyDescent="0.35">
      <c r="B1376" t="s">
        <v>8219</v>
      </c>
      <c r="C1376">
        <v>89</v>
      </c>
      <c r="D1376" t="s">
        <v>8221</v>
      </c>
      <c r="E1376">
        <v>34</v>
      </c>
    </row>
    <row r="1377" spans="2:5" x14ac:dyDescent="0.35">
      <c r="B1377" t="s">
        <v>8219</v>
      </c>
      <c r="C1377">
        <v>89</v>
      </c>
      <c r="D1377" t="s">
        <v>8221</v>
      </c>
      <c r="E1377">
        <v>34</v>
      </c>
    </row>
    <row r="1378" spans="2:5" x14ac:dyDescent="0.35">
      <c r="B1378" t="s">
        <v>8219</v>
      </c>
      <c r="C1378">
        <v>89</v>
      </c>
      <c r="D1378" t="s">
        <v>8221</v>
      </c>
      <c r="E1378">
        <v>35</v>
      </c>
    </row>
    <row r="1379" spans="2:5" x14ac:dyDescent="0.35">
      <c r="B1379" t="s">
        <v>8219</v>
      </c>
      <c r="C1379">
        <v>89</v>
      </c>
      <c r="D1379" t="s">
        <v>8221</v>
      </c>
      <c r="E1379">
        <v>36</v>
      </c>
    </row>
    <row r="1380" spans="2:5" x14ac:dyDescent="0.35">
      <c r="B1380" t="s">
        <v>8219</v>
      </c>
      <c r="C1380">
        <v>89</v>
      </c>
      <c r="D1380" t="s">
        <v>8221</v>
      </c>
      <c r="E1380">
        <v>36</v>
      </c>
    </row>
    <row r="1381" spans="2:5" x14ac:dyDescent="0.35">
      <c r="B1381" t="s">
        <v>8219</v>
      </c>
      <c r="C1381">
        <v>89</v>
      </c>
      <c r="D1381" t="s">
        <v>8221</v>
      </c>
      <c r="E1381">
        <v>36</v>
      </c>
    </row>
    <row r="1382" spans="2:5" x14ac:dyDescent="0.35">
      <c r="B1382" t="s">
        <v>8219</v>
      </c>
      <c r="C1382">
        <v>89</v>
      </c>
      <c r="D1382" t="s">
        <v>8221</v>
      </c>
      <c r="E1382">
        <v>36</v>
      </c>
    </row>
    <row r="1383" spans="2:5" x14ac:dyDescent="0.35">
      <c r="B1383" t="s">
        <v>8219</v>
      </c>
      <c r="C1383">
        <v>89</v>
      </c>
      <c r="D1383" t="s">
        <v>8221</v>
      </c>
      <c r="E1383">
        <v>36</v>
      </c>
    </row>
    <row r="1384" spans="2:5" x14ac:dyDescent="0.35">
      <c r="B1384" t="s">
        <v>8219</v>
      </c>
      <c r="C1384">
        <v>89</v>
      </c>
      <c r="D1384" t="s">
        <v>8221</v>
      </c>
      <c r="E1384">
        <v>37</v>
      </c>
    </row>
    <row r="1385" spans="2:5" x14ac:dyDescent="0.35">
      <c r="B1385" t="s">
        <v>8219</v>
      </c>
      <c r="C1385">
        <v>89</v>
      </c>
      <c r="D1385" t="s">
        <v>8221</v>
      </c>
      <c r="E1385">
        <v>37</v>
      </c>
    </row>
    <row r="1386" spans="2:5" x14ac:dyDescent="0.35">
      <c r="B1386" t="s">
        <v>8219</v>
      </c>
      <c r="C1386">
        <v>90</v>
      </c>
      <c r="D1386" t="s">
        <v>8221</v>
      </c>
      <c r="E1386">
        <v>37</v>
      </c>
    </row>
    <row r="1387" spans="2:5" x14ac:dyDescent="0.35">
      <c r="B1387" t="s">
        <v>8219</v>
      </c>
      <c r="C1387">
        <v>90</v>
      </c>
      <c r="D1387" t="s">
        <v>8221</v>
      </c>
      <c r="E1387">
        <v>37</v>
      </c>
    </row>
    <row r="1388" spans="2:5" x14ac:dyDescent="0.35">
      <c r="B1388" t="s">
        <v>8219</v>
      </c>
      <c r="C1388">
        <v>90</v>
      </c>
      <c r="D1388" t="s">
        <v>8221</v>
      </c>
      <c r="E1388">
        <v>37</v>
      </c>
    </row>
    <row r="1389" spans="2:5" x14ac:dyDescent="0.35">
      <c r="B1389" t="s">
        <v>8219</v>
      </c>
      <c r="C1389">
        <v>90</v>
      </c>
      <c r="D1389" t="s">
        <v>8221</v>
      </c>
      <c r="E1389">
        <v>37</v>
      </c>
    </row>
    <row r="1390" spans="2:5" x14ac:dyDescent="0.35">
      <c r="B1390" t="s">
        <v>8219</v>
      </c>
      <c r="C1390">
        <v>90</v>
      </c>
      <c r="D1390" t="s">
        <v>8221</v>
      </c>
      <c r="E1390">
        <v>37</v>
      </c>
    </row>
    <row r="1391" spans="2:5" x14ac:dyDescent="0.35">
      <c r="B1391" t="s">
        <v>8219</v>
      </c>
      <c r="C1391">
        <v>90</v>
      </c>
      <c r="D1391" t="s">
        <v>8221</v>
      </c>
      <c r="E1391">
        <v>37</v>
      </c>
    </row>
    <row r="1392" spans="2:5" x14ac:dyDescent="0.35">
      <c r="B1392" t="s">
        <v>8219</v>
      </c>
      <c r="C1392">
        <v>90</v>
      </c>
      <c r="D1392" t="s">
        <v>8221</v>
      </c>
      <c r="E1392">
        <v>38</v>
      </c>
    </row>
    <row r="1393" spans="2:5" x14ac:dyDescent="0.35">
      <c r="B1393" t="s">
        <v>8219</v>
      </c>
      <c r="C1393">
        <v>90</v>
      </c>
      <c r="D1393" t="s">
        <v>8221</v>
      </c>
      <c r="E1393">
        <v>38</v>
      </c>
    </row>
    <row r="1394" spans="2:5" x14ac:dyDescent="0.35">
      <c r="B1394" t="s">
        <v>8219</v>
      </c>
      <c r="C1394">
        <v>90</v>
      </c>
      <c r="D1394" t="s">
        <v>8221</v>
      </c>
      <c r="E1394">
        <v>38</v>
      </c>
    </row>
    <row r="1395" spans="2:5" x14ac:dyDescent="0.35">
      <c r="B1395" t="s">
        <v>8219</v>
      </c>
      <c r="C1395">
        <v>91</v>
      </c>
      <c r="D1395" t="s">
        <v>8221</v>
      </c>
      <c r="E1395">
        <v>38</v>
      </c>
    </row>
    <row r="1396" spans="2:5" x14ac:dyDescent="0.35">
      <c r="B1396" t="s">
        <v>8219</v>
      </c>
      <c r="C1396">
        <v>91</v>
      </c>
      <c r="D1396" t="s">
        <v>8221</v>
      </c>
      <c r="E1396">
        <v>38</v>
      </c>
    </row>
    <row r="1397" spans="2:5" x14ac:dyDescent="0.35">
      <c r="B1397" t="s">
        <v>8219</v>
      </c>
      <c r="C1397">
        <v>91</v>
      </c>
      <c r="D1397" t="s">
        <v>8221</v>
      </c>
      <c r="E1397">
        <v>39</v>
      </c>
    </row>
    <row r="1398" spans="2:5" x14ac:dyDescent="0.35">
      <c r="B1398" t="s">
        <v>8219</v>
      </c>
      <c r="C1398">
        <v>91</v>
      </c>
      <c r="D1398" t="s">
        <v>8221</v>
      </c>
      <c r="E1398">
        <v>39</v>
      </c>
    </row>
    <row r="1399" spans="2:5" x14ac:dyDescent="0.35">
      <c r="B1399" t="s">
        <v>8219</v>
      </c>
      <c r="C1399">
        <v>91</v>
      </c>
      <c r="D1399" t="s">
        <v>8221</v>
      </c>
      <c r="E1399">
        <v>39</v>
      </c>
    </row>
    <row r="1400" spans="2:5" x14ac:dyDescent="0.35">
      <c r="B1400" t="s">
        <v>8219</v>
      </c>
      <c r="C1400">
        <v>92</v>
      </c>
      <c r="D1400" t="s">
        <v>8221</v>
      </c>
      <c r="E1400">
        <v>39</v>
      </c>
    </row>
    <row r="1401" spans="2:5" x14ac:dyDescent="0.35">
      <c r="B1401" t="s">
        <v>8219</v>
      </c>
      <c r="C1401">
        <v>92</v>
      </c>
      <c r="D1401" t="s">
        <v>8221</v>
      </c>
      <c r="E1401">
        <v>39</v>
      </c>
    </row>
    <row r="1402" spans="2:5" x14ac:dyDescent="0.35">
      <c r="B1402" t="s">
        <v>8219</v>
      </c>
      <c r="C1402">
        <v>92</v>
      </c>
      <c r="D1402" t="s">
        <v>8221</v>
      </c>
      <c r="E1402">
        <v>39</v>
      </c>
    </row>
    <row r="1403" spans="2:5" x14ac:dyDescent="0.35">
      <c r="B1403" t="s">
        <v>8219</v>
      </c>
      <c r="C1403">
        <v>93</v>
      </c>
      <c r="D1403" t="s">
        <v>8221</v>
      </c>
      <c r="E1403">
        <v>40</v>
      </c>
    </row>
    <row r="1404" spans="2:5" x14ac:dyDescent="0.35">
      <c r="B1404" t="s">
        <v>8219</v>
      </c>
      <c r="C1404">
        <v>93</v>
      </c>
      <c r="D1404" t="s">
        <v>8221</v>
      </c>
      <c r="E1404">
        <v>40</v>
      </c>
    </row>
    <row r="1405" spans="2:5" x14ac:dyDescent="0.35">
      <c r="B1405" t="s">
        <v>8219</v>
      </c>
      <c r="C1405">
        <v>93</v>
      </c>
      <c r="D1405" t="s">
        <v>8221</v>
      </c>
      <c r="E1405">
        <v>40</v>
      </c>
    </row>
    <row r="1406" spans="2:5" x14ac:dyDescent="0.35">
      <c r="B1406" t="s">
        <v>8219</v>
      </c>
      <c r="C1406">
        <v>93</v>
      </c>
      <c r="D1406" t="s">
        <v>8221</v>
      </c>
      <c r="E1406">
        <v>41</v>
      </c>
    </row>
    <row r="1407" spans="2:5" x14ac:dyDescent="0.35">
      <c r="B1407" t="s">
        <v>8219</v>
      </c>
      <c r="C1407">
        <v>93</v>
      </c>
      <c r="D1407" t="s">
        <v>8221</v>
      </c>
      <c r="E1407">
        <v>41</v>
      </c>
    </row>
    <row r="1408" spans="2:5" x14ac:dyDescent="0.35">
      <c r="B1408" t="s">
        <v>8219</v>
      </c>
      <c r="C1408">
        <v>93</v>
      </c>
      <c r="D1408" t="s">
        <v>8221</v>
      </c>
      <c r="E1408">
        <v>41</v>
      </c>
    </row>
    <row r="1409" spans="2:5" x14ac:dyDescent="0.35">
      <c r="B1409" t="s">
        <v>8219</v>
      </c>
      <c r="C1409">
        <v>94</v>
      </c>
      <c r="D1409" t="s">
        <v>8221</v>
      </c>
      <c r="E1409">
        <v>42</v>
      </c>
    </row>
    <row r="1410" spans="2:5" x14ac:dyDescent="0.35">
      <c r="B1410" t="s">
        <v>8219</v>
      </c>
      <c r="C1410">
        <v>94</v>
      </c>
      <c r="D1410" t="s">
        <v>8221</v>
      </c>
      <c r="E1410">
        <v>42</v>
      </c>
    </row>
    <row r="1411" spans="2:5" x14ac:dyDescent="0.35">
      <c r="B1411" t="s">
        <v>8219</v>
      </c>
      <c r="C1411">
        <v>94</v>
      </c>
      <c r="D1411" t="s">
        <v>8221</v>
      </c>
      <c r="E1411">
        <v>43</v>
      </c>
    </row>
    <row r="1412" spans="2:5" x14ac:dyDescent="0.35">
      <c r="B1412" t="s">
        <v>8219</v>
      </c>
      <c r="C1412">
        <v>94</v>
      </c>
      <c r="D1412" t="s">
        <v>8221</v>
      </c>
      <c r="E1412">
        <v>44</v>
      </c>
    </row>
    <row r="1413" spans="2:5" x14ac:dyDescent="0.35">
      <c r="B1413" t="s">
        <v>8219</v>
      </c>
      <c r="C1413">
        <v>94</v>
      </c>
      <c r="D1413" t="s">
        <v>8221</v>
      </c>
      <c r="E1413">
        <v>45</v>
      </c>
    </row>
    <row r="1414" spans="2:5" x14ac:dyDescent="0.35">
      <c r="B1414" t="s">
        <v>8219</v>
      </c>
      <c r="C1414">
        <v>94</v>
      </c>
      <c r="D1414" t="s">
        <v>8221</v>
      </c>
      <c r="E1414">
        <v>45</v>
      </c>
    </row>
    <row r="1415" spans="2:5" x14ac:dyDescent="0.35">
      <c r="B1415" t="s">
        <v>8219</v>
      </c>
      <c r="C1415">
        <v>94</v>
      </c>
      <c r="D1415" t="s">
        <v>8221</v>
      </c>
      <c r="E1415">
        <v>45</v>
      </c>
    </row>
    <row r="1416" spans="2:5" x14ac:dyDescent="0.35">
      <c r="B1416" t="s">
        <v>8219</v>
      </c>
      <c r="C1416">
        <v>94</v>
      </c>
      <c r="D1416" t="s">
        <v>8221</v>
      </c>
      <c r="E1416">
        <v>46</v>
      </c>
    </row>
    <row r="1417" spans="2:5" x14ac:dyDescent="0.35">
      <c r="B1417" t="s">
        <v>8219</v>
      </c>
      <c r="C1417">
        <v>95</v>
      </c>
      <c r="D1417" t="s">
        <v>8221</v>
      </c>
      <c r="E1417">
        <v>47</v>
      </c>
    </row>
    <row r="1418" spans="2:5" x14ac:dyDescent="0.35">
      <c r="B1418" t="s">
        <v>8219</v>
      </c>
      <c r="C1418">
        <v>95</v>
      </c>
      <c r="D1418" t="s">
        <v>8221</v>
      </c>
      <c r="E1418">
        <v>47</v>
      </c>
    </row>
    <row r="1419" spans="2:5" x14ac:dyDescent="0.35">
      <c r="B1419" t="s">
        <v>8219</v>
      </c>
      <c r="C1419">
        <v>95</v>
      </c>
      <c r="D1419" t="s">
        <v>8221</v>
      </c>
      <c r="E1419">
        <v>48</v>
      </c>
    </row>
    <row r="1420" spans="2:5" x14ac:dyDescent="0.35">
      <c r="B1420" t="s">
        <v>8219</v>
      </c>
      <c r="C1420">
        <v>95</v>
      </c>
      <c r="D1420" t="s">
        <v>8221</v>
      </c>
      <c r="E1420">
        <v>48</v>
      </c>
    </row>
    <row r="1421" spans="2:5" x14ac:dyDescent="0.35">
      <c r="B1421" t="s">
        <v>8219</v>
      </c>
      <c r="C1421">
        <v>95</v>
      </c>
      <c r="D1421" t="s">
        <v>8221</v>
      </c>
      <c r="E1421">
        <v>49</v>
      </c>
    </row>
    <row r="1422" spans="2:5" x14ac:dyDescent="0.35">
      <c r="B1422" t="s">
        <v>8219</v>
      </c>
      <c r="C1422">
        <v>95</v>
      </c>
      <c r="D1422" t="s">
        <v>8221</v>
      </c>
      <c r="E1422">
        <v>49</v>
      </c>
    </row>
    <row r="1423" spans="2:5" x14ac:dyDescent="0.35">
      <c r="B1423" t="s">
        <v>8219</v>
      </c>
      <c r="C1423">
        <v>95</v>
      </c>
      <c r="D1423" t="s">
        <v>8221</v>
      </c>
      <c r="E1423">
        <v>49</v>
      </c>
    </row>
    <row r="1424" spans="2:5" x14ac:dyDescent="0.35">
      <c r="B1424" t="s">
        <v>8219</v>
      </c>
      <c r="C1424">
        <v>96</v>
      </c>
      <c r="D1424" t="s">
        <v>8221</v>
      </c>
      <c r="E1424">
        <v>50</v>
      </c>
    </row>
    <row r="1425" spans="2:5" x14ac:dyDescent="0.35">
      <c r="B1425" t="s">
        <v>8219</v>
      </c>
      <c r="C1425">
        <v>96</v>
      </c>
      <c r="D1425" t="s">
        <v>8221</v>
      </c>
      <c r="E1425">
        <v>50</v>
      </c>
    </row>
    <row r="1426" spans="2:5" x14ac:dyDescent="0.35">
      <c r="B1426" t="s">
        <v>8219</v>
      </c>
      <c r="C1426">
        <v>96</v>
      </c>
      <c r="D1426" t="s">
        <v>8221</v>
      </c>
      <c r="E1426">
        <v>52</v>
      </c>
    </row>
    <row r="1427" spans="2:5" x14ac:dyDescent="0.35">
      <c r="B1427" t="s">
        <v>8219</v>
      </c>
      <c r="C1427">
        <v>96</v>
      </c>
      <c r="D1427" t="s">
        <v>8221</v>
      </c>
      <c r="E1427">
        <v>52</v>
      </c>
    </row>
    <row r="1428" spans="2:5" x14ac:dyDescent="0.35">
      <c r="B1428" t="s">
        <v>8219</v>
      </c>
      <c r="C1428">
        <v>96</v>
      </c>
      <c r="D1428" t="s">
        <v>8221</v>
      </c>
      <c r="E1428">
        <v>52</v>
      </c>
    </row>
    <row r="1429" spans="2:5" x14ac:dyDescent="0.35">
      <c r="B1429" t="s">
        <v>8219</v>
      </c>
      <c r="C1429">
        <v>96</v>
      </c>
      <c r="D1429" t="s">
        <v>8221</v>
      </c>
      <c r="E1429">
        <v>53</v>
      </c>
    </row>
    <row r="1430" spans="2:5" x14ac:dyDescent="0.35">
      <c r="B1430" t="s">
        <v>8219</v>
      </c>
      <c r="C1430">
        <v>96</v>
      </c>
      <c r="D1430" t="s">
        <v>8221</v>
      </c>
      <c r="E1430">
        <v>53</v>
      </c>
    </row>
    <row r="1431" spans="2:5" x14ac:dyDescent="0.35">
      <c r="B1431" t="s">
        <v>8219</v>
      </c>
      <c r="C1431">
        <v>96</v>
      </c>
      <c r="D1431" t="s">
        <v>8221</v>
      </c>
      <c r="E1431">
        <v>55</v>
      </c>
    </row>
    <row r="1432" spans="2:5" x14ac:dyDescent="0.35">
      <c r="B1432" t="s">
        <v>8219</v>
      </c>
      <c r="C1432">
        <v>96</v>
      </c>
      <c r="D1432" t="s">
        <v>8221</v>
      </c>
      <c r="E1432">
        <v>55</v>
      </c>
    </row>
    <row r="1433" spans="2:5" x14ac:dyDescent="0.35">
      <c r="B1433" t="s">
        <v>8219</v>
      </c>
      <c r="C1433">
        <v>96</v>
      </c>
      <c r="D1433" t="s">
        <v>8221</v>
      </c>
      <c r="E1433">
        <v>56</v>
      </c>
    </row>
    <row r="1434" spans="2:5" x14ac:dyDescent="0.35">
      <c r="B1434" t="s">
        <v>8219</v>
      </c>
      <c r="C1434">
        <v>97</v>
      </c>
      <c r="D1434" t="s">
        <v>8221</v>
      </c>
      <c r="E1434">
        <v>57</v>
      </c>
    </row>
    <row r="1435" spans="2:5" x14ac:dyDescent="0.35">
      <c r="B1435" t="s">
        <v>8219</v>
      </c>
      <c r="C1435">
        <v>97</v>
      </c>
      <c r="D1435" t="s">
        <v>8221</v>
      </c>
      <c r="E1435">
        <v>57</v>
      </c>
    </row>
    <row r="1436" spans="2:5" x14ac:dyDescent="0.35">
      <c r="B1436" t="s">
        <v>8219</v>
      </c>
      <c r="C1436">
        <v>97</v>
      </c>
      <c r="D1436" t="s">
        <v>8221</v>
      </c>
      <c r="E1436">
        <v>59</v>
      </c>
    </row>
    <row r="1437" spans="2:5" x14ac:dyDescent="0.35">
      <c r="B1437" t="s">
        <v>8219</v>
      </c>
      <c r="C1437">
        <v>97</v>
      </c>
      <c r="D1437" t="s">
        <v>8221</v>
      </c>
      <c r="E1437">
        <v>60</v>
      </c>
    </row>
    <row r="1438" spans="2:5" x14ac:dyDescent="0.35">
      <c r="B1438" t="s">
        <v>8219</v>
      </c>
      <c r="C1438">
        <v>97</v>
      </c>
      <c r="D1438" t="s">
        <v>8221</v>
      </c>
      <c r="E1438">
        <v>60</v>
      </c>
    </row>
    <row r="1439" spans="2:5" x14ac:dyDescent="0.35">
      <c r="B1439" t="s">
        <v>8219</v>
      </c>
      <c r="C1439">
        <v>97</v>
      </c>
      <c r="D1439" t="s">
        <v>8221</v>
      </c>
      <c r="E1439">
        <v>66</v>
      </c>
    </row>
    <row r="1440" spans="2:5" x14ac:dyDescent="0.35">
      <c r="B1440" t="s">
        <v>8219</v>
      </c>
      <c r="C1440">
        <v>97</v>
      </c>
      <c r="D1440" t="s">
        <v>8221</v>
      </c>
      <c r="E1440">
        <v>67</v>
      </c>
    </row>
    <row r="1441" spans="2:5" x14ac:dyDescent="0.35">
      <c r="B1441" t="s">
        <v>8219</v>
      </c>
      <c r="C1441">
        <v>98</v>
      </c>
      <c r="D1441" t="s">
        <v>8221</v>
      </c>
      <c r="E1441">
        <v>68</v>
      </c>
    </row>
    <row r="1442" spans="2:5" x14ac:dyDescent="0.35">
      <c r="B1442" t="s">
        <v>8219</v>
      </c>
      <c r="C1442">
        <v>98</v>
      </c>
      <c r="D1442" t="s">
        <v>8221</v>
      </c>
      <c r="E1442">
        <v>70</v>
      </c>
    </row>
    <row r="1443" spans="2:5" x14ac:dyDescent="0.35">
      <c r="B1443" t="s">
        <v>8219</v>
      </c>
      <c r="C1443">
        <v>98</v>
      </c>
      <c r="D1443" t="s">
        <v>8221</v>
      </c>
      <c r="E1443">
        <v>70</v>
      </c>
    </row>
    <row r="1444" spans="2:5" x14ac:dyDescent="0.35">
      <c r="B1444" t="s">
        <v>8219</v>
      </c>
      <c r="C1444">
        <v>98</v>
      </c>
      <c r="D1444" t="s">
        <v>8221</v>
      </c>
      <c r="E1444">
        <v>72</v>
      </c>
    </row>
    <row r="1445" spans="2:5" x14ac:dyDescent="0.35">
      <c r="B1445" t="s">
        <v>8219</v>
      </c>
      <c r="C1445">
        <v>98</v>
      </c>
      <c r="D1445" t="s">
        <v>8221</v>
      </c>
      <c r="E1445">
        <v>72</v>
      </c>
    </row>
    <row r="1446" spans="2:5" x14ac:dyDescent="0.35">
      <c r="B1446" t="s">
        <v>8219</v>
      </c>
      <c r="C1446">
        <v>98</v>
      </c>
      <c r="D1446" t="s">
        <v>8221</v>
      </c>
      <c r="E1446">
        <v>73</v>
      </c>
    </row>
    <row r="1447" spans="2:5" x14ac:dyDescent="0.35">
      <c r="B1447" t="s">
        <v>8219</v>
      </c>
      <c r="C1447">
        <v>99</v>
      </c>
      <c r="D1447" t="s">
        <v>8221</v>
      </c>
      <c r="E1447">
        <v>75</v>
      </c>
    </row>
    <row r="1448" spans="2:5" x14ac:dyDescent="0.35">
      <c r="B1448" t="s">
        <v>8219</v>
      </c>
      <c r="C1448">
        <v>99</v>
      </c>
      <c r="D1448" t="s">
        <v>8221</v>
      </c>
      <c r="E1448">
        <v>76</v>
      </c>
    </row>
    <row r="1449" spans="2:5" x14ac:dyDescent="0.35">
      <c r="B1449" t="s">
        <v>8219</v>
      </c>
      <c r="C1449">
        <v>99</v>
      </c>
      <c r="D1449" t="s">
        <v>8221</v>
      </c>
      <c r="E1449">
        <v>76</v>
      </c>
    </row>
    <row r="1450" spans="2:5" x14ac:dyDescent="0.35">
      <c r="B1450" t="s">
        <v>8219</v>
      </c>
      <c r="C1450">
        <v>99</v>
      </c>
      <c r="D1450" t="s">
        <v>8221</v>
      </c>
      <c r="E1450">
        <v>76</v>
      </c>
    </row>
    <row r="1451" spans="2:5" x14ac:dyDescent="0.35">
      <c r="B1451" t="s">
        <v>8219</v>
      </c>
      <c r="C1451">
        <v>99</v>
      </c>
      <c r="D1451" t="s">
        <v>8221</v>
      </c>
      <c r="E1451">
        <v>79</v>
      </c>
    </row>
    <row r="1452" spans="2:5" x14ac:dyDescent="0.35">
      <c r="B1452" t="s">
        <v>8219</v>
      </c>
      <c r="C1452">
        <v>99</v>
      </c>
      <c r="D1452" t="s">
        <v>8221</v>
      </c>
      <c r="E1452">
        <v>81</v>
      </c>
    </row>
    <row r="1453" spans="2:5" x14ac:dyDescent="0.35">
      <c r="B1453" t="s">
        <v>8219</v>
      </c>
      <c r="C1453">
        <v>99</v>
      </c>
      <c r="D1453" t="s">
        <v>8221</v>
      </c>
      <c r="E1453">
        <v>81</v>
      </c>
    </row>
    <row r="1454" spans="2:5" x14ac:dyDescent="0.35">
      <c r="B1454" t="s">
        <v>8219</v>
      </c>
      <c r="C1454">
        <v>100</v>
      </c>
      <c r="D1454" t="s">
        <v>8221</v>
      </c>
      <c r="E1454">
        <v>83</v>
      </c>
    </row>
    <row r="1455" spans="2:5" x14ac:dyDescent="0.35">
      <c r="B1455" t="s">
        <v>8219</v>
      </c>
      <c r="C1455">
        <v>100</v>
      </c>
      <c r="D1455" t="s">
        <v>8221</v>
      </c>
      <c r="E1455">
        <v>84</v>
      </c>
    </row>
    <row r="1456" spans="2:5" x14ac:dyDescent="0.35">
      <c r="B1456" t="s">
        <v>8219</v>
      </c>
      <c r="C1456">
        <v>100</v>
      </c>
      <c r="D1456" t="s">
        <v>8221</v>
      </c>
      <c r="E1456">
        <v>84</v>
      </c>
    </row>
    <row r="1457" spans="2:5" x14ac:dyDescent="0.35">
      <c r="B1457" t="s">
        <v>8219</v>
      </c>
      <c r="C1457">
        <v>100</v>
      </c>
      <c r="D1457" t="s">
        <v>8221</v>
      </c>
      <c r="E1457">
        <v>84</v>
      </c>
    </row>
    <row r="1458" spans="2:5" x14ac:dyDescent="0.35">
      <c r="B1458" t="s">
        <v>8219</v>
      </c>
      <c r="C1458">
        <v>100</v>
      </c>
      <c r="D1458" t="s">
        <v>8221</v>
      </c>
      <c r="E1458">
        <v>85</v>
      </c>
    </row>
    <row r="1459" spans="2:5" x14ac:dyDescent="0.35">
      <c r="B1459" t="s">
        <v>8219</v>
      </c>
      <c r="C1459">
        <v>100</v>
      </c>
      <c r="D1459" t="s">
        <v>8221</v>
      </c>
      <c r="E1459">
        <v>86</v>
      </c>
    </row>
    <row r="1460" spans="2:5" x14ac:dyDescent="0.35">
      <c r="B1460" t="s">
        <v>8219</v>
      </c>
      <c r="C1460">
        <v>100</v>
      </c>
      <c r="D1460" t="s">
        <v>8221</v>
      </c>
      <c r="E1460">
        <v>89</v>
      </c>
    </row>
    <row r="1461" spans="2:5" x14ac:dyDescent="0.35">
      <c r="B1461" t="s">
        <v>8219</v>
      </c>
      <c r="C1461">
        <v>100</v>
      </c>
      <c r="D1461" t="s">
        <v>8221</v>
      </c>
      <c r="E1461">
        <v>90</v>
      </c>
    </row>
    <row r="1462" spans="2:5" x14ac:dyDescent="0.35">
      <c r="B1462" t="s">
        <v>8219</v>
      </c>
      <c r="C1462">
        <v>101</v>
      </c>
      <c r="D1462" t="s">
        <v>8221</v>
      </c>
      <c r="E1462">
        <v>91</v>
      </c>
    </row>
    <row r="1463" spans="2:5" x14ac:dyDescent="0.35">
      <c r="B1463" t="s">
        <v>8219</v>
      </c>
      <c r="C1463">
        <v>101</v>
      </c>
      <c r="D1463" t="s">
        <v>8221</v>
      </c>
      <c r="E1463">
        <v>92</v>
      </c>
    </row>
    <row r="1464" spans="2:5" x14ac:dyDescent="0.35">
      <c r="B1464" t="s">
        <v>8219</v>
      </c>
      <c r="C1464">
        <v>101</v>
      </c>
      <c r="D1464" t="s">
        <v>8221</v>
      </c>
      <c r="E1464">
        <v>92</v>
      </c>
    </row>
    <row r="1465" spans="2:5" x14ac:dyDescent="0.35">
      <c r="B1465" t="s">
        <v>8219</v>
      </c>
      <c r="C1465">
        <v>101</v>
      </c>
      <c r="D1465" t="s">
        <v>8221</v>
      </c>
      <c r="E1465">
        <v>93</v>
      </c>
    </row>
    <row r="1466" spans="2:5" x14ac:dyDescent="0.35">
      <c r="B1466" t="s">
        <v>8219</v>
      </c>
      <c r="C1466">
        <v>102</v>
      </c>
      <c r="D1466" t="s">
        <v>8221</v>
      </c>
      <c r="E1466">
        <v>94</v>
      </c>
    </row>
    <row r="1467" spans="2:5" x14ac:dyDescent="0.35">
      <c r="B1467" t="s">
        <v>8219</v>
      </c>
      <c r="C1467">
        <v>102</v>
      </c>
      <c r="D1467" t="s">
        <v>8221</v>
      </c>
      <c r="E1467">
        <v>94</v>
      </c>
    </row>
    <row r="1468" spans="2:5" x14ac:dyDescent="0.35">
      <c r="B1468" t="s">
        <v>8219</v>
      </c>
      <c r="C1468">
        <v>102</v>
      </c>
      <c r="D1468" t="s">
        <v>8221</v>
      </c>
      <c r="E1468">
        <v>94</v>
      </c>
    </row>
    <row r="1469" spans="2:5" x14ac:dyDescent="0.35">
      <c r="B1469" t="s">
        <v>8219</v>
      </c>
      <c r="C1469">
        <v>102</v>
      </c>
      <c r="D1469" t="s">
        <v>8221</v>
      </c>
      <c r="E1469">
        <v>95</v>
      </c>
    </row>
    <row r="1470" spans="2:5" x14ac:dyDescent="0.35">
      <c r="B1470" t="s">
        <v>8219</v>
      </c>
      <c r="C1470">
        <v>102</v>
      </c>
      <c r="D1470" t="s">
        <v>8221</v>
      </c>
      <c r="E1470">
        <v>96</v>
      </c>
    </row>
    <row r="1471" spans="2:5" x14ac:dyDescent="0.35">
      <c r="B1471" t="s">
        <v>8219</v>
      </c>
      <c r="C1471">
        <v>103</v>
      </c>
      <c r="D1471" t="s">
        <v>8221</v>
      </c>
      <c r="E1471">
        <v>96</v>
      </c>
    </row>
    <row r="1472" spans="2:5" x14ac:dyDescent="0.35">
      <c r="B1472" t="s">
        <v>8219</v>
      </c>
      <c r="C1472">
        <v>103</v>
      </c>
      <c r="D1472" t="s">
        <v>8221</v>
      </c>
      <c r="E1472">
        <v>96</v>
      </c>
    </row>
    <row r="1473" spans="2:5" x14ac:dyDescent="0.35">
      <c r="B1473" t="s">
        <v>8219</v>
      </c>
      <c r="C1473">
        <v>103</v>
      </c>
      <c r="D1473" t="s">
        <v>8221</v>
      </c>
      <c r="E1473">
        <v>96</v>
      </c>
    </row>
    <row r="1474" spans="2:5" x14ac:dyDescent="0.35">
      <c r="B1474" t="s">
        <v>8219</v>
      </c>
      <c r="C1474">
        <v>103</v>
      </c>
      <c r="D1474" t="s">
        <v>8221</v>
      </c>
      <c r="E1474">
        <v>98</v>
      </c>
    </row>
    <row r="1475" spans="2:5" x14ac:dyDescent="0.35">
      <c r="B1475" t="s">
        <v>8219</v>
      </c>
      <c r="C1475">
        <v>103</v>
      </c>
      <c r="D1475" t="s">
        <v>8221</v>
      </c>
      <c r="E1475">
        <v>99</v>
      </c>
    </row>
    <row r="1476" spans="2:5" x14ac:dyDescent="0.35">
      <c r="B1476" t="s">
        <v>8219</v>
      </c>
      <c r="C1476">
        <v>103</v>
      </c>
      <c r="D1476" t="s">
        <v>8221</v>
      </c>
      <c r="E1476">
        <v>99</v>
      </c>
    </row>
    <row r="1477" spans="2:5" x14ac:dyDescent="0.35">
      <c r="B1477" t="s">
        <v>8219</v>
      </c>
      <c r="C1477">
        <v>104</v>
      </c>
      <c r="D1477" t="s">
        <v>8221</v>
      </c>
      <c r="E1477">
        <v>100</v>
      </c>
    </row>
    <row r="1478" spans="2:5" x14ac:dyDescent="0.35">
      <c r="B1478" t="s">
        <v>8219</v>
      </c>
      <c r="C1478">
        <v>104</v>
      </c>
      <c r="D1478" t="s">
        <v>8221</v>
      </c>
      <c r="E1478">
        <v>103</v>
      </c>
    </row>
    <row r="1479" spans="2:5" x14ac:dyDescent="0.35">
      <c r="B1479" t="s">
        <v>8219</v>
      </c>
      <c r="C1479">
        <v>104</v>
      </c>
      <c r="D1479" t="s">
        <v>8221</v>
      </c>
      <c r="E1479">
        <v>105</v>
      </c>
    </row>
    <row r="1480" spans="2:5" x14ac:dyDescent="0.35">
      <c r="B1480" t="s">
        <v>8219</v>
      </c>
      <c r="C1480">
        <v>104</v>
      </c>
      <c r="D1480" t="s">
        <v>8221</v>
      </c>
      <c r="E1480">
        <v>108</v>
      </c>
    </row>
    <row r="1481" spans="2:5" x14ac:dyDescent="0.35">
      <c r="B1481" t="s">
        <v>8219</v>
      </c>
      <c r="C1481">
        <v>104</v>
      </c>
      <c r="D1481" t="s">
        <v>8221</v>
      </c>
      <c r="E1481">
        <v>110</v>
      </c>
    </row>
    <row r="1482" spans="2:5" x14ac:dyDescent="0.35">
      <c r="B1482" t="s">
        <v>8219</v>
      </c>
      <c r="C1482">
        <v>104</v>
      </c>
      <c r="D1482" t="s">
        <v>8221</v>
      </c>
      <c r="E1482">
        <v>113</v>
      </c>
    </row>
    <row r="1483" spans="2:5" x14ac:dyDescent="0.35">
      <c r="B1483" t="s">
        <v>8219</v>
      </c>
      <c r="C1483">
        <v>104</v>
      </c>
      <c r="D1483" t="s">
        <v>8221</v>
      </c>
      <c r="E1483">
        <v>114</v>
      </c>
    </row>
    <row r="1484" spans="2:5" x14ac:dyDescent="0.35">
      <c r="B1484" t="s">
        <v>8219</v>
      </c>
      <c r="C1484">
        <v>104</v>
      </c>
      <c r="D1484" t="s">
        <v>8221</v>
      </c>
      <c r="E1484">
        <v>114</v>
      </c>
    </row>
    <row r="1485" spans="2:5" x14ac:dyDescent="0.35">
      <c r="B1485" t="s">
        <v>8219</v>
      </c>
      <c r="C1485">
        <v>104</v>
      </c>
      <c r="D1485" t="s">
        <v>8221</v>
      </c>
      <c r="E1485">
        <v>117</v>
      </c>
    </row>
    <row r="1486" spans="2:5" x14ac:dyDescent="0.35">
      <c r="B1486" t="s">
        <v>8219</v>
      </c>
      <c r="C1486">
        <v>104</v>
      </c>
      <c r="D1486" t="s">
        <v>8221</v>
      </c>
      <c r="E1486">
        <v>118</v>
      </c>
    </row>
    <row r="1487" spans="2:5" x14ac:dyDescent="0.35">
      <c r="B1487" t="s">
        <v>8219</v>
      </c>
      <c r="C1487">
        <v>104</v>
      </c>
      <c r="D1487" t="s">
        <v>8221</v>
      </c>
      <c r="E1487">
        <v>121</v>
      </c>
    </row>
    <row r="1488" spans="2:5" x14ac:dyDescent="0.35">
      <c r="B1488" t="s">
        <v>8219</v>
      </c>
      <c r="C1488">
        <v>104</v>
      </c>
      <c r="D1488" t="s">
        <v>8221</v>
      </c>
      <c r="E1488">
        <v>122</v>
      </c>
    </row>
    <row r="1489" spans="2:5" x14ac:dyDescent="0.35">
      <c r="B1489" t="s">
        <v>8219</v>
      </c>
      <c r="C1489">
        <v>104</v>
      </c>
      <c r="D1489" t="s">
        <v>8221</v>
      </c>
      <c r="E1489">
        <v>123</v>
      </c>
    </row>
    <row r="1490" spans="2:5" x14ac:dyDescent="0.35">
      <c r="B1490" t="s">
        <v>8219</v>
      </c>
      <c r="C1490">
        <v>104</v>
      </c>
      <c r="D1490" t="s">
        <v>8221</v>
      </c>
      <c r="E1490">
        <v>123</v>
      </c>
    </row>
    <row r="1491" spans="2:5" x14ac:dyDescent="0.35">
      <c r="B1491" t="s">
        <v>8219</v>
      </c>
      <c r="C1491">
        <v>105</v>
      </c>
      <c r="D1491" t="s">
        <v>8221</v>
      </c>
      <c r="E1491">
        <v>124</v>
      </c>
    </row>
    <row r="1492" spans="2:5" x14ac:dyDescent="0.35">
      <c r="B1492" t="s">
        <v>8219</v>
      </c>
      <c r="C1492">
        <v>105</v>
      </c>
      <c r="D1492" t="s">
        <v>8221</v>
      </c>
      <c r="E1492">
        <v>124</v>
      </c>
    </row>
    <row r="1493" spans="2:5" x14ac:dyDescent="0.35">
      <c r="B1493" t="s">
        <v>8219</v>
      </c>
      <c r="C1493">
        <v>105</v>
      </c>
      <c r="D1493" t="s">
        <v>8221</v>
      </c>
      <c r="E1493">
        <v>125</v>
      </c>
    </row>
    <row r="1494" spans="2:5" x14ac:dyDescent="0.35">
      <c r="B1494" t="s">
        <v>8219</v>
      </c>
      <c r="C1494">
        <v>105</v>
      </c>
      <c r="D1494" t="s">
        <v>8221</v>
      </c>
      <c r="E1494">
        <v>129</v>
      </c>
    </row>
    <row r="1495" spans="2:5" x14ac:dyDescent="0.35">
      <c r="B1495" t="s">
        <v>8219</v>
      </c>
      <c r="C1495">
        <v>105</v>
      </c>
      <c r="D1495" t="s">
        <v>8221</v>
      </c>
      <c r="E1495">
        <v>135</v>
      </c>
    </row>
    <row r="1496" spans="2:5" x14ac:dyDescent="0.35">
      <c r="B1496" t="s">
        <v>8219</v>
      </c>
      <c r="C1496">
        <v>106</v>
      </c>
      <c r="D1496" t="s">
        <v>8221</v>
      </c>
      <c r="E1496">
        <v>139</v>
      </c>
    </row>
    <row r="1497" spans="2:5" x14ac:dyDescent="0.35">
      <c r="B1497" t="s">
        <v>8219</v>
      </c>
      <c r="C1497">
        <v>107</v>
      </c>
      <c r="D1497" t="s">
        <v>8221</v>
      </c>
      <c r="E1497">
        <v>140</v>
      </c>
    </row>
    <row r="1498" spans="2:5" x14ac:dyDescent="0.35">
      <c r="B1498" t="s">
        <v>8219</v>
      </c>
      <c r="C1498">
        <v>107</v>
      </c>
      <c r="D1498" t="s">
        <v>8221</v>
      </c>
      <c r="E1498">
        <v>140</v>
      </c>
    </row>
    <row r="1499" spans="2:5" x14ac:dyDescent="0.35">
      <c r="B1499" t="s">
        <v>8219</v>
      </c>
      <c r="C1499">
        <v>107</v>
      </c>
      <c r="D1499" t="s">
        <v>8221</v>
      </c>
      <c r="E1499">
        <v>140</v>
      </c>
    </row>
    <row r="1500" spans="2:5" x14ac:dyDescent="0.35">
      <c r="B1500" t="s">
        <v>8219</v>
      </c>
      <c r="C1500">
        <v>107</v>
      </c>
      <c r="D1500" t="s">
        <v>8221</v>
      </c>
      <c r="E1500">
        <v>147</v>
      </c>
    </row>
    <row r="1501" spans="2:5" x14ac:dyDescent="0.35">
      <c r="B1501" t="s">
        <v>8219</v>
      </c>
      <c r="C1501">
        <v>107</v>
      </c>
      <c r="D1501" t="s">
        <v>8221</v>
      </c>
      <c r="E1501">
        <v>147</v>
      </c>
    </row>
    <row r="1502" spans="2:5" x14ac:dyDescent="0.35">
      <c r="B1502" t="s">
        <v>8219</v>
      </c>
      <c r="C1502">
        <v>107</v>
      </c>
      <c r="D1502" t="s">
        <v>8221</v>
      </c>
      <c r="E1502">
        <v>148</v>
      </c>
    </row>
    <row r="1503" spans="2:5" x14ac:dyDescent="0.35">
      <c r="B1503" t="s">
        <v>8219</v>
      </c>
      <c r="C1503">
        <v>107</v>
      </c>
      <c r="D1503" t="s">
        <v>8221</v>
      </c>
      <c r="E1503">
        <v>152</v>
      </c>
    </row>
    <row r="1504" spans="2:5" x14ac:dyDescent="0.35">
      <c r="B1504" t="s">
        <v>8219</v>
      </c>
      <c r="C1504">
        <v>108</v>
      </c>
      <c r="D1504" t="s">
        <v>8221</v>
      </c>
      <c r="E1504">
        <v>167</v>
      </c>
    </row>
    <row r="1505" spans="2:5" x14ac:dyDescent="0.35">
      <c r="B1505" t="s">
        <v>8219</v>
      </c>
      <c r="C1505">
        <v>108</v>
      </c>
      <c r="D1505" t="s">
        <v>8221</v>
      </c>
      <c r="E1505">
        <v>170</v>
      </c>
    </row>
    <row r="1506" spans="2:5" x14ac:dyDescent="0.35">
      <c r="B1506" t="s">
        <v>8219</v>
      </c>
      <c r="C1506">
        <v>108</v>
      </c>
      <c r="D1506" t="s">
        <v>8221</v>
      </c>
      <c r="E1506">
        <v>171</v>
      </c>
    </row>
    <row r="1507" spans="2:5" x14ac:dyDescent="0.35">
      <c r="B1507" t="s">
        <v>8219</v>
      </c>
      <c r="C1507">
        <v>108</v>
      </c>
      <c r="D1507" t="s">
        <v>8221</v>
      </c>
      <c r="E1507">
        <v>171</v>
      </c>
    </row>
    <row r="1508" spans="2:5" x14ac:dyDescent="0.35">
      <c r="B1508" t="s">
        <v>8219</v>
      </c>
      <c r="C1508">
        <v>108</v>
      </c>
      <c r="D1508" t="s">
        <v>8221</v>
      </c>
      <c r="E1508">
        <v>179</v>
      </c>
    </row>
    <row r="1509" spans="2:5" x14ac:dyDescent="0.35">
      <c r="B1509" t="s">
        <v>8219</v>
      </c>
      <c r="C1509">
        <v>108</v>
      </c>
      <c r="D1509" t="s">
        <v>8221</v>
      </c>
      <c r="E1509">
        <v>185</v>
      </c>
    </row>
    <row r="1510" spans="2:5" x14ac:dyDescent="0.35">
      <c r="B1510" t="s">
        <v>8219</v>
      </c>
      <c r="C1510">
        <v>108</v>
      </c>
      <c r="D1510" t="s">
        <v>8221</v>
      </c>
      <c r="E1510">
        <v>188</v>
      </c>
    </row>
    <row r="1511" spans="2:5" x14ac:dyDescent="0.35">
      <c r="B1511" t="s">
        <v>8219</v>
      </c>
      <c r="C1511">
        <v>108</v>
      </c>
      <c r="D1511" t="s">
        <v>8221</v>
      </c>
      <c r="E1511">
        <v>196</v>
      </c>
    </row>
    <row r="1512" spans="2:5" x14ac:dyDescent="0.35">
      <c r="B1512" t="s">
        <v>8219</v>
      </c>
      <c r="C1512">
        <v>108</v>
      </c>
      <c r="D1512" t="s">
        <v>8221</v>
      </c>
      <c r="E1512">
        <v>196</v>
      </c>
    </row>
    <row r="1513" spans="2:5" x14ac:dyDescent="0.35">
      <c r="B1513" t="s">
        <v>8219</v>
      </c>
      <c r="C1513">
        <v>108</v>
      </c>
      <c r="D1513" t="s">
        <v>8221</v>
      </c>
      <c r="E1513">
        <v>197</v>
      </c>
    </row>
    <row r="1514" spans="2:5" x14ac:dyDescent="0.35">
      <c r="B1514" t="s">
        <v>8219</v>
      </c>
      <c r="C1514">
        <v>108</v>
      </c>
      <c r="D1514" t="s">
        <v>8221</v>
      </c>
      <c r="E1514">
        <v>201</v>
      </c>
    </row>
    <row r="1515" spans="2:5" x14ac:dyDescent="0.35">
      <c r="B1515" t="s">
        <v>8219</v>
      </c>
      <c r="C1515">
        <v>109</v>
      </c>
      <c r="D1515" t="s">
        <v>8221</v>
      </c>
      <c r="E1515">
        <v>202</v>
      </c>
    </row>
    <row r="1516" spans="2:5" x14ac:dyDescent="0.35">
      <c r="B1516" t="s">
        <v>8219</v>
      </c>
      <c r="C1516">
        <v>109</v>
      </c>
      <c r="D1516" t="s">
        <v>8221</v>
      </c>
      <c r="E1516">
        <v>215</v>
      </c>
    </row>
    <row r="1517" spans="2:5" x14ac:dyDescent="0.35">
      <c r="B1517" t="s">
        <v>8219</v>
      </c>
      <c r="C1517">
        <v>109</v>
      </c>
      <c r="D1517" t="s">
        <v>8221</v>
      </c>
      <c r="E1517">
        <v>229</v>
      </c>
    </row>
    <row r="1518" spans="2:5" x14ac:dyDescent="0.35">
      <c r="B1518" t="s">
        <v>8219</v>
      </c>
      <c r="C1518">
        <v>110</v>
      </c>
      <c r="D1518" t="s">
        <v>8221</v>
      </c>
      <c r="E1518">
        <v>236</v>
      </c>
    </row>
    <row r="1519" spans="2:5" x14ac:dyDescent="0.35">
      <c r="B1519" t="s">
        <v>8219</v>
      </c>
      <c r="C1519">
        <v>110</v>
      </c>
      <c r="D1519" t="s">
        <v>8221</v>
      </c>
      <c r="E1519">
        <v>285</v>
      </c>
    </row>
    <row r="1520" spans="2:5" x14ac:dyDescent="0.35">
      <c r="B1520" t="s">
        <v>8219</v>
      </c>
      <c r="C1520">
        <v>110</v>
      </c>
      <c r="D1520" t="s">
        <v>8221</v>
      </c>
      <c r="E1520">
        <v>296</v>
      </c>
    </row>
    <row r="1521" spans="2:5" x14ac:dyDescent="0.35">
      <c r="B1521" t="s">
        <v>8219</v>
      </c>
      <c r="C1521">
        <v>110</v>
      </c>
      <c r="D1521" t="s">
        <v>8221</v>
      </c>
      <c r="E1521">
        <v>310</v>
      </c>
    </row>
    <row r="1522" spans="2:5" x14ac:dyDescent="0.35">
      <c r="B1522" t="s">
        <v>8219</v>
      </c>
      <c r="C1522">
        <v>111</v>
      </c>
      <c r="D1522" t="s">
        <v>8221</v>
      </c>
      <c r="E1522">
        <v>311</v>
      </c>
    </row>
    <row r="1523" spans="2:5" x14ac:dyDescent="0.35">
      <c r="B1523" t="s">
        <v>8219</v>
      </c>
      <c r="C1523">
        <v>111</v>
      </c>
      <c r="D1523" t="s">
        <v>8221</v>
      </c>
      <c r="E1523">
        <v>312</v>
      </c>
    </row>
    <row r="1524" spans="2:5" x14ac:dyDescent="0.35">
      <c r="B1524" t="s">
        <v>8219</v>
      </c>
      <c r="C1524">
        <v>111</v>
      </c>
      <c r="D1524" t="s">
        <v>8221</v>
      </c>
      <c r="E1524">
        <v>336</v>
      </c>
    </row>
    <row r="1525" spans="2:5" x14ac:dyDescent="0.35">
      <c r="B1525" t="s">
        <v>8219</v>
      </c>
      <c r="C1525">
        <v>111</v>
      </c>
      <c r="D1525" t="s">
        <v>8221</v>
      </c>
      <c r="E1525">
        <v>338</v>
      </c>
    </row>
    <row r="1526" spans="2:5" x14ac:dyDescent="0.35">
      <c r="B1526" t="s">
        <v>8219</v>
      </c>
      <c r="C1526">
        <v>111</v>
      </c>
      <c r="D1526" t="s">
        <v>8221</v>
      </c>
      <c r="E1526">
        <v>369</v>
      </c>
    </row>
    <row r="1527" spans="2:5" x14ac:dyDescent="0.35">
      <c r="B1527" t="s">
        <v>8219</v>
      </c>
      <c r="C1527">
        <v>111</v>
      </c>
      <c r="D1527" t="s">
        <v>8221</v>
      </c>
      <c r="E1527">
        <v>456</v>
      </c>
    </row>
    <row r="1528" spans="2:5" x14ac:dyDescent="0.35">
      <c r="B1528" t="s">
        <v>8219</v>
      </c>
      <c r="C1528">
        <v>111</v>
      </c>
      <c r="D1528" t="s">
        <v>8221</v>
      </c>
      <c r="E1528">
        <v>534</v>
      </c>
    </row>
    <row r="1529" spans="2:5" x14ac:dyDescent="0.35">
      <c r="B1529" t="s">
        <v>8219</v>
      </c>
      <c r="C1529">
        <v>112</v>
      </c>
      <c r="D1529" t="s">
        <v>8221</v>
      </c>
      <c r="E1529">
        <v>890</v>
      </c>
    </row>
    <row r="1530" spans="2:5" x14ac:dyDescent="0.35">
      <c r="B1530" t="s">
        <v>8219</v>
      </c>
      <c r="C1530">
        <v>112</v>
      </c>
      <c r="D1530" t="s">
        <v>8221</v>
      </c>
      <c r="E1530">
        <v>975</v>
      </c>
    </row>
    <row r="1531" spans="2:5" x14ac:dyDescent="0.35">
      <c r="B1531" t="s">
        <v>8219</v>
      </c>
      <c r="C1531">
        <v>112</v>
      </c>
      <c r="D1531" t="s">
        <v>8221</v>
      </c>
      <c r="E1531">
        <v>1293</v>
      </c>
    </row>
    <row r="1532" spans="2:5" x14ac:dyDescent="0.35">
      <c r="B1532" t="s">
        <v>8219</v>
      </c>
      <c r="C1532">
        <v>112</v>
      </c>
    </row>
    <row r="1533" spans="2:5" x14ac:dyDescent="0.35">
      <c r="B1533" t="s">
        <v>8219</v>
      </c>
      <c r="C1533">
        <v>112</v>
      </c>
    </row>
    <row r="1534" spans="2:5" x14ac:dyDescent="0.35">
      <c r="B1534" t="s">
        <v>8219</v>
      </c>
      <c r="C1534">
        <v>113</v>
      </c>
    </row>
    <row r="1535" spans="2:5" x14ac:dyDescent="0.35">
      <c r="B1535" t="s">
        <v>8219</v>
      </c>
      <c r="C1535">
        <v>113</v>
      </c>
    </row>
    <row r="1536" spans="2:5" x14ac:dyDescent="0.35">
      <c r="B1536" t="s">
        <v>8219</v>
      </c>
      <c r="C1536">
        <v>113</v>
      </c>
    </row>
    <row r="1537" spans="2:3" x14ac:dyDescent="0.35">
      <c r="B1537" t="s">
        <v>8219</v>
      </c>
      <c r="C1537">
        <v>113</v>
      </c>
    </row>
    <row r="1538" spans="2:3" x14ac:dyDescent="0.35">
      <c r="B1538" t="s">
        <v>8219</v>
      </c>
      <c r="C1538">
        <v>113</v>
      </c>
    </row>
    <row r="1539" spans="2:3" x14ac:dyDescent="0.35">
      <c r="B1539" t="s">
        <v>8219</v>
      </c>
      <c r="C1539">
        <v>113</v>
      </c>
    </row>
    <row r="1540" spans="2:3" x14ac:dyDescent="0.35">
      <c r="B1540" t="s">
        <v>8219</v>
      </c>
      <c r="C1540">
        <v>113</v>
      </c>
    </row>
    <row r="1541" spans="2:3" x14ac:dyDescent="0.35">
      <c r="B1541" t="s">
        <v>8219</v>
      </c>
      <c r="C1541">
        <v>113</v>
      </c>
    </row>
    <row r="1542" spans="2:3" x14ac:dyDescent="0.35">
      <c r="B1542" t="s">
        <v>8219</v>
      </c>
      <c r="C1542">
        <v>114</v>
      </c>
    </row>
    <row r="1543" spans="2:3" x14ac:dyDescent="0.35">
      <c r="B1543" t="s">
        <v>8219</v>
      </c>
      <c r="C1543">
        <v>114</v>
      </c>
    </row>
    <row r="1544" spans="2:3" x14ac:dyDescent="0.35">
      <c r="B1544" t="s">
        <v>8219</v>
      </c>
      <c r="C1544">
        <v>114</v>
      </c>
    </row>
    <row r="1545" spans="2:3" x14ac:dyDescent="0.35">
      <c r="B1545" t="s">
        <v>8219</v>
      </c>
      <c r="C1545">
        <v>115</v>
      </c>
    </row>
    <row r="1546" spans="2:3" x14ac:dyDescent="0.35">
      <c r="B1546" t="s">
        <v>8219</v>
      </c>
      <c r="C1546">
        <v>115</v>
      </c>
    </row>
    <row r="1547" spans="2:3" x14ac:dyDescent="0.35">
      <c r="B1547" t="s">
        <v>8219</v>
      </c>
      <c r="C1547">
        <v>115</v>
      </c>
    </row>
    <row r="1548" spans="2:3" x14ac:dyDescent="0.35">
      <c r="B1548" t="s">
        <v>8219</v>
      </c>
      <c r="C1548">
        <v>115</v>
      </c>
    </row>
    <row r="1549" spans="2:3" x14ac:dyDescent="0.35">
      <c r="B1549" t="s">
        <v>8219</v>
      </c>
      <c r="C1549">
        <v>115</v>
      </c>
    </row>
    <row r="1550" spans="2:3" x14ac:dyDescent="0.35">
      <c r="B1550" t="s">
        <v>8219</v>
      </c>
      <c r="C1550">
        <v>115</v>
      </c>
    </row>
    <row r="1551" spans="2:3" x14ac:dyDescent="0.35">
      <c r="B1551" t="s">
        <v>8219</v>
      </c>
      <c r="C1551">
        <v>115</v>
      </c>
    </row>
    <row r="1552" spans="2:3" x14ac:dyDescent="0.35">
      <c r="B1552" t="s">
        <v>8219</v>
      </c>
      <c r="C1552">
        <v>115</v>
      </c>
    </row>
    <row r="1553" spans="2:3" x14ac:dyDescent="0.35">
      <c r="B1553" t="s">
        <v>8219</v>
      </c>
      <c r="C1553">
        <v>115</v>
      </c>
    </row>
    <row r="1554" spans="2:3" x14ac:dyDescent="0.35">
      <c r="B1554" t="s">
        <v>8219</v>
      </c>
      <c r="C1554">
        <v>115</v>
      </c>
    </row>
    <row r="1555" spans="2:3" x14ac:dyDescent="0.35">
      <c r="B1555" t="s">
        <v>8219</v>
      </c>
      <c r="C1555">
        <v>116</v>
      </c>
    </row>
    <row r="1556" spans="2:3" x14ac:dyDescent="0.35">
      <c r="B1556" t="s">
        <v>8219</v>
      </c>
      <c r="C1556">
        <v>116</v>
      </c>
    </row>
    <row r="1557" spans="2:3" x14ac:dyDescent="0.35">
      <c r="B1557" t="s">
        <v>8219</v>
      </c>
      <c r="C1557">
        <v>117</v>
      </c>
    </row>
    <row r="1558" spans="2:3" x14ac:dyDescent="0.35">
      <c r="B1558" t="s">
        <v>8219</v>
      </c>
      <c r="C1558">
        <v>117</v>
      </c>
    </row>
    <row r="1559" spans="2:3" x14ac:dyDescent="0.35">
      <c r="B1559" t="s">
        <v>8219</v>
      </c>
      <c r="C1559">
        <v>117</v>
      </c>
    </row>
    <row r="1560" spans="2:3" x14ac:dyDescent="0.35">
      <c r="B1560" t="s">
        <v>8219</v>
      </c>
      <c r="C1560">
        <v>117</v>
      </c>
    </row>
    <row r="1561" spans="2:3" x14ac:dyDescent="0.35">
      <c r="B1561" t="s">
        <v>8219</v>
      </c>
      <c r="C1561">
        <v>118</v>
      </c>
    </row>
    <row r="1562" spans="2:3" x14ac:dyDescent="0.35">
      <c r="B1562" t="s">
        <v>8219</v>
      </c>
      <c r="C1562">
        <v>118</v>
      </c>
    </row>
    <row r="1563" spans="2:3" x14ac:dyDescent="0.35">
      <c r="B1563" t="s">
        <v>8219</v>
      </c>
      <c r="C1563">
        <v>118</v>
      </c>
    </row>
    <row r="1564" spans="2:3" x14ac:dyDescent="0.35">
      <c r="B1564" t="s">
        <v>8219</v>
      </c>
      <c r="C1564">
        <v>119</v>
      </c>
    </row>
    <row r="1565" spans="2:3" x14ac:dyDescent="0.35">
      <c r="B1565" t="s">
        <v>8219</v>
      </c>
      <c r="C1565">
        <v>119</v>
      </c>
    </row>
    <row r="1566" spans="2:3" x14ac:dyDescent="0.35">
      <c r="B1566" t="s">
        <v>8219</v>
      </c>
      <c r="C1566">
        <v>119</v>
      </c>
    </row>
    <row r="1567" spans="2:3" x14ac:dyDescent="0.35">
      <c r="B1567" t="s">
        <v>8219</v>
      </c>
      <c r="C1567">
        <v>119</v>
      </c>
    </row>
    <row r="1568" spans="2:3" x14ac:dyDescent="0.35">
      <c r="B1568" t="s">
        <v>8219</v>
      </c>
      <c r="C1568">
        <v>119</v>
      </c>
    </row>
    <row r="1569" spans="2:3" x14ac:dyDescent="0.35">
      <c r="B1569" t="s">
        <v>8219</v>
      </c>
      <c r="C1569">
        <v>119</v>
      </c>
    </row>
    <row r="1570" spans="2:3" x14ac:dyDescent="0.35">
      <c r="B1570" t="s">
        <v>8219</v>
      </c>
      <c r="C1570">
        <v>120</v>
      </c>
    </row>
    <row r="1571" spans="2:3" x14ac:dyDescent="0.35">
      <c r="B1571" t="s">
        <v>8219</v>
      </c>
      <c r="C1571">
        <v>120</v>
      </c>
    </row>
    <row r="1572" spans="2:3" x14ac:dyDescent="0.35">
      <c r="B1572" t="s">
        <v>8219</v>
      </c>
      <c r="C1572">
        <v>120</v>
      </c>
    </row>
    <row r="1573" spans="2:3" x14ac:dyDescent="0.35">
      <c r="B1573" t="s">
        <v>8219</v>
      </c>
      <c r="C1573">
        <v>120</v>
      </c>
    </row>
    <row r="1574" spans="2:3" x14ac:dyDescent="0.35">
      <c r="B1574" t="s">
        <v>8219</v>
      </c>
      <c r="C1574">
        <v>120</v>
      </c>
    </row>
    <row r="1575" spans="2:3" x14ac:dyDescent="0.35">
      <c r="B1575" t="s">
        <v>8219</v>
      </c>
      <c r="C1575">
        <v>120</v>
      </c>
    </row>
    <row r="1576" spans="2:3" x14ac:dyDescent="0.35">
      <c r="B1576" t="s">
        <v>8219</v>
      </c>
      <c r="C1576">
        <v>120</v>
      </c>
    </row>
    <row r="1577" spans="2:3" x14ac:dyDescent="0.35">
      <c r="B1577" t="s">
        <v>8219</v>
      </c>
      <c r="C1577">
        <v>120</v>
      </c>
    </row>
    <row r="1578" spans="2:3" x14ac:dyDescent="0.35">
      <c r="B1578" t="s">
        <v>8219</v>
      </c>
      <c r="C1578">
        <v>120</v>
      </c>
    </row>
    <row r="1579" spans="2:3" x14ac:dyDescent="0.35">
      <c r="B1579" t="s">
        <v>8219</v>
      </c>
      <c r="C1579">
        <v>121</v>
      </c>
    </row>
    <row r="1580" spans="2:3" x14ac:dyDescent="0.35">
      <c r="B1580" t="s">
        <v>8219</v>
      </c>
      <c r="C1580">
        <v>121</v>
      </c>
    </row>
    <row r="1581" spans="2:3" x14ac:dyDescent="0.35">
      <c r="B1581" t="s">
        <v>8219</v>
      </c>
      <c r="C1581">
        <v>122</v>
      </c>
    </row>
    <row r="1582" spans="2:3" x14ac:dyDescent="0.35">
      <c r="B1582" t="s">
        <v>8219</v>
      </c>
      <c r="C1582">
        <v>122</v>
      </c>
    </row>
    <row r="1583" spans="2:3" x14ac:dyDescent="0.35">
      <c r="B1583" t="s">
        <v>8219</v>
      </c>
      <c r="C1583">
        <v>122</v>
      </c>
    </row>
    <row r="1584" spans="2:3" x14ac:dyDescent="0.35">
      <c r="B1584" t="s">
        <v>8219</v>
      </c>
      <c r="C1584">
        <v>123</v>
      </c>
    </row>
    <row r="1585" spans="2:3" x14ac:dyDescent="0.35">
      <c r="B1585" t="s">
        <v>8219</v>
      </c>
      <c r="C1585">
        <v>123</v>
      </c>
    </row>
    <row r="1586" spans="2:3" x14ac:dyDescent="0.35">
      <c r="B1586" t="s">
        <v>8219</v>
      </c>
      <c r="C1586">
        <v>123</v>
      </c>
    </row>
    <row r="1587" spans="2:3" x14ac:dyDescent="0.35">
      <c r="B1587" t="s">
        <v>8219</v>
      </c>
      <c r="C1587">
        <v>123</v>
      </c>
    </row>
    <row r="1588" spans="2:3" x14ac:dyDescent="0.35">
      <c r="B1588" t="s">
        <v>8219</v>
      </c>
      <c r="C1588">
        <v>124</v>
      </c>
    </row>
    <row r="1589" spans="2:3" x14ac:dyDescent="0.35">
      <c r="B1589" t="s">
        <v>8219</v>
      </c>
      <c r="C1589">
        <v>125</v>
      </c>
    </row>
    <row r="1590" spans="2:3" x14ac:dyDescent="0.35">
      <c r="B1590" t="s">
        <v>8219</v>
      </c>
      <c r="C1590">
        <v>125</v>
      </c>
    </row>
    <row r="1591" spans="2:3" x14ac:dyDescent="0.35">
      <c r="B1591" t="s">
        <v>8219</v>
      </c>
      <c r="C1591">
        <v>125</v>
      </c>
    </row>
    <row r="1592" spans="2:3" x14ac:dyDescent="0.35">
      <c r="B1592" t="s">
        <v>8219</v>
      </c>
      <c r="C1592">
        <v>126</v>
      </c>
    </row>
    <row r="1593" spans="2:3" x14ac:dyDescent="0.35">
      <c r="B1593" t="s">
        <v>8219</v>
      </c>
      <c r="C1593">
        <v>126</v>
      </c>
    </row>
    <row r="1594" spans="2:3" x14ac:dyDescent="0.35">
      <c r="B1594" t="s">
        <v>8219</v>
      </c>
      <c r="C1594">
        <v>126</v>
      </c>
    </row>
    <row r="1595" spans="2:3" x14ac:dyDescent="0.35">
      <c r="B1595" t="s">
        <v>8219</v>
      </c>
      <c r="C1595">
        <v>127</v>
      </c>
    </row>
    <row r="1596" spans="2:3" x14ac:dyDescent="0.35">
      <c r="B1596" t="s">
        <v>8219</v>
      </c>
      <c r="C1596">
        <v>128</v>
      </c>
    </row>
    <row r="1597" spans="2:3" x14ac:dyDescent="0.35">
      <c r="B1597" t="s">
        <v>8219</v>
      </c>
      <c r="C1597">
        <v>128</v>
      </c>
    </row>
    <row r="1598" spans="2:3" x14ac:dyDescent="0.35">
      <c r="B1598" t="s">
        <v>8219</v>
      </c>
      <c r="C1598">
        <v>128</v>
      </c>
    </row>
    <row r="1599" spans="2:3" x14ac:dyDescent="0.35">
      <c r="B1599" t="s">
        <v>8219</v>
      </c>
      <c r="C1599">
        <v>128</v>
      </c>
    </row>
    <row r="1600" spans="2:3" x14ac:dyDescent="0.35">
      <c r="B1600" t="s">
        <v>8219</v>
      </c>
      <c r="C1600">
        <v>128</v>
      </c>
    </row>
    <row r="1601" spans="2:3" x14ac:dyDescent="0.35">
      <c r="B1601" t="s">
        <v>8219</v>
      </c>
      <c r="C1601">
        <v>128</v>
      </c>
    </row>
    <row r="1602" spans="2:3" x14ac:dyDescent="0.35">
      <c r="B1602" t="s">
        <v>8219</v>
      </c>
      <c r="C1602">
        <v>128</v>
      </c>
    </row>
    <row r="1603" spans="2:3" x14ac:dyDescent="0.35">
      <c r="B1603" t="s">
        <v>8219</v>
      </c>
      <c r="C1603">
        <v>129</v>
      </c>
    </row>
    <row r="1604" spans="2:3" x14ac:dyDescent="0.35">
      <c r="B1604" t="s">
        <v>8219</v>
      </c>
      <c r="C1604">
        <v>130</v>
      </c>
    </row>
    <row r="1605" spans="2:3" x14ac:dyDescent="0.35">
      <c r="B1605" t="s">
        <v>8219</v>
      </c>
      <c r="C1605">
        <v>130</v>
      </c>
    </row>
    <row r="1606" spans="2:3" x14ac:dyDescent="0.35">
      <c r="B1606" t="s">
        <v>8219</v>
      </c>
      <c r="C1606">
        <v>130</v>
      </c>
    </row>
    <row r="1607" spans="2:3" x14ac:dyDescent="0.35">
      <c r="B1607" t="s">
        <v>8219</v>
      </c>
      <c r="C1607">
        <v>130</v>
      </c>
    </row>
    <row r="1608" spans="2:3" x14ac:dyDescent="0.35">
      <c r="B1608" t="s">
        <v>8219</v>
      </c>
      <c r="C1608">
        <v>130</v>
      </c>
    </row>
    <row r="1609" spans="2:3" x14ac:dyDescent="0.35">
      <c r="B1609" t="s">
        <v>8219</v>
      </c>
      <c r="C1609">
        <v>131</v>
      </c>
    </row>
    <row r="1610" spans="2:3" x14ac:dyDescent="0.35">
      <c r="B1610" t="s">
        <v>8219</v>
      </c>
      <c r="C1610">
        <v>131</v>
      </c>
    </row>
    <row r="1611" spans="2:3" x14ac:dyDescent="0.35">
      <c r="B1611" t="s">
        <v>8219</v>
      </c>
      <c r="C1611">
        <v>131</v>
      </c>
    </row>
    <row r="1612" spans="2:3" x14ac:dyDescent="0.35">
      <c r="B1612" t="s">
        <v>8219</v>
      </c>
      <c r="C1612">
        <v>131</v>
      </c>
    </row>
    <row r="1613" spans="2:3" x14ac:dyDescent="0.35">
      <c r="B1613" t="s">
        <v>8219</v>
      </c>
      <c r="C1613">
        <v>132</v>
      </c>
    </row>
    <row r="1614" spans="2:3" x14ac:dyDescent="0.35">
      <c r="B1614" t="s">
        <v>8219</v>
      </c>
      <c r="C1614">
        <v>132</v>
      </c>
    </row>
    <row r="1615" spans="2:3" x14ac:dyDescent="0.35">
      <c r="B1615" t="s">
        <v>8219</v>
      </c>
      <c r="C1615">
        <v>133</v>
      </c>
    </row>
    <row r="1616" spans="2:3" x14ac:dyDescent="0.35">
      <c r="B1616" t="s">
        <v>8219</v>
      </c>
      <c r="C1616">
        <v>133</v>
      </c>
    </row>
    <row r="1617" spans="2:3" x14ac:dyDescent="0.35">
      <c r="B1617" t="s">
        <v>8219</v>
      </c>
      <c r="C1617">
        <v>133</v>
      </c>
    </row>
    <row r="1618" spans="2:3" x14ac:dyDescent="0.35">
      <c r="B1618" t="s">
        <v>8219</v>
      </c>
      <c r="C1618">
        <v>133</v>
      </c>
    </row>
    <row r="1619" spans="2:3" x14ac:dyDescent="0.35">
      <c r="B1619" t="s">
        <v>8219</v>
      </c>
      <c r="C1619">
        <v>133</v>
      </c>
    </row>
    <row r="1620" spans="2:3" x14ac:dyDescent="0.35">
      <c r="B1620" t="s">
        <v>8219</v>
      </c>
      <c r="C1620">
        <v>134</v>
      </c>
    </row>
    <row r="1621" spans="2:3" x14ac:dyDescent="0.35">
      <c r="B1621" t="s">
        <v>8219</v>
      </c>
      <c r="C1621">
        <v>134</v>
      </c>
    </row>
    <row r="1622" spans="2:3" x14ac:dyDescent="0.35">
      <c r="B1622" t="s">
        <v>8219</v>
      </c>
      <c r="C1622">
        <v>134</v>
      </c>
    </row>
    <row r="1623" spans="2:3" x14ac:dyDescent="0.35">
      <c r="B1623" t="s">
        <v>8219</v>
      </c>
      <c r="C1623">
        <v>134</v>
      </c>
    </row>
    <row r="1624" spans="2:3" x14ac:dyDescent="0.35">
      <c r="B1624" t="s">
        <v>8219</v>
      </c>
      <c r="C1624">
        <v>134</v>
      </c>
    </row>
    <row r="1625" spans="2:3" x14ac:dyDescent="0.35">
      <c r="B1625" t="s">
        <v>8219</v>
      </c>
      <c r="C1625">
        <v>134</v>
      </c>
    </row>
    <row r="1626" spans="2:3" x14ac:dyDescent="0.35">
      <c r="B1626" t="s">
        <v>8219</v>
      </c>
      <c r="C1626">
        <v>135</v>
      </c>
    </row>
    <row r="1627" spans="2:3" x14ac:dyDescent="0.35">
      <c r="B1627" t="s">
        <v>8219</v>
      </c>
      <c r="C1627">
        <v>136</v>
      </c>
    </row>
    <row r="1628" spans="2:3" x14ac:dyDescent="0.35">
      <c r="B1628" t="s">
        <v>8219</v>
      </c>
      <c r="C1628">
        <v>136</v>
      </c>
    </row>
    <row r="1629" spans="2:3" x14ac:dyDescent="0.35">
      <c r="B1629" t="s">
        <v>8219</v>
      </c>
      <c r="C1629">
        <v>136</v>
      </c>
    </row>
    <row r="1630" spans="2:3" x14ac:dyDescent="0.35">
      <c r="B1630" t="s">
        <v>8219</v>
      </c>
      <c r="C1630">
        <v>137</v>
      </c>
    </row>
    <row r="1631" spans="2:3" x14ac:dyDescent="0.35">
      <c r="B1631" t="s">
        <v>8219</v>
      </c>
      <c r="C1631">
        <v>137</v>
      </c>
    </row>
    <row r="1632" spans="2:3" x14ac:dyDescent="0.35">
      <c r="B1632" t="s">
        <v>8219</v>
      </c>
      <c r="C1632">
        <v>138</v>
      </c>
    </row>
    <row r="1633" spans="2:3" x14ac:dyDescent="0.35">
      <c r="B1633" t="s">
        <v>8219</v>
      </c>
      <c r="C1633">
        <v>139</v>
      </c>
    </row>
    <row r="1634" spans="2:3" x14ac:dyDescent="0.35">
      <c r="B1634" t="s">
        <v>8219</v>
      </c>
      <c r="C1634">
        <v>139</v>
      </c>
    </row>
    <row r="1635" spans="2:3" x14ac:dyDescent="0.35">
      <c r="B1635" t="s">
        <v>8219</v>
      </c>
      <c r="C1635">
        <v>139</v>
      </c>
    </row>
    <row r="1636" spans="2:3" x14ac:dyDescent="0.35">
      <c r="B1636" t="s">
        <v>8219</v>
      </c>
      <c r="C1636">
        <v>140</v>
      </c>
    </row>
    <row r="1637" spans="2:3" x14ac:dyDescent="0.35">
      <c r="B1637" t="s">
        <v>8219</v>
      </c>
      <c r="C1637">
        <v>140</v>
      </c>
    </row>
    <row r="1638" spans="2:3" x14ac:dyDescent="0.35">
      <c r="B1638" t="s">
        <v>8219</v>
      </c>
      <c r="C1638">
        <v>140</v>
      </c>
    </row>
    <row r="1639" spans="2:3" x14ac:dyDescent="0.35">
      <c r="B1639" t="s">
        <v>8219</v>
      </c>
      <c r="C1639">
        <v>140</v>
      </c>
    </row>
    <row r="1640" spans="2:3" x14ac:dyDescent="0.35">
      <c r="B1640" t="s">
        <v>8219</v>
      </c>
      <c r="C1640">
        <v>141</v>
      </c>
    </row>
    <row r="1641" spans="2:3" x14ac:dyDescent="0.35">
      <c r="B1641" t="s">
        <v>8219</v>
      </c>
      <c r="C1641">
        <v>141</v>
      </c>
    </row>
    <row r="1642" spans="2:3" x14ac:dyDescent="0.35">
      <c r="B1642" t="s">
        <v>8219</v>
      </c>
      <c r="C1642">
        <v>141</v>
      </c>
    </row>
    <row r="1643" spans="2:3" x14ac:dyDescent="0.35">
      <c r="B1643" t="s">
        <v>8219</v>
      </c>
      <c r="C1643">
        <v>141</v>
      </c>
    </row>
    <row r="1644" spans="2:3" x14ac:dyDescent="0.35">
      <c r="B1644" t="s">
        <v>8219</v>
      </c>
      <c r="C1644">
        <v>141</v>
      </c>
    </row>
    <row r="1645" spans="2:3" x14ac:dyDescent="0.35">
      <c r="B1645" t="s">
        <v>8219</v>
      </c>
      <c r="C1645">
        <v>141</v>
      </c>
    </row>
    <row r="1646" spans="2:3" x14ac:dyDescent="0.35">
      <c r="B1646" t="s">
        <v>8219</v>
      </c>
      <c r="C1646">
        <v>142</v>
      </c>
    </row>
    <row r="1647" spans="2:3" x14ac:dyDescent="0.35">
      <c r="B1647" t="s">
        <v>8219</v>
      </c>
      <c r="C1647">
        <v>142</v>
      </c>
    </row>
    <row r="1648" spans="2:3" x14ac:dyDescent="0.35">
      <c r="B1648" t="s">
        <v>8219</v>
      </c>
      <c r="C1648">
        <v>143</v>
      </c>
    </row>
    <row r="1649" spans="2:3" x14ac:dyDescent="0.35">
      <c r="B1649" t="s">
        <v>8219</v>
      </c>
      <c r="C1649">
        <v>143</v>
      </c>
    </row>
    <row r="1650" spans="2:3" x14ac:dyDescent="0.35">
      <c r="B1650" t="s">
        <v>8219</v>
      </c>
      <c r="C1650">
        <v>144</v>
      </c>
    </row>
    <row r="1651" spans="2:3" x14ac:dyDescent="0.35">
      <c r="B1651" t="s">
        <v>8219</v>
      </c>
      <c r="C1651">
        <v>144</v>
      </c>
    </row>
    <row r="1652" spans="2:3" x14ac:dyDescent="0.35">
      <c r="B1652" t="s">
        <v>8219</v>
      </c>
      <c r="C1652">
        <v>145</v>
      </c>
    </row>
    <row r="1653" spans="2:3" x14ac:dyDescent="0.35">
      <c r="B1653" t="s">
        <v>8219</v>
      </c>
      <c r="C1653">
        <v>145</v>
      </c>
    </row>
    <row r="1654" spans="2:3" x14ac:dyDescent="0.35">
      <c r="B1654" t="s">
        <v>8219</v>
      </c>
      <c r="C1654">
        <v>145</v>
      </c>
    </row>
    <row r="1655" spans="2:3" x14ac:dyDescent="0.35">
      <c r="B1655" t="s">
        <v>8219</v>
      </c>
      <c r="C1655">
        <v>145</v>
      </c>
    </row>
    <row r="1656" spans="2:3" x14ac:dyDescent="0.35">
      <c r="B1656" t="s">
        <v>8219</v>
      </c>
      <c r="C1656">
        <v>145</v>
      </c>
    </row>
    <row r="1657" spans="2:3" x14ac:dyDescent="0.35">
      <c r="B1657" t="s">
        <v>8219</v>
      </c>
      <c r="C1657">
        <v>145</v>
      </c>
    </row>
    <row r="1658" spans="2:3" x14ac:dyDescent="0.35">
      <c r="B1658" t="s">
        <v>8219</v>
      </c>
      <c r="C1658">
        <v>146</v>
      </c>
    </row>
    <row r="1659" spans="2:3" x14ac:dyDescent="0.35">
      <c r="B1659" t="s">
        <v>8219</v>
      </c>
      <c r="C1659">
        <v>146</v>
      </c>
    </row>
    <row r="1660" spans="2:3" x14ac:dyDescent="0.35">
      <c r="B1660" t="s">
        <v>8219</v>
      </c>
      <c r="C1660">
        <v>146</v>
      </c>
    </row>
    <row r="1661" spans="2:3" x14ac:dyDescent="0.35">
      <c r="B1661" t="s">
        <v>8219</v>
      </c>
      <c r="C1661">
        <v>147</v>
      </c>
    </row>
    <row r="1662" spans="2:3" x14ac:dyDescent="0.35">
      <c r="B1662" t="s">
        <v>8219</v>
      </c>
      <c r="C1662">
        <v>147</v>
      </c>
    </row>
    <row r="1663" spans="2:3" x14ac:dyDescent="0.35">
      <c r="B1663" t="s">
        <v>8219</v>
      </c>
      <c r="C1663">
        <v>147</v>
      </c>
    </row>
    <row r="1664" spans="2:3" x14ac:dyDescent="0.35">
      <c r="B1664" t="s">
        <v>8219</v>
      </c>
      <c r="C1664">
        <v>147</v>
      </c>
    </row>
    <row r="1665" spans="2:3" x14ac:dyDescent="0.35">
      <c r="B1665" t="s">
        <v>8219</v>
      </c>
      <c r="C1665">
        <v>147</v>
      </c>
    </row>
    <row r="1666" spans="2:3" x14ac:dyDescent="0.35">
      <c r="B1666" t="s">
        <v>8219</v>
      </c>
      <c r="C1666">
        <v>147</v>
      </c>
    </row>
    <row r="1667" spans="2:3" x14ac:dyDescent="0.35">
      <c r="B1667" t="s">
        <v>8219</v>
      </c>
      <c r="C1667">
        <v>148</v>
      </c>
    </row>
    <row r="1668" spans="2:3" x14ac:dyDescent="0.35">
      <c r="B1668" t="s">
        <v>8219</v>
      </c>
      <c r="C1668">
        <v>148</v>
      </c>
    </row>
    <row r="1669" spans="2:3" x14ac:dyDescent="0.35">
      <c r="B1669" t="s">
        <v>8219</v>
      </c>
      <c r="C1669">
        <v>149</v>
      </c>
    </row>
    <row r="1670" spans="2:3" x14ac:dyDescent="0.35">
      <c r="B1670" t="s">
        <v>8219</v>
      </c>
      <c r="C1670">
        <v>149</v>
      </c>
    </row>
    <row r="1671" spans="2:3" x14ac:dyDescent="0.35">
      <c r="B1671" t="s">
        <v>8219</v>
      </c>
      <c r="C1671">
        <v>149</v>
      </c>
    </row>
    <row r="1672" spans="2:3" x14ac:dyDescent="0.35">
      <c r="B1672" t="s">
        <v>8219</v>
      </c>
      <c r="C1672">
        <v>149</v>
      </c>
    </row>
    <row r="1673" spans="2:3" x14ac:dyDescent="0.35">
      <c r="B1673" t="s">
        <v>8219</v>
      </c>
      <c r="C1673">
        <v>150</v>
      </c>
    </row>
    <row r="1674" spans="2:3" x14ac:dyDescent="0.35">
      <c r="B1674" t="s">
        <v>8219</v>
      </c>
      <c r="C1674">
        <v>150</v>
      </c>
    </row>
    <row r="1675" spans="2:3" x14ac:dyDescent="0.35">
      <c r="B1675" t="s">
        <v>8219</v>
      </c>
      <c r="C1675">
        <v>150</v>
      </c>
    </row>
    <row r="1676" spans="2:3" x14ac:dyDescent="0.35">
      <c r="B1676" t="s">
        <v>8219</v>
      </c>
      <c r="C1676">
        <v>150</v>
      </c>
    </row>
    <row r="1677" spans="2:3" x14ac:dyDescent="0.35">
      <c r="B1677" t="s">
        <v>8219</v>
      </c>
      <c r="C1677">
        <v>150</v>
      </c>
    </row>
    <row r="1678" spans="2:3" x14ac:dyDescent="0.35">
      <c r="B1678" t="s">
        <v>8219</v>
      </c>
      <c r="C1678">
        <v>151</v>
      </c>
    </row>
    <row r="1679" spans="2:3" x14ac:dyDescent="0.35">
      <c r="B1679" t="s">
        <v>8219</v>
      </c>
      <c r="C1679">
        <v>151</v>
      </c>
    </row>
    <row r="1680" spans="2:3" x14ac:dyDescent="0.35">
      <c r="B1680" t="s">
        <v>8219</v>
      </c>
      <c r="C1680">
        <v>151</v>
      </c>
    </row>
    <row r="1681" spans="2:3" x14ac:dyDescent="0.35">
      <c r="B1681" t="s">
        <v>8219</v>
      </c>
      <c r="C1681">
        <v>152</v>
      </c>
    </row>
    <row r="1682" spans="2:3" x14ac:dyDescent="0.35">
      <c r="B1682" t="s">
        <v>8219</v>
      </c>
      <c r="C1682">
        <v>153</v>
      </c>
    </row>
    <row r="1683" spans="2:3" x14ac:dyDescent="0.35">
      <c r="B1683" t="s">
        <v>8219</v>
      </c>
      <c r="C1683">
        <v>154</v>
      </c>
    </row>
    <row r="1684" spans="2:3" x14ac:dyDescent="0.35">
      <c r="B1684" t="s">
        <v>8219</v>
      </c>
      <c r="C1684">
        <v>156</v>
      </c>
    </row>
    <row r="1685" spans="2:3" x14ac:dyDescent="0.35">
      <c r="B1685" t="s">
        <v>8219</v>
      </c>
      <c r="C1685">
        <v>156</v>
      </c>
    </row>
    <row r="1686" spans="2:3" x14ac:dyDescent="0.35">
      <c r="B1686" t="s">
        <v>8219</v>
      </c>
      <c r="C1686">
        <v>157</v>
      </c>
    </row>
    <row r="1687" spans="2:3" x14ac:dyDescent="0.35">
      <c r="B1687" t="s">
        <v>8219</v>
      </c>
      <c r="C1687">
        <v>157</v>
      </c>
    </row>
    <row r="1688" spans="2:3" x14ac:dyDescent="0.35">
      <c r="B1688" t="s">
        <v>8219</v>
      </c>
      <c r="C1688">
        <v>158</v>
      </c>
    </row>
    <row r="1689" spans="2:3" x14ac:dyDescent="0.35">
      <c r="B1689" t="s">
        <v>8219</v>
      </c>
      <c r="C1689">
        <v>158</v>
      </c>
    </row>
    <row r="1690" spans="2:3" x14ac:dyDescent="0.35">
      <c r="B1690" t="s">
        <v>8219</v>
      </c>
      <c r="C1690">
        <v>158</v>
      </c>
    </row>
    <row r="1691" spans="2:3" x14ac:dyDescent="0.35">
      <c r="B1691" t="s">
        <v>8219</v>
      </c>
      <c r="C1691">
        <v>158</v>
      </c>
    </row>
    <row r="1692" spans="2:3" x14ac:dyDescent="0.35">
      <c r="B1692" t="s">
        <v>8219</v>
      </c>
      <c r="C1692">
        <v>158</v>
      </c>
    </row>
    <row r="1693" spans="2:3" x14ac:dyDescent="0.35">
      <c r="B1693" t="s">
        <v>8219</v>
      </c>
      <c r="C1693">
        <v>158</v>
      </c>
    </row>
    <row r="1694" spans="2:3" x14ac:dyDescent="0.35">
      <c r="B1694" t="s">
        <v>8219</v>
      </c>
      <c r="C1694">
        <v>159</v>
      </c>
    </row>
    <row r="1695" spans="2:3" x14ac:dyDescent="0.35">
      <c r="B1695" t="s">
        <v>8219</v>
      </c>
      <c r="C1695">
        <v>159</v>
      </c>
    </row>
    <row r="1696" spans="2:3" x14ac:dyDescent="0.35">
      <c r="B1696" t="s">
        <v>8219</v>
      </c>
      <c r="C1696">
        <v>159</v>
      </c>
    </row>
    <row r="1697" spans="2:3" x14ac:dyDescent="0.35">
      <c r="B1697" t="s">
        <v>8219</v>
      </c>
      <c r="C1697">
        <v>159</v>
      </c>
    </row>
    <row r="1698" spans="2:3" x14ac:dyDescent="0.35">
      <c r="B1698" t="s">
        <v>8219</v>
      </c>
      <c r="C1698">
        <v>159</v>
      </c>
    </row>
    <row r="1699" spans="2:3" x14ac:dyDescent="0.35">
      <c r="B1699" t="s">
        <v>8219</v>
      </c>
      <c r="C1699">
        <v>159</v>
      </c>
    </row>
    <row r="1700" spans="2:3" x14ac:dyDescent="0.35">
      <c r="B1700" t="s">
        <v>8219</v>
      </c>
      <c r="C1700">
        <v>159</v>
      </c>
    </row>
    <row r="1701" spans="2:3" x14ac:dyDescent="0.35">
      <c r="B1701" t="s">
        <v>8219</v>
      </c>
      <c r="C1701">
        <v>160</v>
      </c>
    </row>
    <row r="1702" spans="2:3" x14ac:dyDescent="0.35">
      <c r="B1702" t="s">
        <v>8219</v>
      </c>
      <c r="C1702">
        <v>160</v>
      </c>
    </row>
    <row r="1703" spans="2:3" x14ac:dyDescent="0.35">
      <c r="B1703" t="s">
        <v>8219</v>
      </c>
      <c r="C1703">
        <v>162</v>
      </c>
    </row>
    <row r="1704" spans="2:3" x14ac:dyDescent="0.35">
      <c r="B1704" t="s">
        <v>8219</v>
      </c>
      <c r="C1704">
        <v>162</v>
      </c>
    </row>
    <row r="1705" spans="2:3" x14ac:dyDescent="0.35">
      <c r="B1705" t="s">
        <v>8219</v>
      </c>
      <c r="C1705">
        <v>163</v>
      </c>
    </row>
    <row r="1706" spans="2:3" x14ac:dyDescent="0.35">
      <c r="B1706" t="s">
        <v>8219</v>
      </c>
      <c r="C1706">
        <v>163</v>
      </c>
    </row>
    <row r="1707" spans="2:3" x14ac:dyDescent="0.35">
      <c r="B1707" t="s">
        <v>8219</v>
      </c>
      <c r="C1707">
        <v>163</v>
      </c>
    </row>
    <row r="1708" spans="2:3" x14ac:dyDescent="0.35">
      <c r="B1708" t="s">
        <v>8219</v>
      </c>
      <c r="C1708">
        <v>163</v>
      </c>
    </row>
    <row r="1709" spans="2:3" x14ac:dyDescent="0.35">
      <c r="B1709" t="s">
        <v>8219</v>
      </c>
      <c r="C1709">
        <v>163</v>
      </c>
    </row>
    <row r="1710" spans="2:3" x14ac:dyDescent="0.35">
      <c r="B1710" t="s">
        <v>8219</v>
      </c>
      <c r="C1710">
        <v>165</v>
      </c>
    </row>
    <row r="1711" spans="2:3" x14ac:dyDescent="0.35">
      <c r="B1711" t="s">
        <v>8219</v>
      </c>
      <c r="C1711">
        <v>165</v>
      </c>
    </row>
    <row r="1712" spans="2:3" x14ac:dyDescent="0.35">
      <c r="B1712" t="s">
        <v>8219</v>
      </c>
      <c r="C1712">
        <v>165</v>
      </c>
    </row>
    <row r="1713" spans="2:3" x14ac:dyDescent="0.35">
      <c r="B1713" t="s">
        <v>8219</v>
      </c>
      <c r="C1713">
        <v>166</v>
      </c>
    </row>
    <row r="1714" spans="2:3" x14ac:dyDescent="0.35">
      <c r="B1714" t="s">
        <v>8219</v>
      </c>
      <c r="C1714">
        <v>167</v>
      </c>
    </row>
    <row r="1715" spans="2:3" x14ac:dyDescent="0.35">
      <c r="B1715" t="s">
        <v>8219</v>
      </c>
      <c r="C1715">
        <v>167</v>
      </c>
    </row>
    <row r="1716" spans="2:3" x14ac:dyDescent="0.35">
      <c r="B1716" t="s">
        <v>8219</v>
      </c>
      <c r="C1716">
        <v>167</v>
      </c>
    </row>
    <row r="1717" spans="2:3" x14ac:dyDescent="0.35">
      <c r="B1717" t="s">
        <v>8219</v>
      </c>
      <c r="C1717">
        <v>167</v>
      </c>
    </row>
    <row r="1718" spans="2:3" x14ac:dyDescent="0.35">
      <c r="B1718" t="s">
        <v>8219</v>
      </c>
      <c r="C1718">
        <v>167</v>
      </c>
    </row>
    <row r="1719" spans="2:3" x14ac:dyDescent="0.35">
      <c r="B1719" t="s">
        <v>8219</v>
      </c>
      <c r="C1719">
        <v>167</v>
      </c>
    </row>
    <row r="1720" spans="2:3" x14ac:dyDescent="0.35">
      <c r="B1720" t="s">
        <v>8219</v>
      </c>
      <c r="C1720">
        <v>167</v>
      </c>
    </row>
    <row r="1721" spans="2:3" x14ac:dyDescent="0.35">
      <c r="B1721" t="s">
        <v>8219</v>
      </c>
      <c r="C1721">
        <v>168</v>
      </c>
    </row>
    <row r="1722" spans="2:3" x14ac:dyDescent="0.35">
      <c r="B1722" t="s">
        <v>8219</v>
      </c>
      <c r="C1722">
        <v>168</v>
      </c>
    </row>
    <row r="1723" spans="2:3" x14ac:dyDescent="0.35">
      <c r="B1723" t="s">
        <v>8219</v>
      </c>
      <c r="C1723">
        <v>168</v>
      </c>
    </row>
    <row r="1724" spans="2:3" x14ac:dyDescent="0.35">
      <c r="B1724" t="s">
        <v>8219</v>
      </c>
      <c r="C1724">
        <v>168</v>
      </c>
    </row>
    <row r="1725" spans="2:3" x14ac:dyDescent="0.35">
      <c r="B1725" t="s">
        <v>8219</v>
      </c>
      <c r="C1725">
        <v>169</v>
      </c>
    </row>
    <row r="1726" spans="2:3" x14ac:dyDescent="0.35">
      <c r="B1726" t="s">
        <v>8219</v>
      </c>
      <c r="C1726">
        <v>169</v>
      </c>
    </row>
    <row r="1727" spans="2:3" x14ac:dyDescent="0.35">
      <c r="B1727" t="s">
        <v>8219</v>
      </c>
      <c r="C1727">
        <v>169</v>
      </c>
    </row>
    <row r="1728" spans="2:3" x14ac:dyDescent="0.35">
      <c r="B1728" t="s">
        <v>8219</v>
      </c>
      <c r="C1728">
        <v>169</v>
      </c>
    </row>
    <row r="1729" spans="2:3" x14ac:dyDescent="0.35">
      <c r="B1729" t="s">
        <v>8219</v>
      </c>
      <c r="C1729">
        <v>169</v>
      </c>
    </row>
    <row r="1730" spans="2:3" x14ac:dyDescent="0.35">
      <c r="B1730" t="s">
        <v>8219</v>
      </c>
      <c r="C1730">
        <v>170</v>
      </c>
    </row>
    <row r="1731" spans="2:3" x14ac:dyDescent="0.35">
      <c r="B1731" t="s">
        <v>8219</v>
      </c>
      <c r="C1731">
        <v>170</v>
      </c>
    </row>
    <row r="1732" spans="2:3" x14ac:dyDescent="0.35">
      <c r="B1732" t="s">
        <v>8219</v>
      </c>
      <c r="C1732">
        <v>170</v>
      </c>
    </row>
    <row r="1733" spans="2:3" x14ac:dyDescent="0.35">
      <c r="B1733" t="s">
        <v>8219</v>
      </c>
      <c r="C1733">
        <v>171</v>
      </c>
    </row>
    <row r="1734" spans="2:3" x14ac:dyDescent="0.35">
      <c r="B1734" t="s">
        <v>8219</v>
      </c>
      <c r="C1734">
        <v>172</v>
      </c>
    </row>
    <row r="1735" spans="2:3" x14ac:dyDescent="0.35">
      <c r="B1735" t="s">
        <v>8219</v>
      </c>
      <c r="C1735">
        <v>173</v>
      </c>
    </row>
    <row r="1736" spans="2:3" x14ac:dyDescent="0.35">
      <c r="B1736" t="s">
        <v>8219</v>
      </c>
      <c r="C1736">
        <v>173</v>
      </c>
    </row>
    <row r="1737" spans="2:3" x14ac:dyDescent="0.35">
      <c r="B1737" t="s">
        <v>8219</v>
      </c>
      <c r="C1737">
        <v>174</v>
      </c>
    </row>
    <row r="1738" spans="2:3" x14ac:dyDescent="0.35">
      <c r="B1738" t="s">
        <v>8219</v>
      </c>
      <c r="C1738">
        <v>174</v>
      </c>
    </row>
    <row r="1739" spans="2:3" x14ac:dyDescent="0.35">
      <c r="B1739" t="s">
        <v>8219</v>
      </c>
      <c r="C1739">
        <v>174</v>
      </c>
    </row>
    <row r="1740" spans="2:3" x14ac:dyDescent="0.35">
      <c r="B1740" t="s">
        <v>8219</v>
      </c>
      <c r="C1740">
        <v>175</v>
      </c>
    </row>
    <row r="1741" spans="2:3" x14ac:dyDescent="0.35">
      <c r="B1741" t="s">
        <v>8219</v>
      </c>
      <c r="C1741">
        <v>175</v>
      </c>
    </row>
    <row r="1742" spans="2:3" x14ac:dyDescent="0.35">
      <c r="B1742" t="s">
        <v>8219</v>
      </c>
      <c r="C1742">
        <v>176</v>
      </c>
    </row>
    <row r="1743" spans="2:3" x14ac:dyDescent="0.35">
      <c r="B1743" t="s">
        <v>8219</v>
      </c>
      <c r="C1743">
        <v>176</v>
      </c>
    </row>
    <row r="1744" spans="2:3" x14ac:dyDescent="0.35">
      <c r="B1744" t="s">
        <v>8219</v>
      </c>
      <c r="C1744">
        <v>176</v>
      </c>
    </row>
    <row r="1745" spans="2:3" x14ac:dyDescent="0.35">
      <c r="B1745" t="s">
        <v>8219</v>
      </c>
      <c r="C1745">
        <v>176</v>
      </c>
    </row>
    <row r="1746" spans="2:3" x14ac:dyDescent="0.35">
      <c r="B1746" t="s">
        <v>8219</v>
      </c>
      <c r="C1746">
        <v>177</v>
      </c>
    </row>
    <row r="1747" spans="2:3" x14ac:dyDescent="0.35">
      <c r="B1747" t="s">
        <v>8219</v>
      </c>
      <c r="C1747">
        <v>178</v>
      </c>
    </row>
    <row r="1748" spans="2:3" x14ac:dyDescent="0.35">
      <c r="B1748" t="s">
        <v>8219</v>
      </c>
      <c r="C1748">
        <v>179</v>
      </c>
    </row>
    <row r="1749" spans="2:3" x14ac:dyDescent="0.35">
      <c r="B1749" t="s">
        <v>8219</v>
      </c>
      <c r="C1749">
        <v>179</v>
      </c>
    </row>
    <row r="1750" spans="2:3" x14ac:dyDescent="0.35">
      <c r="B1750" t="s">
        <v>8219</v>
      </c>
      <c r="C1750">
        <v>179</v>
      </c>
    </row>
    <row r="1751" spans="2:3" x14ac:dyDescent="0.35">
      <c r="B1751" t="s">
        <v>8219</v>
      </c>
      <c r="C1751">
        <v>179</v>
      </c>
    </row>
    <row r="1752" spans="2:3" x14ac:dyDescent="0.35">
      <c r="B1752" t="s">
        <v>8219</v>
      </c>
      <c r="C1752">
        <v>180</v>
      </c>
    </row>
    <row r="1753" spans="2:3" x14ac:dyDescent="0.35">
      <c r="B1753" t="s">
        <v>8219</v>
      </c>
      <c r="C1753">
        <v>180</v>
      </c>
    </row>
    <row r="1754" spans="2:3" x14ac:dyDescent="0.35">
      <c r="B1754" t="s">
        <v>8219</v>
      </c>
      <c r="C1754">
        <v>181</v>
      </c>
    </row>
    <row r="1755" spans="2:3" x14ac:dyDescent="0.35">
      <c r="B1755" t="s">
        <v>8219</v>
      </c>
      <c r="C1755">
        <v>181</v>
      </c>
    </row>
    <row r="1756" spans="2:3" x14ac:dyDescent="0.35">
      <c r="B1756" t="s">
        <v>8219</v>
      </c>
      <c r="C1756">
        <v>181</v>
      </c>
    </row>
    <row r="1757" spans="2:3" x14ac:dyDescent="0.35">
      <c r="B1757" t="s">
        <v>8219</v>
      </c>
      <c r="C1757">
        <v>182</v>
      </c>
    </row>
    <row r="1758" spans="2:3" x14ac:dyDescent="0.35">
      <c r="B1758" t="s">
        <v>8219</v>
      </c>
      <c r="C1758">
        <v>182</v>
      </c>
    </row>
    <row r="1759" spans="2:3" x14ac:dyDescent="0.35">
      <c r="B1759" t="s">
        <v>8219</v>
      </c>
      <c r="C1759">
        <v>182</v>
      </c>
    </row>
    <row r="1760" spans="2:3" x14ac:dyDescent="0.35">
      <c r="B1760" t="s">
        <v>8219</v>
      </c>
      <c r="C1760">
        <v>183</v>
      </c>
    </row>
    <row r="1761" spans="2:3" x14ac:dyDescent="0.35">
      <c r="B1761" t="s">
        <v>8219</v>
      </c>
      <c r="C1761">
        <v>183</v>
      </c>
    </row>
    <row r="1762" spans="2:3" x14ac:dyDescent="0.35">
      <c r="B1762" t="s">
        <v>8219</v>
      </c>
      <c r="C1762">
        <v>183</v>
      </c>
    </row>
    <row r="1763" spans="2:3" x14ac:dyDescent="0.35">
      <c r="B1763" t="s">
        <v>8219</v>
      </c>
      <c r="C1763">
        <v>183</v>
      </c>
    </row>
    <row r="1764" spans="2:3" x14ac:dyDescent="0.35">
      <c r="B1764" t="s">
        <v>8219</v>
      </c>
      <c r="C1764">
        <v>184</v>
      </c>
    </row>
    <row r="1765" spans="2:3" x14ac:dyDescent="0.35">
      <c r="B1765" t="s">
        <v>8219</v>
      </c>
      <c r="C1765">
        <v>184</v>
      </c>
    </row>
    <row r="1766" spans="2:3" x14ac:dyDescent="0.35">
      <c r="B1766" t="s">
        <v>8219</v>
      </c>
      <c r="C1766">
        <v>184</v>
      </c>
    </row>
    <row r="1767" spans="2:3" x14ac:dyDescent="0.35">
      <c r="B1767" t="s">
        <v>8219</v>
      </c>
      <c r="C1767">
        <v>184</v>
      </c>
    </row>
    <row r="1768" spans="2:3" x14ac:dyDescent="0.35">
      <c r="B1768" t="s">
        <v>8219</v>
      </c>
      <c r="C1768">
        <v>185</v>
      </c>
    </row>
    <row r="1769" spans="2:3" x14ac:dyDescent="0.35">
      <c r="B1769" t="s">
        <v>8219</v>
      </c>
      <c r="C1769">
        <v>185</v>
      </c>
    </row>
    <row r="1770" spans="2:3" x14ac:dyDescent="0.35">
      <c r="B1770" t="s">
        <v>8219</v>
      </c>
      <c r="C1770">
        <v>186</v>
      </c>
    </row>
    <row r="1771" spans="2:3" x14ac:dyDescent="0.35">
      <c r="B1771" t="s">
        <v>8219</v>
      </c>
      <c r="C1771">
        <v>186</v>
      </c>
    </row>
    <row r="1772" spans="2:3" x14ac:dyDescent="0.35">
      <c r="B1772" t="s">
        <v>8219</v>
      </c>
      <c r="C1772">
        <v>186</v>
      </c>
    </row>
    <row r="1773" spans="2:3" x14ac:dyDescent="0.35">
      <c r="B1773" t="s">
        <v>8219</v>
      </c>
      <c r="C1773">
        <v>187</v>
      </c>
    </row>
    <row r="1774" spans="2:3" x14ac:dyDescent="0.35">
      <c r="B1774" t="s">
        <v>8219</v>
      </c>
      <c r="C1774">
        <v>188</v>
      </c>
    </row>
    <row r="1775" spans="2:3" x14ac:dyDescent="0.35">
      <c r="B1775" t="s">
        <v>8219</v>
      </c>
      <c r="C1775">
        <v>188</v>
      </c>
    </row>
    <row r="1776" spans="2:3" x14ac:dyDescent="0.35">
      <c r="B1776" t="s">
        <v>8219</v>
      </c>
      <c r="C1776">
        <v>188</v>
      </c>
    </row>
    <row r="1777" spans="2:3" x14ac:dyDescent="0.35">
      <c r="B1777" t="s">
        <v>8219</v>
      </c>
      <c r="C1777">
        <v>189</v>
      </c>
    </row>
    <row r="1778" spans="2:3" x14ac:dyDescent="0.35">
      <c r="B1778" t="s">
        <v>8219</v>
      </c>
      <c r="C1778">
        <v>189</v>
      </c>
    </row>
    <row r="1779" spans="2:3" x14ac:dyDescent="0.35">
      <c r="B1779" t="s">
        <v>8219</v>
      </c>
      <c r="C1779">
        <v>190</v>
      </c>
    </row>
    <row r="1780" spans="2:3" x14ac:dyDescent="0.35">
      <c r="B1780" t="s">
        <v>8219</v>
      </c>
      <c r="C1780">
        <v>190</v>
      </c>
    </row>
    <row r="1781" spans="2:3" x14ac:dyDescent="0.35">
      <c r="B1781" t="s">
        <v>8219</v>
      </c>
      <c r="C1781">
        <v>191</v>
      </c>
    </row>
    <row r="1782" spans="2:3" x14ac:dyDescent="0.35">
      <c r="B1782" t="s">
        <v>8219</v>
      </c>
      <c r="C1782">
        <v>191</v>
      </c>
    </row>
    <row r="1783" spans="2:3" x14ac:dyDescent="0.35">
      <c r="B1783" t="s">
        <v>8219</v>
      </c>
      <c r="C1783">
        <v>191</v>
      </c>
    </row>
    <row r="1784" spans="2:3" x14ac:dyDescent="0.35">
      <c r="B1784" t="s">
        <v>8219</v>
      </c>
      <c r="C1784">
        <v>191</v>
      </c>
    </row>
    <row r="1785" spans="2:3" x14ac:dyDescent="0.35">
      <c r="B1785" t="s">
        <v>8219</v>
      </c>
      <c r="C1785">
        <v>191</v>
      </c>
    </row>
    <row r="1786" spans="2:3" x14ac:dyDescent="0.35">
      <c r="B1786" t="s">
        <v>8219</v>
      </c>
      <c r="C1786">
        <v>193</v>
      </c>
    </row>
    <row r="1787" spans="2:3" x14ac:dyDescent="0.35">
      <c r="B1787" t="s">
        <v>8219</v>
      </c>
      <c r="C1787">
        <v>193</v>
      </c>
    </row>
    <row r="1788" spans="2:3" x14ac:dyDescent="0.35">
      <c r="B1788" t="s">
        <v>8219</v>
      </c>
      <c r="C1788">
        <v>193</v>
      </c>
    </row>
    <row r="1789" spans="2:3" x14ac:dyDescent="0.35">
      <c r="B1789" t="s">
        <v>8219</v>
      </c>
      <c r="C1789">
        <v>194</v>
      </c>
    </row>
    <row r="1790" spans="2:3" x14ac:dyDescent="0.35">
      <c r="B1790" t="s">
        <v>8219</v>
      </c>
      <c r="C1790">
        <v>194</v>
      </c>
    </row>
    <row r="1791" spans="2:3" x14ac:dyDescent="0.35">
      <c r="B1791" t="s">
        <v>8219</v>
      </c>
      <c r="C1791">
        <v>196</v>
      </c>
    </row>
    <row r="1792" spans="2:3" x14ac:dyDescent="0.35">
      <c r="B1792" t="s">
        <v>8219</v>
      </c>
      <c r="C1792">
        <v>196</v>
      </c>
    </row>
    <row r="1793" spans="2:3" x14ac:dyDescent="0.35">
      <c r="B1793" t="s">
        <v>8219</v>
      </c>
      <c r="C1793">
        <v>196</v>
      </c>
    </row>
    <row r="1794" spans="2:3" x14ac:dyDescent="0.35">
      <c r="B1794" t="s">
        <v>8219</v>
      </c>
      <c r="C1794">
        <v>197</v>
      </c>
    </row>
    <row r="1795" spans="2:3" x14ac:dyDescent="0.35">
      <c r="B1795" t="s">
        <v>8219</v>
      </c>
      <c r="C1795">
        <v>197</v>
      </c>
    </row>
    <row r="1796" spans="2:3" x14ac:dyDescent="0.35">
      <c r="B1796" t="s">
        <v>8219</v>
      </c>
      <c r="C1796">
        <v>199</v>
      </c>
    </row>
    <row r="1797" spans="2:3" x14ac:dyDescent="0.35">
      <c r="B1797" t="s">
        <v>8219</v>
      </c>
      <c r="C1797">
        <v>199</v>
      </c>
    </row>
    <row r="1798" spans="2:3" x14ac:dyDescent="0.35">
      <c r="B1798" t="s">
        <v>8219</v>
      </c>
      <c r="C1798">
        <v>199</v>
      </c>
    </row>
    <row r="1799" spans="2:3" x14ac:dyDescent="0.35">
      <c r="B1799" t="s">
        <v>8219</v>
      </c>
      <c r="C1799">
        <v>200</v>
      </c>
    </row>
    <row r="1800" spans="2:3" x14ac:dyDescent="0.35">
      <c r="B1800" t="s">
        <v>8219</v>
      </c>
      <c r="C1800">
        <v>200</v>
      </c>
    </row>
    <row r="1801" spans="2:3" x14ac:dyDescent="0.35">
      <c r="B1801" t="s">
        <v>8219</v>
      </c>
      <c r="C1801">
        <v>202</v>
      </c>
    </row>
    <row r="1802" spans="2:3" x14ac:dyDescent="0.35">
      <c r="B1802" t="s">
        <v>8219</v>
      </c>
      <c r="C1802">
        <v>202</v>
      </c>
    </row>
    <row r="1803" spans="2:3" x14ac:dyDescent="0.35">
      <c r="B1803" t="s">
        <v>8219</v>
      </c>
      <c r="C1803">
        <v>202</v>
      </c>
    </row>
    <row r="1804" spans="2:3" x14ac:dyDescent="0.35">
      <c r="B1804" t="s">
        <v>8219</v>
      </c>
      <c r="C1804">
        <v>202</v>
      </c>
    </row>
    <row r="1805" spans="2:3" x14ac:dyDescent="0.35">
      <c r="B1805" t="s">
        <v>8219</v>
      </c>
      <c r="C1805">
        <v>203</v>
      </c>
    </row>
    <row r="1806" spans="2:3" x14ac:dyDescent="0.35">
      <c r="B1806" t="s">
        <v>8219</v>
      </c>
      <c r="C1806">
        <v>204</v>
      </c>
    </row>
    <row r="1807" spans="2:3" x14ac:dyDescent="0.35">
      <c r="B1807" t="s">
        <v>8219</v>
      </c>
      <c r="C1807">
        <v>204</v>
      </c>
    </row>
    <row r="1808" spans="2:3" x14ac:dyDescent="0.35">
      <c r="B1808" t="s">
        <v>8219</v>
      </c>
      <c r="C1808">
        <v>205</v>
      </c>
    </row>
    <row r="1809" spans="2:3" x14ac:dyDescent="0.35">
      <c r="B1809" t="s">
        <v>8219</v>
      </c>
      <c r="C1809">
        <v>205</v>
      </c>
    </row>
    <row r="1810" spans="2:3" x14ac:dyDescent="0.35">
      <c r="B1810" t="s">
        <v>8219</v>
      </c>
      <c r="C1810">
        <v>205</v>
      </c>
    </row>
    <row r="1811" spans="2:3" x14ac:dyDescent="0.35">
      <c r="B1811" t="s">
        <v>8219</v>
      </c>
      <c r="C1811">
        <v>205</v>
      </c>
    </row>
    <row r="1812" spans="2:3" x14ac:dyDescent="0.35">
      <c r="B1812" t="s">
        <v>8219</v>
      </c>
      <c r="C1812">
        <v>206</v>
      </c>
    </row>
    <row r="1813" spans="2:3" x14ac:dyDescent="0.35">
      <c r="B1813" t="s">
        <v>8219</v>
      </c>
      <c r="C1813">
        <v>206</v>
      </c>
    </row>
    <row r="1814" spans="2:3" x14ac:dyDescent="0.35">
      <c r="B1814" t="s">
        <v>8219</v>
      </c>
      <c r="C1814">
        <v>206</v>
      </c>
    </row>
    <row r="1815" spans="2:3" x14ac:dyDescent="0.35">
      <c r="B1815" t="s">
        <v>8219</v>
      </c>
      <c r="C1815">
        <v>206</v>
      </c>
    </row>
    <row r="1816" spans="2:3" x14ac:dyDescent="0.35">
      <c r="B1816" t="s">
        <v>8219</v>
      </c>
      <c r="C1816">
        <v>206</v>
      </c>
    </row>
    <row r="1817" spans="2:3" x14ac:dyDescent="0.35">
      <c r="B1817" t="s">
        <v>8219</v>
      </c>
      <c r="C1817">
        <v>207</v>
      </c>
    </row>
    <row r="1818" spans="2:3" x14ac:dyDescent="0.35">
      <c r="B1818" t="s">
        <v>8219</v>
      </c>
      <c r="C1818">
        <v>207</v>
      </c>
    </row>
    <row r="1819" spans="2:3" x14ac:dyDescent="0.35">
      <c r="B1819" t="s">
        <v>8219</v>
      </c>
      <c r="C1819">
        <v>208</v>
      </c>
    </row>
    <row r="1820" spans="2:3" x14ac:dyDescent="0.35">
      <c r="B1820" t="s">
        <v>8219</v>
      </c>
      <c r="C1820">
        <v>209</v>
      </c>
    </row>
    <row r="1821" spans="2:3" x14ac:dyDescent="0.35">
      <c r="B1821" t="s">
        <v>8219</v>
      </c>
      <c r="C1821">
        <v>210</v>
      </c>
    </row>
    <row r="1822" spans="2:3" x14ac:dyDescent="0.35">
      <c r="B1822" t="s">
        <v>8219</v>
      </c>
      <c r="C1822">
        <v>211</v>
      </c>
    </row>
    <row r="1823" spans="2:3" x14ac:dyDescent="0.35">
      <c r="B1823" t="s">
        <v>8219</v>
      </c>
      <c r="C1823">
        <v>211</v>
      </c>
    </row>
    <row r="1824" spans="2:3" x14ac:dyDescent="0.35">
      <c r="B1824" t="s">
        <v>8219</v>
      </c>
      <c r="C1824">
        <v>211</v>
      </c>
    </row>
    <row r="1825" spans="2:3" x14ac:dyDescent="0.35">
      <c r="B1825" t="s">
        <v>8219</v>
      </c>
      <c r="C1825">
        <v>213</v>
      </c>
    </row>
    <row r="1826" spans="2:3" x14ac:dyDescent="0.35">
      <c r="B1826" t="s">
        <v>8219</v>
      </c>
      <c r="C1826">
        <v>213</v>
      </c>
    </row>
    <row r="1827" spans="2:3" x14ac:dyDescent="0.35">
      <c r="B1827" t="s">
        <v>8219</v>
      </c>
      <c r="C1827">
        <v>215</v>
      </c>
    </row>
    <row r="1828" spans="2:3" x14ac:dyDescent="0.35">
      <c r="B1828" t="s">
        <v>8219</v>
      </c>
      <c r="C1828">
        <v>216</v>
      </c>
    </row>
    <row r="1829" spans="2:3" x14ac:dyDescent="0.35">
      <c r="B1829" t="s">
        <v>8219</v>
      </c>
      <c r="C1829">
        <v>217</v>
      </c>
    </row>
    <row r="1830" spans="2:3" x14ac:dyDescent="0.35">
      <c r="B1830" t="s">
        <v>8219</v>
      </c>
      <c r="C1830">
        <v>217</v>
      </c>
    </row>
    <row r="1831" spans="2:3" x14ac:dyDescent="0.35">
      <c r="B1831" t="s">
        <v>8219</v>
      </c>
      <c r="C1831">
        <v>218</v>
      </c>
    </row>
    <row r="1832" spans="2:3" x14ac:dyDescent="0.35">
      <c r="B1832" t="s">
        <v>8219</v>
      </c>
      <c r="C1832">
        <v>218</v>
      </c>
    </row>
    <row r="1833" spans="2:3" x14ac:dyDescent="0.35">
      <c r="B1833" t="s">
        <v>8219</v>
      </c>
      <c r="C1833">
        <v>220</v>
      </c>
    </row>
    <row r="1834" spans="2:3" x14ac:dyDescent="0.35">
      <c r="B1834" t="s">
        <v>8219</v>
      </c>
      <c r="C1834">
        <v>221</v>
      </c>
    </row>
    <row r="1835" spans="2:3" x14ac:dyDescent="0.35">
      <c r="B1835" t="s">
        <v>8219</v>
      </c>
      <c r="C1835">
        <v>221</v>
      </c>
    </row>
    <row r="1836" spans="2:3" x14ac:dyDescent="0.35">
      <c r="B1836" t="s">
        <v>8219</v>
      </c>
      <c r="C1836">
        <v>221</v>
      </c>
    </row>
    <row r="1837" spans="2:3" x14ac:dyDescent="0.35">
      <c r="B1837" t="s">
        <v>8219</v>
      </c>
      <c r="C1837">
        <v>222</v>
      </c>
    </row>
    <row r="1838" spans="2:3" x14ac:dyDescent="0.35">
      <c r="B1838" t="s">
        <v>8219</v>
      </c>
      <c r="C1838">
        <v>222</v>
      </c>
    </row>
    <row r="1839" spans="2:3" x14ac:dyDescent="0.35">
      <c r="B1839" t="s">
        <v>8219</v>
      </c>
      <c r="C1839">
        <v>223</v>
      </c>
    </row>
    <row r="1840" spans="2:3" x14ac:dyDescent="0.35">
      <c r="B1840" t="s">
        <v>8219</v>
      </c>
      <c r="C1840">
        <v>224</v>
      </c>
    </row>
    <row r="1841" spans="2:3" x14ac:dyDescent="0.35">
      <c r="B1841" t="s">
        <v>8219</v>
      </c>
      <c r="C1841">
        <v>226</v>
      </c>
    </row>
    <row r="1842" spans="2:3" x14ac:dyDescent="0.35">
      <c r="B1842" t="s">
        <v>8219</v>
      </c>
      <c r="C1842">
        <v>226</v>
      </c>
    </row>
    <row r="1843" spans="2:3" x14ac:dyDescent="0.35">
      <c r="B1843" t="s">
        <v>8219</v>
      </c>
      <c r="C1843">
        <v>226</v>
      </c>
    </row>
    <row r="1844" spans="2:3" x14ac:dyDescent="0.35">
      <c r="B1844" t="s">
        <v>8219</v>
      </c>
      <c r="C1844">
        <v>227</v>
      </c>
    </row>
    <row r="1845" spans="2:3" x14ac:dyDescent="0.35">
      <c r="B1845" t="s">
        <v>8219</v>
      </c>
      <c r="C1845">
        <v>229</v>
      </c>
    </row>
    <row r="1846" spans="2:3" x14ac:dyDescent="0.35">
      <c r="B1846" t="s">
        <v>8219</v>
      </c>
      <c r="C1846">
        <v>229</v>
      </c>
    </row>
    <row r="1847" spans="2:3" x14ac:dyDescent="0.35">
      <c r="B1847" t="s">
        <v>8219</v>
      </c>
      <c r="C1847">
        <v>232</v>
      </c>
    </row>
    <row r="1848" spans="2:3" x14ac:dyDescent="0.35">
      <c r="B1848" t="s">
        <v>8219</v>
      </c>
      <c r="C1848">
        <v>234</v>
      </c>
    </row>
    <row r="1849" spans="2:3" x14ac:dyDescent="0.35">
      <c r="B1849" t="s">
        <v>8219</v>
      </c>
      <c r="C1849">
        <v>234</v>
      </c>
    </row>
    <row r="1850" spans="2:3" x14ac:dyDescent="0.35">
      <c r="B1850" t="s">
        <v>8219</v>
      </c>
      <c r="C1850">
        <v>235</v>
      </c>
    </row>
    <row r="1851" spans="2:3" x14ac:dyDescent="0.35">
      <c r="B1851" t="s">
        <v>8219</v>
      </c>
      <c r="C1851">
        <v>235</v>
      </c>
    </row>
    <row r="1852" spans="2:3" x14ac:dyDescent="0.35">
      <c r="B1852" t="s">
        <v>8219</v>
      </c>
      <c r="C1852">
        <v>236</v>
      </c>
    </row>
    <row r="1853" spans="2:3" x14ac:dyDescent="0.35">
      <c r="B1853" t="s">
        <v>8219</v>
      </c>
      <c r="C1853">
        <v>236</v>
      </c>
    </row>
    <row r="1854" spans="2:3" x14ac:dyDescent="0.35">
      <c r="B1854" t="s">
        <v>8219</v>
      </c>
      <c r="C1854">
        <v>236</v>
      </c>
    </row>
    <row r="1855" spans="2:3" x14ac:dyDescent="0.35">
      <c r="B1855" t="s">
        <v>8219</v>
      </c>
      <c r="C1855">
        <v>237</v>
      </c>
    </row>
    <row r="1856" spans="2:3" x14ac:dyDescent="0.35">
      <c r="B1856" t="s">
        <v>8219</v>
      </c>
      <c r="C1856">
        <v>237</v>
      </c>
    </row>
    <row r="1857" spans="2:3" x14ac:dyDescent="0.35">
      <c r="B1857" t="s">
        <v>8219</v>
      </c>
      <c r="C1857">
        <v>237</v>
      </c>
    </row>
    <row r="1858" spans="2:3" x14ac:dyDescent="0.35">
      <c r="B1858" t="s">
        <v>8219</v>
      </c>
      <c r="C1858">
        <v>238</v>
      </c>
    </row>
    <row r="1859" spans="2:3" x14ac:dyDescent="0.35">
      <c r="B1859" t="s">
        <v>8219</v>
      </c>
      <c r="C1859">
        <v>238</v>
      </c>
    </row>
    <row r="1860" spans="2:3" x14ac:dyDescent="0.35">
      <c r="B1860" t="s">
        <v>8219</v>
      </c>
      <c r="C1860">
        <v>238</v>
      </c>
    </row>
    <row r="1861" spans="2:3" x14ac:dyDescent="0.35">
      <c r="B1861" t="s">
        <v>8219</v>
      </c>
      <c r="C1861">
        <v>238</v>
      </c>
    </row>
    <row r="1862" spans="2:3" x14ac:dyDescent="0.35">
      <c r="B1862" t="s">
        <v>8219</v>
      </c>
      <c r="C1862">
        <v>240</v>
      </c>
    </row>
    <row r="1863" spans="2:3" x14ac:dyDescent="0.35">
      <c r="B1863" t="s">
        <v>8219</v>
      </c>
      <c r="C1863">
        <v>241</v>
      </c>
    </row>
    <row r="1864" spans="2:3" x14ac:dyDescent="0.35">
      <c r="B1864" t="s">
        <v>8219</v>
      </c>
      <c r="C1864">
        <v>241</v>
      </c>
    </row>
    <row r="1865" spans="2:3" x14ac:dyDescent="0.35">
      <c r="B1865" t="s">
        <v>8219</v>
      </c>
      <c r="C1865">
        <v>241</v>
      </c>
    </row>
    <row r="1866" spans="2:3" x14ac:dyDescent="0.35">
      <c r="B1866" t="s">
        <v>8219</v>
      </c>
      <c r="C1866">
        <v>242</v>
      </c>
    </row>
    <row r="1867" spans="2:3" x14ac:dyDescent="0.35">
      <c r="B1867" t="s">
        <v>8219</v>
      </c>
      <c r="C1867">
        <v>244</v>
      </c>
    </row>
    <row r="1868" spans="2:3" x14ac:dyDescent="0.35">
      <c r="B1868" t="s">
        <v>8219</v>
      </c>
      <c r="C1868">
        <v>244</v>
      </c>
    </row>
    <row r="1869" spans="2:3" x14ac:dyDescent="0.35">
      <c r="B1869" t="s">
        <v>8219</v>
      </c>
      <c r="C1869">
        <v>246</v>
      </c>
    </row>
    <row r="1870" spans="2:3" x14ac:dyDescent="0.35">
      <c r="B1870" t="s">
        <v>8219</v>
      </c>
      <c r="C1870">
        <v>246</v>
      </c>
    </row>
    <row r="1871" spans="2:3" x14ac:dyDescent="0.35">
      <c r="B1871" t="s">
        <v>8219</v>
      </c>
      <c r="C1871">
        <v>248</v>
      </c>
    </row>
    <row r="1872" spans="2:3" x14ac:dyDescent="0.35">
      <c r="B1872" t="s">
        <v>8219</v>
      </c>
      <c r="C1872">
        <v>249</v>
      </c>
    </row>
    <row r="1873" spans="2:3" x14ac:dyDescent="0.35">
      <c r="B1873" t="s">
        <v>8219</v>
      </c>
      <c r="C1873">
        <v>249</v>
      </c>
    </row>
    <row r="1874" spans="2:3" x14ac:dyDescent="0.35">
      <c r="B1874" t="s">
        <v>8219</v>
      </c>
      <c r="C1874">
        <v>251</v>
      </c>
    </row>
    <row r="1875" spans="2:3" x14ac:dyDescent="0.35">
      <c r="B1875" t="s">
        <v>8219</v>
      </c>
      <c r="C1875">
        <v>251</v>
      </c>
    </row>
    <row r="1876" spans="2:3" x14ac:dyDescent="0.35">
      <c r="B1876" t="s">
        <v>8219</v>
      </c>
      <c r="C1876">
        <v>251</v>
      </c>
    </row>
    <row r="1877" spans="2:3" x14ac:dyDescent="0.35">
      <c r="B1877" t="s">
        <v>8219</v>
      </c>
      <c r="C1877">
        <v>253</v>
      </c>
    </row>
    <row r="1878" spans="2:3" x14ac:dyDescent="0.35">
      <c r="B1878" t="s">
        <v>8219</v>
      </c>
      <c r="C1878">
        <v>253</v>
      </c>
    </row>
    <row r="1879" spans="2:3" x14ac:dyDescent="0.35">
      <c r="B1879" t="s">
        <v>8219</v>
      </c>
      <c r="C1879">
        <v>253</v>
      </c>
    </row>
    <row r="1880" spans="2:3" x14ac:dyDescent="0.35">
      <c r="B1880" t="s">
        <v>8219</v>
      </c>
      <c r="C1880">
        <v>255</v>
      </c>
    </row>
    <row r="1881" spans="2:3" x14ac:dyDescent="0.35">
      <c r="B1881" t="s">
        <v>8219</v>
      </c>
      <c r="C1881">
        <v>259</v>
      </c>
    </row>
    <row r="1882" spans="2:3" x14ac:dyDescent="0.35">
      <c r="B1882" t="s">
        <v>8219</v>
      </c>
      <c r="C1882">
        <v>263</v>
      </c>
    </row>
    <row r="1883" spans="2:3" x14ac:dyDescent="0.35">
      <c r="B1883" t="s">
        <v>8219</v>
      </c>
      <c r="C1883">
        <v>263</v>
      </c>
    </row>
    <row r="1884" spans="2:3" x14ac:dyDescent="0.35">
      <c r="B1884" t="s">
        <v>8219</v>
      </c>
      <c r="C1884">
        <v>263</v>
      </c>
    </row>
    <row r="1885" spans="2:3" x14ac:dyDescent="0.35">
      <c r="B1885" t="s">
        <v>8219</v>
      </c>
      <c r="C1885">
        <v>263</v>
      </c>
    </row>
    <row r="1886" spans="2:3" x14ac:dyDescent="0.35">
      <c r="B1886" t="s">
        <v>8219</v>
      </c>
      <c r="C1886">
        <v>263</v>
      </c>
    </row>
    <row r="1887" spans="2:3" x14ac:dyDescent="0.35">
      <c r="B1887" t="s">
        <v>8219</v>
      </c>
      <c r="C1887">
        <v>264</v>
      </c>
    </row>
    <row r="1888" spans="2:3" x14ac:dyDescent="0.35">
      <c r="B1888" t="s">
        <v>8219</v>
      </c>
      <c r="C1888">
        <v>265</v>
      </c>
    </row>
    <row r="1889" spans="2:3" x14ac:dyDescent="0.35">
      <c r="B1889" t="s">
        <v>8219</v>
      </c>
      <c r="C1889">
        <v>265</v>
      </c>
    </row>
    <row r="1890" spans="2:3" x14ac:dyDescent="0.35">
      <c r="B1890" t="s">
        <v>8219</v>
      </c>
      <c r="C1890">
        <v>266</v>
      </c>
    </row>
    <row r="1891" spans="2:3" x14ac:dyDescent="0.35">
      <c r="B1891" t="s">
        <v>8219</v>
      </c>
      <c r="C1891">
        <v>266</v>
      </c>
    </row>
    <row r="1892" spans="2:3" x14ac:dyDescent="0.35">
      <c r="B1892" t="s">
        <v>8219</v>
      </c>
      <c r="C1892">
        <v>267</v>
      </c>
    </row>
    <row r="1893" spans="2:3" x14ac:dyDescent="0.35">
      <c r="B1893" t="s">
        <v>8219</v>
      </c>
      <c r="C1893">
        <v>269</v>
      </c>
    </row>
    <row r="1894" spans="2:3" x14ac:dyDescent="0.35">
      <c r="B1894" t="s">
        <v>8219</v>
      </c>
      <c r="C1894">
        <v>269</v>
      </c>
    </row>
    <row r="1895" spans="2:3" x14ac:dyDescent="0.35">
      <c r="B1895" t="s">
        <v>8219</v>
      </c>
      <c r="C1895">
        <v>269</v>
      </c>
    </row>
    <row r="1896" spans="2:3" x14ac:dyDescent="0.35">
      <c r="B1896" t="s">
        <v>8219</v>
      </c>
      <c r="C1896">
        <v>270</v>
      </c>
    </row>
    <row r="1897" spans="2:3" x14ac:dyDescent="0.35">
      <c r="B1897" t="s">
        <v>8219</v>
      </c>
      <c r="C1897">
        <v>271</v>
      </c>
    </row>
    <row r="1898" spans="2:3" x14ac:dyDescent="0.35">
      <c r="B1898" t="s">
        <v>8219</v>
      </c>
      <c r="C1898">
        <v>271</v>
      </c>
    </row>
    <row r="1899" spans="2:3" x14ac:dyDescent="0.35">
      <c r="B1899" t="s">
        <v>8219</v>
      </c>
      <c r="C1899">
        <v>271</v>
      </c>
    </row>
    <row r="1900" spans="2:3" x14ac:dyDescent="0.35">
      <c r="B1900" t="s">
        <v>8219</v>
      </c>
      <c r="C1900">
        <v>271</v>
      </c>
    </row>
    <row r="1901" spans="2:3" x14ac:dyDescent="0.35">
      <c r="B1901" t="s">
        <v>8219</v>
      </c>
      <c r="C1901">
        <v>273</v>
      </c>
    </row>
    <row r="1902" spans="2:3" x14ac:dyDescent="0.35">
      <c r="B1902" t="s">
        <v>8219</v>
      </c>
      <c r="C1902">
        <v>274</v>
      </c>
    </row>
    <row r="1903" spans="2:3" x14ac:dyDescent="0.35">
      <c r="B1903" t="s">
        <v>8219</v>
      </c>
      <c r="C1903">
        <v>274</v>
      </c>
    </row>
    <row r="1904" spans="2:3" x14ac:dyDescent="0.35">
      <c r="B1904" t="s">
        <v>8219</v>
      </c>
      <c r="C1904">
        <v>274</v>
      </c>
    </row>
    <row r="1905" spans="2:3" x14ac:dyDescent="0.35">
      <c r="B1905" t="s">
        <v>8219</v>
      </c>
      <c r="C1905">
        <v>275</v>
      </c>
    </row>
    <row r="1906" spans="2:3" x14ac:dyDescent="0.35">
      <c r="B1906" t="s">
        <v>8219</v>
      </c>
      <c r="C1906">
        <v>276</v>
      </c>
    </row>
    <row r="1907" spans="2:3" x14ac:dyDescent="0.35">
      <c r="B1907" t="s">
        <v>8219</v>
      </c>
      <c r="C1907">
        <v>277</v>
      </c>
    </row>
    <row r="1908" spans="2:3" x14ac:dyDescent="0.35">
      <c r="B1908" t="s">
        <v>8219</v>
      </c>
      <c r="C1908">
        <v>278</v>
      </c>
    </row>
    <row r="1909" spans="2:3" x14ac:dyDescent="0.35">
      <c r="B1909" t="s">
        <v>8219</v>
      </c>
      <c r="C1909">
        <v>279</v>
      </c>
    </row>
    <row r="1910" spans="2:3" x14ac:dyDescent="0.35">
      <c r="B1910" t="s">
        <v>8219</v>
      </c>
      <c r="C1910">
        <v>280</v>
      </c>
    </row>
    <row r="1911" spans="2:3" x14ac:dyDescent="0.35">
      <c r="B1911" t="s">
        <v>8219</v>
      </c>
      <c r="C1911">
        <v>282</v>
      </c>
    </row>
    <row r="1912" spans="2:3" x14ac:dyDescent="0.35">
      <c r="B1912" t="s">
        <v>8219</v>
      </c>
      <c r="C1912">
        <v>283</v>
      </c>
    </row>
    <row r="1913" spans="2:3" x14ac:dyDescent="0.35">
      <c r="B1913" t="s">
        <v>8219</v>
      </c>
      <c r="C1913">
        <v>284</v>
      </c>
    </row>
    <row r="1914" spans="2:3" x14ac:dyDescent="0.35">
      <c r="B1914" t="s">
        <v>8219</v>
      </c>
      <c r="C1914">
        <v>284</v>
      </c>
    </row>
    <row r="1915" spans="2:3" x14ac:dyDescent="0.35">
      <c r="B1915" t="s">
        <v>8219</v>
      </c>
      <c r="C1915">
        <v>284</v>
      </c>
    </row>
    <row r="1916" spans="2:3" x14ac:dyDescent="0.35">
      <c r="B1916" t="s">
        <v>8219</v>
      </c>
      <c r="C1916">
        <v>285</v>
      </c>
    </row>
    <row r="1917" spans="2:3" x14ac:dyDescent="0.35">
      <c r="B1917" t="s">
        <v>8219</v>
      </c>
      <c r="C1917">
        <v>286</v>
      </c>
    </row>
    <row r="1918" spans="2:3" x14ac:dyDescent="0.35">
      <c r="B1918" t="s">
        <v>8219</v>
      </c>
      <c r="C1918">
        <v>286</v>
      </c>
    </row>
    <row r="1919" spans="2:3" x14ac:dyDescent="0.35">
      <c r="B1919" t="s">
        <v>8219</v>
      </c>
      <c r="C1919">
        <v>286</v>
      </c>
    </row>
    <row r="1920" spans="2:3" x14ac:dyDescent="0.35">
      <c r="B1920" t="s">
        <v>8219</v>
      </c>
      <c r="C1920">
        <v>287</v>
      </c>
    </row>
    <row r="1921" spans="2:3" x14ac:dyDescent="0.35">
      <c r="B1921" t="s">
        <v>8219</v>
      </c>
      <c r="C1921">
        <v>288</v>
      </c>
    </row>
    <row r="1922" spans="2:3" x14ac:dyDescent="0.35">
      <c r="B1922" t="s">
        <v>8219</v>
      </c>
      <c r="C1922">
        <v>288</v>
      </c>
    </row>
    <row r="1923" spans="2:3" x14ac:dyDescent="0.35">
      <c r="B1923" t="s">
        <v>8219</v>
      </c>
      <c r="C1923">
        <v>290</v>
      </c>
    </row>
    <row r="1924" spans="2:3" x14ac:dyDescent="0.35">
      <c r="B1924" t="s">
        <v>8219</v>
      </c>
      <c r="C1924">
        <v>290</v>
      </c>
    </row>
    <row r="1925" spans="2:3" x14ac:dyDescent="0.35">
      <c r="B1925" t="s">
        <v>8219</v>
      </c>
      <c r="C1925">
        <v>290</v>
      </c>
    </row>
    <row r="1926" spans="2:3" x14ac:dyDescent="0.35">
      <c r="B1926" t="s">
        <v>8219</v>
      </c>
      <c r="C1926">
        <v>293</v>
      </c>
    </row>
    <row r="1927" spans="2:3" x14ac:dyDescent="0.35">
      <c r="B1927" t="s">
        <v>8219</v>
      </c>
      <c r="C1927">
        <v>294</v>
      </c>
    </row>
    <row r="1928" spans="2:3" x14ac:dyDescent="0.35">
      <c r="B1928" t="s">
        <v>8219</v>
      </c>
      <c r="C1928">
        <v>294</v>
      </c>
    </row>
    <row r="1929" spans="2:3" x14ac:dyDescent="0.35">
      <c r="B1929" t="s">
        <v>8219</v>
      </c>
      <c r="C1929">
        <v>296</v>
      </c>
    </row>
    <row r="1930" spans="2:3" x14ac:dyDescent="0.35">
      <c r="B1930" t="s">
        <v>8219</v>
      </c>
      <c r="C1930">
        <v>298</v>
      </c>
    </row>
    <row r="1931" spans="2:3" x14ac:dyDescent="0.35">
      <c r="B1931" t="s">
        <v>8219</v>
      </c>
      <c r="C1931">
        <v>299</v>
      </c>
    </row>
    <row r="1932" spans="2:3" x14ac:dyDescent="0.35">
      <c r="B1932" t="s">
        <v>8219</v>
      </c>
      <c r="C1932">
        <v>301</v>
      </c>
    </row>
    <row r="1933" spans="2:3" x14ac:dyDescent="0.35">
      <c r="B1933" t="s">
        <v>8219</v>
      </c>
      <c r="C1933">
        <v>302</v>
      </c>
    </row>
    <row r="1934" spans="2:3" x14ac:dyDescent="0.35">
      <c r="B1934" t="s">
        <v>8219</v>
      </c>
      <c r="C1934">
        <v>302</v>
      </c>
    </row>
    <row r="1935" spans="2:3" x14ac:dyDescent="0.35">
      <c r="B1935" t="s">
        <v>8219</v>
      </c>
      <c r="C1935">
        <v>303</v>
      </c>
    </row>
    <row r="1936" spans="2:3" x14ac:dyDescent="0.35">
      <c r="B1936" t="s">
        <v>8219</v>
      </c>
      <c r="C1936">
        <v>303</v>
      </c>
    </row>
    <row r="1937" spans="2:3" x14ac:dyDescent="0.35">
      <c r="B1937" t="s">
        <v>8219</v>
      </c>
      <c r="C1937">
        <v>304</v>
      </c>
    </row>
    <row r="1938" spans="2:3" x14ac:dyDescent="0.35">
      <c r="B1938" t="s">
        <v>8219</v>
      </c>
      <c r="C1938">
        <v>305</v>
      </c>
    </row>
    <row r="1939" spans="2:3" x14ac:dyDescent="0.35">
      <c r="B1939" t="s">
        <v>8219</v>
      </c>
      <c r="C1939">
        <v>305</v>
      </c>
    </row>
    <row r="1940" spans="2:3" x14ac:dyDescent="0.35">
      <c r="B1940" t="s">
        <v>8219</v>
      </c>
      <c r="C1940">
        <v>306</v>
      </c>
    </row>
    <row r="1941" spans="2:3" x14ac:dyDescent="0.35">
      <c r="B1941" t="s">
        <v>8219</v>
      </c>
      <c r="C1941">
        <v>307</v>
      </c>
    </row>
    <row r="1942" spans="2:3" x14ac:dyDescent="0.35">
      <c r="B1942" t="s">
        <v>8219</v>
      </c>
      <c r="C1942">
        <v>308</v>
      </c>
    </row>
    <row r="1943" spans="2:3" x14ac:dyDescent="0.35">
      <c r="B1943" t="s">
        <v>8219</v>
      </c>
      <c r="C1943">
        <v>311</v>
      </c>
    </row>
    <row r="1944" spans="2:3" x14ac:dyDescent="0.35">
      <c r="B1944" t="s">
        <v>8219</v>
      </c>
      <c r="C1944">
        <v>314</v>
      </c>
    </row>
    <row r="1945" spans="2:3" x14ac:dyDescent="0.35">
      <c r="B1945" t="s">
        <v>8219</v>
      </c>
      <c r="C1945">
        <v>314</v>
      </c>
    </row>
    <row r="1946" spans="2:3" x14ac:dyDescent="0.35">
      <c r="B1946" t="s">
        <v>8219</v>
      </c>
      <c r="C1946">
        <v>315</v>
      </c>
    </row>
    <row r="1947" spans="2:3" x14ac:dyDescent="0.35">
      <c r="B1947" t="s">
        <v>8219</v>
      </c>
      <c r="C1947">
        <v>316</v>
      </c>
    </row>
    <row r="1948" spans="2:3" x14ac:dyDescent="0.35">
      <c r="B1948" t="s">
        <v>8219</v>
      </c>
      <c r="C1948">
        <v>320</v>
      </c>
    </row>
    <row r="1949" spans="2:3" x14ac:dyDescent="0.35">
      <c r="B1949" t="s">
        <v>8219</v>
      </c>
      <c r="C1949">
        <v>321</v>
      </c>
    </row>
    <row r="1950" spans="2:3" x14ac:dyDescent="0.35">
      <c r="B1950" t="s">
        <v>8219</v>
      </c>
      <c r="C1950">
        <v>321</v>
      </c>
    </row>
    <row r="1951" spans="2:3" x14ac:dyDescent="0.35">
      <c r="B1951" t="s">
        <v>8219</v>
      </c>
      <c r="C1951">
        <v>321</v>
      </c>
    </row>
    <row r="1952" spans="2:3" x14ac:dyDescent="0.35">
      <c r="B1952" t="s">
        <v>8219</v>
      </c>
      <c r="C1952">
        <v>322</v>
      </c>
    </row>
    <row r="1953" spans="2:3" x14ac:dyDescent="0.35">
      <c r="B1953" t="s">
        <v>8219</v>
      </c>
      <c r="C1953">
        <v>325</v>
      </c>
    </row>
    <row r="1954" spans="2:3" x14ac:dyDescent="0.35">
      <c r="B1954" t="s">
        <v>8219</v>
      </c>
      <c r="C1954">
        <v>325</v>
      </c>
    </row>
    <row r="1955" spans="2:3" x14ac:dyDescent="0.35">
      <c r="B1955" t="s">
        <v>8219</v>
      </c>
      <c r="C1955">
        <v>325</v>
      </c>
    </row>
    <row r="1956" spans="2:3" x14ac:dyDescent="0.35">
      <c r="B1956" t="s">
        <v>8219</v>
      </c>
      <c r="C1956">
        <v>328</v>
      </c>
    </row>
    <row r="1957" spans="2:3" x14ac:dyDescent="0.35">
      <c r="B1957" t="s">
        <v>8219</v>
      </c>
      <c r="C1957">
        <v>329</v>
      </c>
    </row>
    <row r="1958" spans="2:3" x14ac:dyDescent="0.35">
      <c r="B1958" t="s">
        <v>8219</v>
      </c>
      <c r="C1958">
        <v>329</v>
      </c>
    </row>
    <row r="1959" spans="2:3" x14ac:dyDescent="0.35">
      <c r="B1959" t="s">
        <v>8219</v>
      </c>
      <c r="C1959">
        <v>332</v>
      </c>
    </row>
    <row r="1960" spans="2:3" x14ac:dyDescent="0.35">
      <c r="B1960" t="s">
        <v>8219</v>
      </c>
      <c r="C1960">
        <v>335</v>
      </c>
    </row>
    <row r="1961" spans="2:3" x14ac:dyDescent="0.35">
      <c r="B1961" t="s">
        <v>8219</v>
      </c>
      <c r="C1961">
        <v>336</v>
      </c>
    </row>
    <row r="1962" spans="2:3" x14ac:dyDescent="0.35">
      <c r="B1962" t="s">
        <v>8219</v>
      </c>
      <c r="C1962">
        <v>336</v>
      </c>
    </row>
    <row r="1963" spans="2:3" x14ac:dyDescent="0.35">
      <c r="B1963" t="s">
        <v>8219</v>
      </c>
      <c r="C1963">
        <v>337</v>
      </c>
    </row>
    <row r="1964" spans="2:3" x14ac:dyDescent="0.35">
      <c r="B1964" t="s">
        <v>8219</v>
      </c>
      <c r="C1964">
        <v>337</v>
      </c>
    </row>
    <row r="1965" spans="2:3" x14ac:dyDescent="0.35">
      <c r="B1965" t="s">
        <v>8219</v>
      </c>
      <c r="C1965">
        <v>339</v>
      </c>
    </row>
    <row r="1966" spans="2:3" x14ac:dyDescent="0.35">
      <c r="B1966" t="s">
        <v>8219</v>
      </c>
      <c r="C1966">
        <v>340</v>
      </c>
    </row>
    <row r="1967" spans="2:3" x14ac:dyDescent="0.35">
      <c r="B1967" t="s">
        <v>8219</v>
      </c>
      <c r="C1967">
        <v>340</v>
      </c>
    </row>
    <row r="1968" spans="2:3" x14ac:dyDescent="0.35">
      <c r="B1968" t="s">
        <v>8219</v>
      </c>
      <c r="C1968">
        <v>340</v>
      </c>
    </row>
    <row r="1969" spans="2:3" x14ac:dyDescent="0.35">
      <c r="B1969" t="s">
        <v>8219</v>
      </c>
      <c r="C1969">
        <v>342</v>
      </c>
    </row>
    <row r="1970" spans="2:3" x14ac:dyDescent="0.35">
      <c r="B1970" t="s">
        <v>8219</v>
      </c>
      <c r="C1970">
        <v>343</v>
      </c>
    </row>
    <row r="1971" spans="2:3" x14ac:dyDescent="0.35">
      <c r="B1971" t="s">
        <v>8219</v>
      </c>
      <c r="C1971">
        <v>345</v>
      </c>
    </row>
    <row r="1972" spans="2:3" x14ac:dyDescent="0.35">
      <c r="B1972" t="s">
        <v>8219</v>
      </c>
      <c r="C1972">
        <v>348</v>
      </c>
    </row>
    <row r="1973" spans="2:3" x14ac:dyDescent="0.35">
      <c r="B1973" t="s">
        <v>8219</v>
      </c>
      <c r="C1973">
        <v>350</v>
      </c>
    </row>
    <row r="1974" spans="2:3" x14ac:dyDescent="0.35">
      <c r="B1974" t="s">
        <v>8219</v>
      </c>
      <c r="C1974">
        <v>351</v>
      </c>
    </row>
    <row r="1975" spans="2:3" x14ac:dyDescent="0.35">
      <c r="B1975" t="s">
        <v>8219</v>
      </c>
      <c r="C1975">
        <v>352</v>
      </c>
    </row>
    <row r="1976" spans="2:3" x14ac:dyDescent="0.35">
      <c r="B1976" t="s">
        <v>8219</v>
      </c>
      <c r="C1976">
        <v>353</v>
      </c>
    </row>
    <row r="1977" spans="2:3" x14ac:dyDescent="0.35">
      <c r="B1977" t="s">
        <v>8219</v>
      </c>
      <c r="C1977">
        <v>354</v>
      </c>
    </row>
    <row r="1978" spans="2:3" x14ac:dyDescent="0.35">
      <c r="B1978" t="s">
        <v>8219</v>
      </c>
      <c r="C1978">
        <v>354</v>
      </c>
    </row>
    <row r="1979" spans="2:3" x14ac:dyDescent="0.35">
      <c r="B1979" t="s">
        <v>8219</v>
      </c>
      <c r="C1979">
        <v>356</v>
      </c>
    </row>
    <row r="1980" spans="2:3" x14ac:dyDescent="0.35">
      <c r="B1980" t="s">
        <v>8219</v>
      </c>
      <c r="C1980">
        <v>361</v>
      </c>
    </row>
    <row r="1981" spans="2:3" x14ac:dyDescent="0.35">
      <c r="B1981" t="s">
        <v>8219</v>
      </c>
      <c r="C1981">
        <v>364</v>
      </c>
    </row>
    <row r="1982" spans="2:3" x14ac:dyDescent="0.35">
      <c r="B1982" t="s">
        <v>8219</v>
      </c>
      <c r="C1982">
        <v>365</v>
      </c>
    </row>
    <row r="1983" spans="2:3" x14ac:dyDescent="0.35">
      <c r="B1983" t="s">
        <v>8219</v>
      </c>
      <c r="C1983">
        <v>369</v>
      </c>
    </row>
    <row r="1984" spans="2:3" x14ac:dyDescent="0.35">
      <c r="B1984" t="s">
        <v>8219</v>
      </c>
      <c r="C1984">
        <v>369</v>
      </c>
    </row>
    <row r="1985" spans="2:3" x14ac:dyDescent="0.35">
      <c r="B1985" t="s">
        <v>8219</v>
      </c>
      <c r="C1985">
        <v>372</v>
      </c>
    </row>
    <row r="1986" spans="2:3" x14ac:dyDescent="0.35">
      <c r="B1986" t="s">
        <v>8219</v>
      </c>
      <c r="C1986">
        <v>375</v>
      </c>
    </row>
    <row r="1987" spans="2:3" x14ac:dyDescent="0.35">
      <c r="B1987" t="s">
        <v>8219</v>
      </c>
      <c r="C1987">
        <v>375</v>
      </c>
    </row>
    <row r="1988" spans="2:3" x14ac:dyDescent="0.35">
      <c r="B1988" t="s">
        <v>8219</v>
      </c>
      <c r="C1988">
        <v>376</v>
      </c>
    </row>
    <row r="1989" spans="2:3" x14ac:dyDescent="0.35">
      <c r="B1989" t="s">
        <v>8219</v>
      </c>
      <c r="C1989">
        <v>379</v>
      </c>
    </row>
    <row r="1990" spans="2:3" x14ac:dyDescent="0.35">
      <c r="B1990" t="s">
        <v>8219</v>
      </c>
      <c r="C1990">
        <v>379</v>
      </c>
    </row>
    <row r="1991" spans="2:3" x14ac:dyDescent="0.35">
      <c r="B1991" t="s">
        <v>8219</v>
      </c>
      <c r="C1991">
        <v>380</v>
      </c>
    </row>
    <row r="1992" spans="2:3" x14ac:dyDescent="0.35">
      <c r="B1992" t="s">
        <v>8219</v>
      </c>
      <c r="C1992">
        <v>383</v>
      </c>
    </row>
    <row r="1993" spans="2:3" x14ac:dyDescent="0.35">
      <c r="B1993" t="s">
        <v>8219</v>
      </c>
      <c r="C1993">
        <v>385</v>
      </c>
    </row>
    <row r="1994" spans="2:3" x14ac:dyDescent="0.35">
      <c r="B1994" t="s">
        <v>8219</v>
      </c>
      <c r="C1994">
        <v>388</v>
      </c>
    </row>
    <row r="1995" spans="2:3" x14ac:dyDescent="0.35">
      <c r="B1995" t="s">
        <v>8219</v>
      </c>
      <c r="C1995">
        <v>389</v>
      </c>
    </row>
    <row r="1996" spans="2:3" x14ac:dyDescent="0.35">
      <c r="B1996" t="s">
        <v>8219</v>
      </c>
      <c r="C1996">
        <v>391</v>
      </c>
    </row>
    <row r="1997" spans="2:3" x14ac:dyDescent="0.35">
      <c r="B1997" t="s">
        <v>8219</v>
      </c>
      <c r="C1997">
        <v>392</v>
      </c>
    </row>
    <row r="1998" spans="2:3" x14ac:dyDescent="0.35">
      <c r="B1998" t="s">
        <v>8219</v>
      </c>
      <c r="C1998">
        <v>392</v>
      </c>
    </row>
    <row r="1999" spans="2:3" x14ac:dyDescent="0.35">
      <c r="B1999" t="s">
        <v>8219</v>
      </c>
      <c r="C1999">
        <v>392</v>
      </c>
    </row>
    <row r="2000" spans="2:3" x14ac:dyDescent="0.35">
      <c r="B2000" t="s">
        <v>8219</v>
      </c>
      <c r="C2000">
        <v>394</v>
      </c>
    </row>
    <row r="2001" spans="2:3" x14ac:dyDescent="0.35">
      <c r="B2001" t="s">
        <v>8219</v>
      </c>
      <c r="C2001">
        <v>398</v>
      </c>
    </row>
    <row r="2002" spans="2:3" x14ac:dyDescent="0.35">
      <c r="B2002" t="s">
        <v>8219</v>
      </c>
      <c r="C2002">
        <v>398</v>
      </c>
    </row>
    <row r="2003" spans="2:3" x14ac:dyDescent="0.35">
      <c r="B2003" t="s">
        <v>8219</v>
      </c>
      <c r="C2003">
        <v>402</v>
      </c>
    </row>
    <row r="2004" spans="2:3" x14ac:dyDescent="0.35">
      <c r="B2004" t="s">
        <v>8219</v>
      </c>
      <c r="C2004">
        <v>403</v>
      </c>
    </row>
    <row r="2005" spans="2:3" x14ac:dyDescent="0.35">
      <c r="B2005" t="s">
        <v>8219</v>
      </c>
      <c r="C2005">
        <v>404</v>
      </c>
    </row>
    <row r="2006" spans="2:3" x14ac:dyDescent="0.35">
      <c r="B2006" t="s">
        <v>8219</v>
      </c>
      <c r="C2006">
        <v>404</v>
      </c>
    </row>
    <row r="2007" spans="2:3" x14ac:dyDescent="0.35">
      <c r="B2007" t="s">
        <v>8219</v>
      </c>
      <c r="C2007">
        <v>405</v>
      </c>
    </row>
    <row r="2008" spans="2:3" x14ac:dyDescent="0.35">
      <c r="B2008" t="s">
        <v>8219</v>
      </c>
      <c r="C2008">
        <v>405</v>
      </c>
    </row>
    <row r="2009" spans="2:3" x14ac:dyDescent="0.35">
      <c r="B2009" t="s">
        <v>8219</v>
      </c>
      <c r="C2009">
        <v>406</v>
      </c>
    </row>
    <row r="2010" spans="2:3" x14ac:dyDescent="0.35">
      <c r="B2010" t="s">
        <v>8219</v>
      </c>
      <c r="C2010">
        <v>410</v>
      </c>
    </row>
    <row r="2011" spans="2:3" x14ac:dyDescent="0.35">
      <c r="B2011" t="s">
        <v>8219</v>
      </c>
      <c r="C2011">
        <v>413</v>
      </c>
    </row>
    <row r="2012" spans="2:3" x14ac:dyDescent="0.35">
      <c r="B2012" t="s">
        <v>8219</v>
      </c>
      <c r="C2012">
        <v>415</v>
      </c>
    </row>
    <row r="2013" spans="2:3" x14ac:dyDescent="0.35">
      <c r="B2013" t="s">
        <v>8219</v>
      </c>
      <c r="C2013">
        <v>415</v>
      </c>
    </row>
    <row r="2014" spans="2:3" x14ac:dyDescent="0.35">
      <c r="B2014" t="s">
        <v>8219</v>
      </c>
      <c r="C2014">
        <v>424</v>
      </c>
    </row>
    <row r="2015" spans="2:3" x14ac:dyDescent="0.35">
      <c r="B2015" t="s">
        <v>8219</v>
      </c>
      <c r="C2015">
        <v>426</v>
      </c>
    </row>
    <row r="2016" spans="2:3" x14ac:dyDescent="0.35">
      <c r="B2016" t="s">
        <v>8219</v>
      </c>
      <c r="C2016">
        <v>426</v>
      </c>
    </row>
    <row r="2017" spans="2:3" x14ac:dyDescent="0.35">
      <c r="B2017" t="s">
        <v>8219</v>
      </c>
      <c r="C2017">
        <v>429</v>
      </c>
    </row>
    <row r="2018" spans="2:3" x14ac:dyDescent="0.35">
      <c r="B2018" t="s">
        <v>8219</v>
      </c>
      <c r="C2018">
        <v>433</v>
      </c>
    </row>
    <row r="2019" spans="2:3" x14ac:dyDescent="0.35">
      <c r="B2019" t="s">
        <v>8219</v>
      </c>
      <c r="C2019">
        <v>437</v>
      </c>
    </row>
    <row r="2020" spans="2:3" x14ac:dyDescent="0.35">
      <c r="B2020" t="s">
        <v>8219</v>
      </c>
      <c r="C2020">
        <v>438</v>
      </c>
    </row>
    <row r="2021" spans="2:3" x14ac:dyDescent="0.35">
      <c r="B2021" t="s">
        <v>8219</v>
      </c>
      <c r="C2021">
        <v>441</v>
      </c>
    </row>
    <row r="2022" spans="2:3" x14ac:dyDescent="0.35">
      <c r="B2022" t="s">
        <v>8219</v>
      </c>
      <c r="C2022">
        <v>443</v>
      </c>
    </row>
    <row r="2023" spans="2:3" x14ac:dyDescent="0.35">
      <c r="B2023" t="s">
        <v>8219</v>
      </c>
      <c r="C2023">
        <v>445</v>
      </c>
    </row>
    <row r="2024" spans="2:3" x14ac:dyDescent="0.35">
      <c r="B2024" t="s">
        <v>8219</v>
      </c>
      <c r="C2024">
        <v>447</v>
      </c>
    </row>
    <row r="2025" spans="2:3" x14ac:dyDescent="0.35">
      <c r="B2025" t="s">
        <v>8219</v>
      </c>
      <c r="C2025">
        <v>450</v>
      </c>
    </row>
    <row r="2026" spans="2:3" x14ac:dyDescent="0.35">
      <c r="B2026" t="s">
        <v>8219</v>
      </c>
      <c r="C2026">
        <v>452</v>
      </c>
    </row>
    <row r="2027" spans="2:3" x14ac:dyDescent="0.35">
      <c r="B2027" t="s">
        <v>8219</v>
      </c>
      <c r="C2027">
        <v>454</v>
      </c>
    </row>
    <row r="2028" spans="2:3" x14ac:dyDescent="0.35">
      <c r="B2028" t="s">
        <v>8219</v>
      </c>
      <c r="C2028">
        <v>455</v>
      </c>
    </row>
    <row r="2029" spans="2:3" x14ac:dyDescent="0.35">
      <c r="B2029" t="s">
        <v>8219</v>
      </c>
      <c r="C2029">
        <v>456</v>
      </c>
    </row>
    <row r="2030" spans="2:3" x14ac:dyDescent="0.35">
      <c r="B2030" t="s">
        <v>8219</v>
      </c>
      <c r="C2030">
        <v>465</v>
      </c>
    </row>
    <row r="2031" spans="2:3" x14ac:dyDescent="0.35">
      <c r="B2031" t="s">
        <v>8219</v>
      </c>
      <c r="C2031">
        <v>467</v>
      </c>
    </row>
    <row r="2032" spans="2:3" x14ac:dyDescent="0.35">
      <c r="B2032" t="s">
        <v>8219</v>
      </c>
      <c r="C2032">
        <v>470</v>
      </c>
    </row>
    <row r="2033" spans="2:3" x14ac:dyDescent="0.35">
      <c r="B2033" t="s">
        <v>8219</v>
      </c>
      <c r="C2033">
        <v>473</v>
      </c>
    </row>
    <row r="2034" spans="2:3" x14ac:dyDescent="0.35">
      <c r="B2034" t="s">
        <v>8219</v>
      </c>
      <c r="C2034">
        <v>478</v>
      </c>
    </row>
    <row r="2035" spans="2:3" x14ac:dyDescent="0.35">
      <c r="B2035" t="s">
        <v>8219</v>
      </c>
      <c r="C2035">
        <v>479</v>
      </c>
    </row>
    <row r="2036" spans="2:3" x14ac:dyDescent="0.35">
      <c r="B2036" t="s">
        <v>8219</v>
      </c>
      <c r="C2036">
        <v>480</v>
      </c>
    </row>
    <row r="2037" spans="2:3" x14ac:dyDescent="0.35">
      <c r="B2037" t="s">
        <v>8219</v>
      </c>
      <c r="C2037">
        <v>480</v>
      </c>
    </row>
    <row r="2038" spans="2:3" x14ac:dyDescent="0.35">
      <c r="B2038" t="s">
        <v>8219</v>
      </c>
      <c r="C2038">
        <v>489</v>
      </c>
    </row>
    <row r="2039" spans="2:3" x14ac:dyDescent="0.35">
      <c r="B2039" t="s">
        <v>8219</v>
      </c>
      <c r="C2039">
        <v>493</v>
      </c>
    </row>
    <row r="2040" spans="2:3" x14ac:dyDescent="0.35">
      <c r="B2040" t="s">
        <v>8219</v>
      </c>
      <c r="C2040">
        <v>493</v>
      </c>
    </row>
    <row r="2041" spans="2:3" x14ac:dyDescent="0.35">
      <c r="B2041" t="s">
        <v>8219</v>
      </c>
      <c r="C2041">
        <v>498</v>
      </c>
    </row>
    <row r="2042" spans="2:3" x14ac:dyDescent="0.35">
      <c r="B2042" t="s">
        <v>8219</v>
      </c>
      <c r="C2042">
        <v>498</v>
      </c>
    </row>
    <row r="2043" spans="2:3" x14ac:dyDescent="0.35">
      <c r="B2043" t="s">
        <v>8219</v>
      </c>
      <c r="C2043">
        <v>499</v>
      </c>
    </row>
    <row r="2044" spans="2:3" x14ac:dyDescent="0.35">
      <c r="B2044" t="s">
        <v>8219</v>
      </c>
      <c r="C2044">
        <v>508</v>
      </c>
    </row>
    <row r="2045" spans="2:3" x14ac:dyDescent="0.35">
      <c r="B2045" t="s">
        <v>8219</v>
      </c>
      <c r="C2045">
        <v>508</v>
      </c>
    </row>
    <row r="2046" spans="2:3" x14ac:dyDescent="0.35">
      <c r="B2046" t="s">
        <v>8219</v>
      </c>
      <c r="C2046">
        <v>508</v>
      </c>
    </row>
    <row r="2047" spans="2:3" x14ac:dyDescent="0.35">
      <c r="B2047" t="s">
        <v>8219</v>
      </c>
      <c r="C2047">
        <v>510</v>
      </c>
    </row>
    <row r="2048" spans="2:3" x14ac:dyDescent="0.35">
      <c r="B2048" t="s">
        <v>8219</v>
      </c>
      <c r="C2048">
        <v>512</v>
      </c>
    </row>
    <row r="2049" spans="2:3" x14ac:dyDescent="0.35">
      <c r="B2049" t="s">
        <v>8219</v>
      </c>
      <c r="C2049">
        <v>514</v>
      </c>
    </row>
    <row r="2050" spans="2:3" x14ac:dyDescent="0.35">
      <c r="B2050" t="s">
        <v>8219</v>
      </c>
      <c r="C2050">
        <v>524</v>
      </c>
    </row>
    <row r="2051" spans="2:3" x14ac:dyDescent="0.35">
      <c r="B2051" t="s">
        <v>8219</v>
      </c>
      <c r="C2051">
        <v>531</v>
      </c>
    </row>
    <row r="2052" spans="2:3" x14ac:dyDescent="0.35">
      <c r="B2052" t="s">
        <v>8219</v>
      </c>
      <c r="C2052">
        <v>537</v>
      </c>
    </row>
    <row r="2053" spans="2:3" x14ac:dyDescent="0.35">
      <c r="B2053" t="s">
        <v>8219</v>
      </c>
      <c r="C2053">
        <v>537</v>
      </c>
    </row>
    <row r="2054" spans="2:3" x14ac:dyDescent="0.35">
      <c r="B2054" t="s">
        <v>8219</v>
      </c>
      <c r="C2054">
        <v>539</v>
      </c>
    </row>
    <row r="2055" spans="2:3" x14ac:dyDescent="0.35">
      <c r="B2055" t="s">
        <v>8219</v>
      </c>
      <c r="C2055">
        <v>539</v>
      </c>
    </row>
    <row r="2056" spans="2:3" x14ac:dyDescent="0.35">
      <c r="B2056" t="s">
        <v>8219</v>
      </c>
      <c r="C2056">
        <v>541</v>
      </c>
    </row>
    <row r="2057" spans="2:3" x14ac:dyDescent="0.35">
      <c r="B2057" t="s">
        <v>8219</v>
      </c>
      <c r="C2057">
        <v>549</v>
      </c>
    </row>
    <row r="2058" spans="2:3" x14ac:dyDescent="0.35">
      <c r="B2058" t="s">
        <v>8219</v>
      </c>
      <c r="C2058">
        <v>551</v>
      </c>
    </row>
    <row r="2059" spans="2:3" x14ac:dyDescent="0.35">
      <c r="B2059" t="s">
        <v>8219</v>
      </c>
      <c r="C2059">
        <v>554</v>
      </c>
    </row>
    <row r="2060" spans="2:3" x14ac:dyDescent="0.35">
      <c r="B2060" t="s">
        <v>8219</v>
      </c>
      <c r="C2060">
        <v>555</v>
      </c>
    </row>
    <row r="2061" spans="2:3" x14ac:dyDescent="0.35">
      <c r="B2061" t="s">
        <v>8219</v>
      </c>
      <c r="C2061">
        <v>555</v>
      </c>
    </row>
    <row r="2062" spans="2:3" x14ac:dyDescent="0.35">
      <c r="B2062" t="s">
        <v>8219</v>
      </c>
      <c r="C2062">
        <v>557</v>
      </c>
    </row>
    <row r="2063" spans="2:3" x14ac:dyDescent="0.35">
      <c r="B2063" t="s">
        <v>8219</v>
      </c>
      <c r="C2063">
        <v>558</v>
      </c>
    </row>
    <row r="2064" spans="2:3" x14ac:dyDescent="0.35">
      <c r="B2064" t="s">
        <v>8219</v>
      </c>
      <c r="C2064">
        <v>560</v>
      </c>
    </row>
    <row r="2065" spans="2:3" x14ac:dyDescent="0.35">
      <c r="B2065" t="s">
        <v>8219</v>
      </c>
      <c r="C2065">
        <v>562</v>
      </c>
    </row>
    <row r="2066" spans="2:3" x14ac:dyDescent="0.35">
      <c r="B2066" t="s">
        <v>8219</v>
      </c>
      <c r="C2066">
        <v>563</v>
      </c>
    </row>
    <row r="2067" spans="2:3" x14ac:dyDescent="0.35">
      <c r="B2067" t="s">
        <v>8219</v>
      </c>
      <c r="C2067">
        <v>571</v>
      </c>
    </row>
    <row r="2068" spans="2:3" x14ac:dyDescent="0.35">
      <c r="B2068" t="s">
        <v>8219</v>
      </c>
      <c r="C2068">
        <v>574</v>
      </c>
    </row>
    <row r="2069" spans="2:3" x14ac:dyDescent="0.35">
      <c r="B2069" t="s">
        <v>8219</v>
      </c>
      <c r="C2069">
        <v>576</v>
      </c>
    </row>
    <row r="2070" spans="2:3" x14ac:dyDescent="0.35">
      <c r="B2070" t="s">
        <v>8219</v>
      </c>
      <c r="C2070">
        <v>577</v>
      </c>
    </row>
    <row r="2071" spans="2:3" x14ac:dyDescent="0.35">
      <c r="B2071" t="s">
        <v>8219</v>
      </c>
      <c r="C2071">
        <v>600</v>
      </c>
    </row>
    <row r="2072" spans="2:3" x14ac:dyDescent="0.35">
      <c r="B2072" t="s">
        <v>8219</v>
      </c>
      <c r="C2072">
        <v>607</v>
      </c>
    </row>
    <row r="2073" spans="2:3" x14ac:dyDescent="0.35">
      <c r="B2073" t="s">
        <v>8219</v>
      </c>
      <c r="C2073">
        <v>613</v>
      </c>
    </row>
    <row r="2074" spans="2:3" x14ac:dyDescent="0.35">
      <c r="B2074" t="s">
        <v>8219</v>
      </c>
      <c r="C2074">
        <v>614</v>
      </c>
    </row>
    <row r="2075" spans="2:3" x14ac:dyDescent="0.35">
      <c r="B2075" t="s">
        <v>8219</v>
      </c>
      <c r="C2075">
        <v>615</v>
      </c>
    </row>
    <row r="2076" spans="2:3" x14ac:dyDescent="0.35">
      <c r="B2076" t="s">
        <v>8219</v>
      </c>
      <c r="C2076">
        <v>621</v>
      </c>
    </row>
    <row r="2077" spans="2:3" x14ac:dyDescent="0.35">
      <c r="B2077" t="s">
        <v>8219</v>
      </c>
      <c r="C2077">
        <v>623</v>
      </c>
    </row>
    <row r="2078" spans="2:3" x14ac:dyDescent="0.35">
      <c r="B2078" t="s">
        <v>8219</v>
      </c>
      <c r="C2078">
        <v>625</v>
      </c>
    </row>
    <row r="2079" spans="2:3" x14ac:dyDescent="0.35">
      <c r="B2079" t="s">
        <v>8219</v>
      </c>
      <c r="C2079">
        <v>635</v>
      </c>
    </row>
    <row r="2080" spans="2:3" x14ac:dyDescent="0.35">
      <c r="B2080" t="s">
        <v>8219</v>
      </c>
      <c r="C2080">
        <v>644</v>
      </c>
    </row>
    <row r="2081" spans="2:3" x14ac:dyDescent="0.35">
      <c r="B2081" t="s">
        <v>8219</v>
      </c>
      <c r="C2081">
        <v>651</v>
      </c>
    </row>
    <row r="2082" spans="2:3" x14ac:dyDescent="0.35">
      <c r="B2082" t="s">
        <v>8219</v>
      </c>
      <c r="C2082">
        <v>660</v>
      </c>
    </row>
    <row r="2083" spans="2:3" x14ac:dyDescent="0.35">
      <c r="B2083" t="s">
        <v>8219</v>
      </c>
      <c r="C2083">
        <v>665</v>
      </c>
    </row>
    <row r="2084" spans="2:3" x14ac:dyDescent="0.35">
      <c r="B2084" t="s">
        <v>8219</v>
      </c>
      <c r="C2084">
        <v>666</v>
      </c>
    </row>
    <row r="2085" spans="2:3" x14ac:dyDescent="0.35">
      <c r="B2085" t="s">
        <v>8219</v>
      </c>
      <c r="C2085">
        <v>670</v>
      </c>
    </row>
    <row r="2086" spans="2:3" x14ac:dyDescent="0.35">
      <c r="B2086" t="s">
        <v>8219</v>
      </c>
      <c r="C2086">
        <v>676</v>
      </c>
    </row>
    <row r="2087" spans="2:3" x14ac:dyDescent="0.35">
      <c r="B2087" t="s">
        <v>8219</v>
      </c>
      <c r="C2087">
        <v>680</v>
      </c>
    </row>
    <row r="2088" spans="2:3" x14ac:dyDescent="0.35">
      <c r="B2088" t="s">
        <v>8219</v>
      </c>
      <c r="C2088">
        <v>680</v>
      </c>
    </row>
    <row r="2089" spans="2:3" x14ac:dyDescent="0.35">
      <c r="B2089" t="s">
        <v>8219</v>
      </c>
      <c r="C2089">
        <v>682</v>
      </c>
    </row>
    <row r="2090" spans="2:3" x14ac:dyDescent="0.35">
      <c r="B2090" t="s">
        <v>8219</v>
      </c>
      <c r="C2090">
        <v>682</v>
      </c>
    </row>
    <row r="2091" spans="2:3" x14ac:dyDescent="0.35">
      <c r="B2091" t="s">
        <v>8219</v>
      </c>
      <c r="C2091">
        <v>688</v>
      </c>
    </row>
    <row r="2092" spans="2:3" x14ac:dyDescent="0.35">
      <c r="B2092" t="s">
        <v>8219</v>
      </c>
      <c r="C2092">
        <v>701</v>
      </c>
    </row>
    <row r="2093" spans="2:3" x14ac:dyDescent="0.35">
      <c r="B2093" t="s">
        <v>8219</v>
      </c>
      <c r="C2093">
        <v>707</v>
      </c>
    </row>
    <row r="2094" spans="2:3" x14ac:dyDescent="0.35">
      <c r="B2094" t="s">
        <v>8219</v>
      </c>
      <c r="C2094">
        <v>711</v>
      </c>
    </row>
    <row r="2095" spans="2:3" x14ac:dyDescent="0.35">
      <c r="B2095" t="s">
        <v>8219</v>
      </c>
      <c r="C2095">
        <v>714</v>
      </c>
    </row>
    <row r="2096" spans="2:3" x14ac:dyDescent="0.35">
      <c r="B2096" t="s">
        <v>8219</v>
      </c>
      <c r="C2096">
        <v>721</v>
      </c>
    </row>
    <row r="2097" spans="2:3" x14ac:dyDescent="0.35">
      <c r="B2097" t="s">
        <v>8219</v>
      </c>
      <c r="C2097">
        <v>729</v>
      </c>
    </row>
    <row r="2098" spans="2:3" x14ac:dyDescent="0.35">
      <c r="B2098" t="s">
        <v>8219</v>
      </c>
      <c r="C2098">
        <v>736</v>
      </c>
    </row>
    <row r="2099" spans="2:3" x14ac:dyDescent="0.35">
      <c r="B2099" t="s">
        <v>8219</v>
      </c>
      <c r="C2099">
        <v>740</v>
      </c>
    </row>
    <row r="2100" spans="2:3" x14ac:dyDescent="0.35">
      <c r="B2100" t="s">
        <v>8219</v>
      </c>
      <c r="C2100">
        <v>742</v>
      </c>
    </row>
    <row r="2101" spans="2:3" x14ac:dyDescent="0.35">
      <c r="B2101" t="s">
        <v>8219</v>
      </c>
      <c r="C2101">
        <v>760</v>
      </c>
    </row>
    <row r="2102" spans="2:3" x14ac:dyDescent="0.35">
      <c r="B2102" t="s">
        <v>8219</v>
      </c>
      <c r="C2102">
        <v>813</v>
      </c>
    </row>
    <row r="2103" spans="2:3" x14ac:dyDescent="0.35">
      <c r="B2103" t="s">
        <v>8219</v>
      </c>
      <c r="C2103">
        <v>821</v>
      </c>
    </row>
    <row r="2104" spans="2:3" x14ac:dyDescent="0.35">
      <c r="B2104" t="s">
        <v>8219</v>
      </c>
      <c r="C2104">
        <v>827</v>
      </c>
    </row>
    <row r="2105" spans="2:3" x14ac:dyDescent="0.35">
      <c r="B2105" t="s">
        <v>8219</v>
      </c>
      <c r="C2105">
        <v>834</v>
      </c>
    </row>
    <row r="2106" spans="2:3" x14ac:dyDescent="0.35">
      <c r="B2106" t="s">
        <v>8219</v>
      </c>
      <c r="C2106">
        <v>848</v>
      </c>
    </row>
    <row r="2107" spans="2:3" x14ac:dyDescent="0.35">
      <c r="B2107" t="s">
        <v>8219</v>
      </c>
      <c r="C2107">
        <v>859</v>
      </c>
    </row>
    <row r="2108" spans="2:3" x14ac:dyDescent="0.35">
      <c r="B2108" t="s">
        <v>8219</v>
      </c>
      <c r="C2108">
        <v>874</v>
      </c>
    </row>
    <row r="2109" spans="2:3" x14ac:dyDescent="0.35">
      <c r="B2109" t="s">
        <v>8219</v>
      </c>
      <c r="C2109">
        <v>878</v>
      </c>
    </row>
    <row r="2110" spans="2:3" x14ac:dyDescent="0.35">
      <c r="B2110" t="s">
        <v>8219</v>
      </c>
      <c r="C2110">
        <v>885</v>
      </c>
    </row>
    <row r="2111" spans="2:3" x14ac:dyDescent="0.35">
      <c r="B2111" t="s">
        <v>8219</v>
      </c>
      <c r="C2111">
        <v>897</v>
      </c>
    </row>
    <row r="2112" spans="2:3" x14ac:dyDescent="0.35">
      <c r="B2112" t="s">
        <v>8219</v>
      </c>
      <c r="C2112">
        <v>902</v>
      </c>
    </row>
    <row r="2113" spans="2:3" x14ac:dyDescent="0.35">
      <c r="B2113" t="s">
        <v>8219</v>
      </c>
      <c r="C2113">
        <v>916</v>
      </c>
    </row>
    <row r="2114" spans="2:3" x14ac:dyDescent="0.35">
      <c r="B2114" t="s">
        <v>8219</v>
      </c>
      <c r="C2114">
        <v>930</v>
      </c>
    </row>
    <row r="2115" spans="2:3" x14ac:dyDescent="0.35">
      <c r="B2115" t="s">
        <v>8219</v>
      </c>
      <c r="C2115">
        <v>942</v>
      </c>
    </row>
    <row r="2116" spans="2:3" x14ac:dyDescent="0.35">
      <c r="B2116" t="s">
        <v>8219</v>
      </c>
      <c r="C2116">
        <v>943</v>
      </c>
    </row>
    <row r="2117" spans="2:3" x14ac:dyDescent="0.35">
      <c r="B2117" t="s">
        <v>8219</v>
      </c>
      <c r="C2117">
        <v>944</v>
      </c>
    </row>
    <row r="2118" spans="2:3" x14ac:dyDescent="0.35">
      <c r="B2118" t="s">
        <v>8219</v>
      </c>
      <c r="C2118">
        <v>951</v>
      </c>
    </row>
    <row r="2119" spans="2:3" x14ac:dyDescent="0.35">
      <c r="B2119" t="s">
        <v>8219</v>
      </c>
      <c r="C2119">
        <v>963</v>
      </c>
    </row>
    <row r="2120" spans="2:3" x14ac:dyDescent="0.35">
      <c r="B2120" t="s">
        <v>8219</v>
      </c>
      <c r="C2120">
        <v>964</v>
      </c>
    </row>
    <row r="2121" spans="2:3" x14ac:dyDescent="0.35">
      <c r="B2121" t="s">
        <v>8219</v>
      </c>
      <c r="C2121">
        <v>971</v>
      </c>
    </row>
    <row r="2122" spans="2:3" x14ac:dyDescent="0.35">
      <c r="B2122" t="s">
        <v>8219</v>
      </c>
      <c r="C2122">
        <v>983</v>
      </c>
    </row>
    <row r="2123" spans="2:3" x14ac:dyDescent="0.35">
      <c r="B2123" t="s">
        <v>8219</v>
      </c>
      <c r="C2123">
        <v>988</v>
      </c>
    </row>
    <row r="2124" spans="2:3" x14ac:dyDescent="0.35">
      <c r="B2124" t="s">
        <v>8219</v>
      </c>
      <c r="C2124">
        <v>1013</v>
      </c>
    </row>
    <row r="2125" spans="2:3" x14ac:dyDescent="0.35">
      <c r="B2125" t="s">
        <v>8219</v>
      </c>
      <c r="C2125">
        <v>1019</v>
      </c>
    </row>
    <row r="2126" spans="2:3" x14ac:dyDescent="0.35">
      <c r="B2126" t="s">
        <v>8219</v>
      </c>
      <c r="C2126">
        <v>1021</v>
      </c>
    </row>
    <row r="2127" spans="2:3" x14ac:dyDescent="0.35">
      <c r="B2127" t="s">
        <v>8219</v>
      </c>
      <c r="C2127">
        <v>1049</v>
      </c>
    </row>
    <row r="2128" spans="2:3" x14ac:dyDescent="0.35">
      <c r="B2128" t="s">
        <v>8219</v>
      </c>
      <c r="C2128">
        <v>1062</v>
      </c>
    </row>
    <row r="2129" spans="2:3" x14ac:dyDescent="0.35">
      <c r="B2129" t="s">
        <v>8219</v>
      </c>
      <c r="C2129">
        <v>1071</v>
      </c>
    </row>
    <row r="2130" spans="2:3" x14ac:dyDescent="0.35">
      <c r="B2130" t="s">
        <v>8219</v>
      </c>
      <c r="C2130">
        <v>1088</v>
      </c>
    </row>
    <row r="2131" spans="2:3" x14ac:dyDescent="0.35">
      <c r="B2131" t="s">
        <v>8219</v>
      </c>
      <c r="C2131">
        <v>1095</v>
      </c>
    </row>
    <row r="2132" spans="2:3" x14ac:dyDescent="0.35">
      <c r="B2132" t="s">
        <v>8219</v>
      </c>
      <c r="C2132">
        <v>1104</v>
      </c>
    </row>
    <row r="2133" spans="2:3" x14ac:dyDescent="0.35">
      <c r="B2133" t="s">
        <v>8219</v>
      </c>
      <c r="C2133">
        <v>1107</v>
      </c>
    </row>
    <row r="2134" spans="2:3" x14ac:dyDescent="0.35">
      <c r="B2134" t="s">
        <v>8219</v>
      </c>
      <c r="C2134">
        <v>1113</v>
      </c>
    </row>
    <row r="2135" spans="2:3" x14ac:dyDescent="0.35">
      <c r="B2135" t="s">
        <v>8219</v>
      </c>
      <c r="C2135">
        <v>1151</v>
      </c>
    </row>
    <row r="2136" spans="2:3" x14ac:dyDescent="0.35">
      <c r="B2136" t="s">
        <v>8219</v>
      </c>
      <c r="C2136">
        <v>1204</v>
      </c>
    </row>
    <row r="2137" spans="2:3" x14ac:dyDescent="0.35">
      <c r="B2137" t="s">
        <v>8219</v>
      </c>
      <c r="C2137">
        <v>1224</v>
      </c>
    </row>
    <row r="2138" spans="2:3" x14ac:dyDescent="0.35">
      <c r="B2138" t="s">
        <v>8219</v>
      </c>
      <c r="C2138">
        <v>1251</v>
      </c>
    </row>
    <row r="2139" spans="2:3" x14ac:dyDescent="0.35">
      <c r="B2139" t="s">
        <v>8219</v>
      </c>
      <c r="C2139">
        <v>1260</v>
      </c>
    </row>
    <row r="2140" spans="2:3" x14ac:dyDescent="0.35">
      <c r="B2140" t="s">
        <v>8219</v>
      </c>
      <c r="C2140">
        <v>1281</v>
      </c>
    </row>
    <row r="2141" spans="2:3" x14ac:dyDescent="0.35">
      <c r="B2141" t="s">
        <v>8219</v>
      </c>
      <c r="C2141">
        <v>1328</v>
      </c>
    </row>
    <row r="2142" spans="2:3" x14ac:dyDescent="0.35">
      <c r="B2142" t="s">
        <v>8219</v>
      </c>
      <c r="C2142">
        <v>1356</v>
      </c>
    </row>
    <row r="2143" spans="2:3" x14ac:dyDescent="0.35">
      <c r="B2143" t="s">
        <v>8219</v>
      </c>
      <c r="C2143">
        <v>1364</v>
      </c>
    </row>
    <row r="2144" spans="2:3" x14ac:dyDescent="0.35">
      <c r="B2144" t="s">
        <v>8219</v>
      </c>
      <c r="C2144">
        <v>1373</v>
      </c>
    </row>
    <row r="2145" spans="2:3" x14ac:dyDescent="0.35">
      <c r="B2145" t="s">
        <v>8219</v>
      </c>
      <c r="C2145">
        <v>1375</v>
      </c>
    </row>
    <row r="2146" spans="2:3" x14ac:dyDescent="0.35">
      <c r="B2146" t="s">
        <v>8219</v>
      </c>
      <c r="C2146">
        <v>1420</v>
      </c>
    </row>
    <row r="2147" spans="2:3" x14ac:dyDescent="0.35">
      <c r="B2147" t="s">
        <v>8219</v>
      </c>
      <c r="C2147">
        <v>1510</v>
      </c>
    </row>
    <row r="2148" spans="2:3" x14ac:dyDescent="0.35">
      <c r="B2148" t="s">
        <v>8219</v>
      </c>
      <c r="C2148">
        <v>1513</v>
      </c>
    </row>
    <row r="2149" spans="2:3" x14ac:dyDescent="0.35">
      <c r="B2149" t="s">
        <v>8219</v>
      </c>
      <c r="C2149">
        <v>1530</v>
      </c>
    </row>
    <row r="2150" spans="2:3" x14ac:dyDescent="0.35">
      <c r="B2150" t="s">
        <v>8219</v>
      </c>
      <c r="C2150">
        <v>1556</v>
      </c>
    </row>
    <row r="2151" spans="2:3" x14ac:dyDescent="0.35">
      <c r="B2151" t="s">
        <v>8219</v>
      </c>
      <c r="C2151">
        <v>1596</v>
      </c>
    </row>
    <row r="2152" spans="2:3" x14ac:dyDescent="0.35">
      <c r="B2152" t="s">
        <v>8219</v>
      </c>
      <c r="C2152">
        <v>1633</v>
      </c>
    </row>
    <row r="2153" spans="2:3" x14ac:dyDescent="0.35">
      <c r="B2153" t="s">
        <v>8219</v>
      </c>
      <c r="C2153">
        <v>1637</v>
      </c>
    </row>
    <row r="2154" spans="2:3" x14ac:dyDescent="0.35">
      <c r="B2154" t="s">
        <v>8219</v>
      </c>
      <c r="C2154">
        <v>1670</v>
      </c>
    </row>
    <row r="2155" spans="2:3" x14ac:dyDescent="0.35">
      <c r="B2155" t="s">
        <v>8219</v>
      </c>
      <c r="C2155">
        <v>1737</v>
      </c>
    </row>
    <row r="2156" spans="2:3" x14ac:dyDescent="0.35">
      <c r="B2156" t="s">
        <v>8219</v>
      </c>
      <c r="C2156">
        <v>1762</v>
      </c>
    </row>
    <row r="2157" spans="2:3" x14ac:dyDescent="0.35">
      <c r="B2157" t="s">
        <v>8219</v>
      </c>
      <c r="C2157">
        <v>1780</v>
      </c>
    </row>
    <row r="2158" spans="2:3" x14ac:dyDescent="0.35">
      <c r="B2158" t="s">
        <v>8219</v>
      </c>
      <c r="C2158">
        <v>1789</v>
      </c>
    </row>
    <row r="2159" spans="2:3" x14ac:dyDescent="0.35">
      <c r="B2159" t="s">
        <v>8219</v>
      </c>
      <c r="C2159">
        <v>1876</v>
      </c>
    </row>
    <row r="2160" spans="2:3" x14ac:dyDescent="0.35">
      <c r="B2160" t="s">
        <v>8219</v>
      </c>
      <c r="C2160">
        <v>1887</v>
      </c>
    </row>
    <row r="2161" spans="2:3" x14ac:dyDescent="0.35">
      <c r="B2161" t="s">
        <v>8219</v>
      </c>
      <c r="C2161">
        <v>1945</v>
      </c>
    </row>
    <row r="2162" spans="2:3" x14ac:dyDescent="0.35">
      <c r="B2162" t="s">
        <v>8219</v>
      </c>
      <c r="C2162">
        <v>1980</v>
      </c>
    </row>
    <row r="2163" spans="2:3" x14ac:dyDescent="0.35">
      <c r="B2163" t="s">
        <v>8219</v>
      </c>
      <c r="C2163">
        <v>2035</v>
      </c>
    </row>
    <row r="2164" spans="2:3" x14ac:dyDescent="0.35">
      <c r="B2164" t="s">
        <v>8219</v>
      </c>
      <c r="C2164">
        <v>2051</v>
      </c>
    </row>
    <row r="2165" spans="2:3" x14ac:dyDescent="0.35">
      <c r="B2165" t="s">
        <v>8219</v>
      </c>
      <c r="C2165">
        <v>2139</v>
      </c>
    </row>
    <row r="2166" spans="2:3" x14ac:dyDescent="0.35">
      <c r="B2166" t="s">
        <v>8219</v>
      </c>
      <c r="C2166">
        <v>2165</v>
      </c>
    </row>
    <row r="2167" spans="2:3" x14ac:dyDescent="0.35">
      <c r="B2167" t="s">
        <v>8219</v>
      </c>
      <c r="C2167">
        <v>2174</v>
      </c>
    </row>
    <row r="2168" spans="2:3" x14ac:dyDescent="0.35">
      <c r="B2168" t="s">
        <v>8219</v>
      </c>
      <c r="C2168">
        <v>2436</v>
      </c>
    </row>
    <row r="2169" spans="2:3" x14ac:dyDescent="0.35">
      <c r="B2169" t="s">
        <v>8219</v>
      </c>
      <c r="C2169">
        <v>2478</v>
      </c>
    </row>
    <row r="2170" spans="2:3" x14ac:dyDescent="0.35">
      <c r="B2170" t="s">
        <v>8219</v>
      </c>
      <c r="C2170">
        <v>2525</v>
      </c>
    </row>
    <row r="2171" spans="2:3" x14ac:dyDescent="0.35">
      <c r="B2171" t="s">
        <v>8219</v>
      </c>
      <c r="C2171">
        <v>2602</v>
      </c>
    </row>
    <row r="2172" spans="2:3" x14ac:dyDescent="0.35">
      <c r="B2172" t="s">
        <v>8219</v>
      </c>
      <c r="C2172">
        <v>3238</v>
      </c>
    </row>
    <row r="2173" spans="2:3" x14ac:dyDescent="0.35">
      <c r="B2173" t="s">
        <v>8219</v>
      </c>
      <c r="C2173">
        <v>3355</v>
      </c>
    </row>
    <row r="2174" spans="2:3" x14ac:dyDescent="0.35">
      <c r="B2174" t="s">
        <v>8219</v>
      </c>
      <c r="C2174">
        <v>3468</v>
      </c>
    </row>
    <row r="2175" spans="2:3" x14ac:dyDescent="0.35">
      <c r="B2175" t="s">
        <v>8219</v>
      </c>
      <c r="C2175">
        <v>3562</v>
      </c>
    </row>
    <row r="2176" spans="2:3" x14ac:dyDescent="0.35">
      <c r="B2176" t="s">
        <v>8219</v>
      </c>
      <c r="C2176">
        <v>3663</v>
      </c>
    </row>
    <row r="2177" spans="2:3" x14ac:dyDescent="0.35">
      <c r="B2177" t="s">
        <v>8219</v>
      </c>
      <c r="C2177">
        <v>3863</v>
      </c>
    </row>
    <row r="2178" spans="2:3" x14ac:dyDescent="0.35">
      <c r="B2178" t="s">
        <v>8219</v>
      </c>
      <c r="C2178">
        <v>4245</v>
      </c>
    </row>
    <row r="2179" spans="2:3" x14ac:dyDescent="0.35">
      <c r="B2179" t="s">
        <v>8219</v>
      </c>
      <c r="C2179">
        <v>4330</v>
      </c>
    </row>
    <row r="2180" spans="2:3" x14ac:dyDescent="0.35">
      <c r="B2180" t="s">
        <v>8219</v>
      </c>
      <c r="C2180">
        <v>4562</v>
      </c>
    </row>
    <row r="2181" spans="2:3" x14ac:dyDescent="0.35">
      <c r="B2181" t="s">
        <v>8219</v>
      </c>
      <c r="C2181">
        <v>4883</v>
      </c>
    </row>
    <row r="2182" spans="2:3" x14ac:dyDescent="0.35">
      <c r="B2182" t="s">
        <v>8219</v>
      </c>
      <c r="C2182">
        <v>5812</v>
      </c>
    </row>
    <row r="2183" spans="2:3" x14ac:dyDescent="0.35">
      <c r="B2183" t="s">
        <v>8219</v>
      </c>
      <c r="C2183">
        <v>8200</v>
      </c>
    </row>
    <row r="2184" spans="2:3" x14ac:dyDescent="0.35">
      <c r="B2184" t="s">
        <v>8219</v>
      </c>
      <c r="C2184">
        <v>8359</v>
      </c>
    </row>
    <row r="2185" spans="2:3" x14ac:dyDescent="0.35">
      <c r="B2185" t="s">
        <v>8219</v>
      </c>
      <c r="C2185">
        <v>20242</v>
      </c>
    </row>
    <row r="2186" spans="2:3" x14ac:dyDescent="0.35">
      <c r="B2186" t="s">
        <v>8219</v>
      </c>
      <c r="C2186">
        <v>26457</v>
      </c>
    </row>
  </sheetData>
  <sortState xmlns:xlrd2="http://schemas.microsoft.com/office/spreadsheetml/2017/richdata2" ref="D2:E1531">
    <sortCondition ref="E2:E1531"/>
  </sortState>
  <conditionalFormatting sqref="B2188">
    <cfRule type="cellIs" dxfId="24" priority="17" operator="equal">
      <formula>"""successful"""</formula>
    </cfRule>
  </conditionalFormatting>
  <conditionalFormatting sqref="B2:B2186">
    <cfRule type="containsText" dxfId="23" priority="13" operator="containsText" text="live">
      <formula>NOT(ISERROR(SEARCH("live",B2)))</formula>
    </cfRule>
    <cfRule type="containsText" dxfId="22" priority="14" operator="containsText" text="canceled">
      <formula>NOT(ISERROR(SEARCH("canceled",B2)))</formula>
    </cfRule>
    <cfRule type="containsText" dxfId="21" priority="15" operator="containsText" text="failed">
      <formula>NOT(ISERROR(SEARCH("failed",B2)))</formula>
    </cfRule>
    <cfRule type="containsText" dxfId="20" priority="16" operator="containsText" text="successful">
      <formula>NOT(ISERROR(SEARCH("successful",B2)))</formula>
    </cfRule>
  </conditionalFormatting>
  <conditionalFormatting sqref="D2:D1531">
    <cfRule type="containsText" dxfId="19" priority="9" operator="containsText" text="live">
      <formula>NOT(ISERROR(SEARCH("live",D2)))</formula>
    </cfRule>
    <cfRule type="containsText" dxfId="18" priority="10" operator="containsText" text="canceled">
      <formula>NOT(ISERROR(SEARCH("canceled",D2)))</formula>
    </cfRule>
    <cfRule type="containsText" dxfId="17" priority="11" operator="containsText" text="failed">
      <formula>NOT(ISERROR(SEARCH("failed",D2)))</formula>
    </cfRule>
    <cfRule type="containsText" dxfId="16" priority="12" operator="containsText" text="successful">
      <formula>NOT(ISERROR(SEARCH("successful",D2)))</formula>
    </cfRule>
  </conditionalFormatting>
  <conditionalFormatting sqref="H1">
    <cfRule type="containsText" dxfId="15" priority="5" operator="containsText" text="live">
      <formula>NOT(ISERROR(SEARCH("live",H1)))</formula>
    </cfRule>
    <cfRule type="containsText" dxfId="14" priority="6" operator="containsText" text="canceled">
      <formula>NOT(ISERROR(SEARCH("canceled",H1)))</formula>
    </cfRule>
    <cfRule type="containsText" dxfId="13" priority="7" operator="containsText" text="failed">
      <formula>NOT(ISERROR(SEARCH("failed",H1)))</formula>
    </cfRule>
    <cfRule type="containsText" dxfId="12" priority="8" operator="containsText" text="successful">
      <formula>NOT(ISERROR(SEARCH("successful",H1)))</formula>
    </cfRule>
  </conditionalFormatting>
  <conditionalFormatting sqref="I1">
    <cfRule type="containsText" dxfId="11" priority="1" operator="containsText" text="live">
      <formula>NOT(ISERROR(SEARCH("live",I1)))</formula>
    </cfRule>
    <cfRule type="containsText" dxfId="10" priority="2" operator="containsText" text="canceled">
      <formula>NOT(ISERROR(SEARCH("canceled",I1)))</formula>
    </cfRule>
    <cfRule type="containsText" dxfId="9" priority="3" operator="containsText" text="failed">
      <formula>NOT(ISERROR(SEARCH("failed",I1)))</formula>
    </cfRule>
    <cfRule type="containsText" dxfId="8" priority="4" operator="containsText" text="successful">
      <formula>NOT(ISERROR(SEARCH("successful",I1)))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4A889A-FD1D-45AB-99DD-89A0EF8F74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Sheet7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jtile</cp:lastModifiedBy>
  <dcterms:created xsi:type="dcterms:W3CDTF">2017-04-20T15:17:24Z</dcterms:created>
  <dcterms:modified xsi:type="dcterms:W3CDTF">2020-05-23T00:38:56Z</dcterms:modified>
</cp:coreProperties>
</file>