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30" yWindow="120" windowWidth="17340" windowHeight="91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0" i="1" l="1"/>
  <c r="C80" i="1"/>
  <c r="G80" i="1" s="1"/>
  <c r="F79" i="1"/>
  <c r="D79" i="1"/>
  <c r="C79" i="1"/>
  <c r="G79" i="1" s="1"/>
  <c r="M78" i="1"/>
  <c r="M77" i="1"/>
  <c r="M76" i="1"/>
  <c r="M75" i="1"/>
  <c r="C26" i="1"/>
  <c r="H59" i="1"/>
  <c r="E79" i="1" l="1"/>
  <c r="D80" i="1"/>
  <c r="F80" i="1"/>
  <c r="E27" i="1"/>
  <c r="C27" i="1"/>
  <c r="F26" i="1"/>
  <c r="D26" i="1"/>
  <c r="D9" i="1"/>
  <c r="E9" i="1"/>
  <c r="F9" i="1"/>
  <c r="C10" i="1"/>
  <c r="D10" i="1" s="1"/>
  <c r="E10" i="1"/>
  <c r="F10" i="1"/>
  <c r="K78" i="1" l="1"/>
  <c r="K76" i="1"/>
  <c r="K77" i="1"/>
  <c r="K75" i="1"/>
  <c r="G10" i="1"/>
  <c r="H10" i="1" s="1"/>
  <c r="G27" i="1"/>
  <c r="G26" i="1"/>
  <c r="G9" i="1"/>
  <c r="H9" i="1" s="1"/>
  <c r="D27" i="1"/>
  <c r="F27" i="1"/>
  <c r="E26" i="1"/>
  <c r="K89" i="1" s="1"/>
  <c r="K90" i="1" l="1"/>
  <c r="F90" i="1" s="1"/>
  <c r="G89" i="1"/>
  <c r="D89" i="1"/>
  <c r="F89" i="1"/>
  <c r="K22" i="1"/>
  <c r="D40" i="1" s="1"/>
  <c r="E89" i="1"/>
  <c r="C89" i="1"/>
  <c r="K23" i="1"/>
  <c r="D41" i="1" s="1"/>
  <c r="K25" i="1"/>
  <c r="F40" i="1"/>
  <c r="C40" i="1"/>
  <c r="G40" i="1"/>
  <c r="K24" i="1"/>
  <c r="E40" i="1"/>
  <c r="G90" i="1" l="1"/>
  <c r="C90" i="1"/>
  <c r="E90" i="1"/>
  <c r="D90" i="1"/>
  <c r="M89" i="1"/>
  <c r="H89" i="1"/>
  <c r="F41" i="1"/>
  <c r="E43" i="1"/>
  <c r="G43" i="1"/>
  <c r="C43" i="1"/>
  <c r="E41" i="1"/>
  <c r="G41" i="1"/>
  <c r="C41" i="1"/>
  <c r="D43" i="1"/>
  <c r="F43" i="1"/>
  <c r="F42" i="1"/>
  <c r="D42" i="1"/>
  <c r="G42" i="1"/>
  <c r="C42" i="1"/>
  <c r="H40" i="1"/>
  <c r="I40" i="1" s="1"/>
  <c r="J40" i="1" s="1"/>
  <c r="M22" i="1"/>
  <c r="E42" i="1"/>
  <c r="H90" i="1" l="1"/>
  <c r="M90" i="1"/>
  <c r="H43" i="1"/>
  <c r="I43" i="1" s="1"/>
  <c r="J43" i="1" s="1"/>
  <c r="M25" i="1"/>
  <c r="H41" i="1"/>
  <c r="I41" i="1" s="1"/>
  <c r="J41" i="1" s="1"/>
  <c r="M23" i="1"/>
  <c r="H42" i="1"/>
  <c r="I42" i="1" s="1"/>
  <c r="J42" i="1" s="1"/>
  <c r="M24" i="1"/>
</calcChain>
</file>

<file path=xl/comments1.xml><?xml version="1.0" encoding="utf-8"?>
<comments xmlns="http://schemas.openxmlformats.org/spreadsheetml/2006/main">
  <authors>
    <author>Kulas, John T.</author>
  </authors>
  <commentList>
    <comment ref="B6" authorId="0">
      <text>
        <r>
          <rPr>
            <b/>
            <sz val="8"/>
            <color indexed="81"/>
            <rFont val="Tahoma"/>
            <charset val="1"/>
          </rPr>
          <t>Kulas, John T.:</t>
        </r>
        <r>
          <rPr>
            <sz val="8"/>
            <color indexed="81"/>
            <rFont val="Tahoma"/>
            <charset val="1"/>
          </rPr>
          <t xml:space="preserve">
Values here define the shape of the symmetric distribution to the right</t>
        </r>
      </text>
    </comment>
  </commentList>
</comments>
</file>

<file path=xl/sharedStrings.xml><?xml version="1.0" encoding="utf-8"?>
<sst xmlns="http://schemas.openxmlformats.org/spreadsheetml/2006/main" count="61" uniqueCount="27">
  <si>
    <t>Resp Prob</t>
  </si>
  <si>
    <t>Symmetric</t>
  </si>
  <si>
    <t>Skewed</t>
  </si>
  <si>
    <t>0&lt;p&lt;.3</t>
  </si>
  <si>
    <t>0&lt;p&lt;.4</t>
  </si>
  <si>
    <t>Score</t>
  </si>
  <si>
    <t>Score p</t>
  </si>
  <si>
    <t>Response p</t>
  </si>
  <si>
    <t>Score Prob</t>
  </si>
  <si>
    <t>Score Distribution</t>
  </si>
  <si>
    <t>Resp Dist</t>
  </si>
  <si>
    <t>Sum of Products</t>
  </si>
  <si>
    <t>Check Probs</t>
  </si>
  <si>
    <t>True Mean</t>
  </si>
  <si>
    <t>Resp Mean</t>
  </si>
  <si>
    <t>Bias</t>
  </si>
  <si>
    <t>%Error</t>
  </si>
  <si>
    <t>Enter p</t>
  </si>
  <si>
    <t>Inferred Population Distributions</t>
  </si>
  <si>
    <t>Pop Mean</t>
  </si>
  <si>
    <t>Sum of Quotients</t>
  </si>
  <si>
    <t>Choose Response Distributions: Symmetric or Skewed</t>
  </si>
  <si>
    <t>Choose Score Distribution: Symmetric or Skewed</t>
  </si>
  <si>
    <t>Inputting Distribution Resulting from Non-Response</t>
  </si>
  <si>
    <t>Observed Sample Distribution</t>
  </si>
  <si>
    <t>From Sample</t>
  </si>
  <si>
    <t>Distributions Resulting from Non-Response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</si>
</sst>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9" fontId="0" fillId="2" borderId="0" xfId="1" applyFont="1" applyFill="1" applyAlignment="1">
      <alignment horizontal="center"/>
    </xf>
    <xf numFmtId="9" fontId="3" fillId="3" borderId="0" xfId="1" applyFont="1" applyFill="1" applyAlignment="1">
      <alignment horizontal="center"/>
    </xf>
    <xf numFmtId="9" fontId="0" fillId="3" borderId="0" xfId="1" applyFont="1" applyFill="1" applyAlignment="1">
      <alignment horizontal="center"/>
    </xf>
    <xf numFmtId="9" fontId="0" fillId="5" borderId="0" xfId="1" applyFont="1" applyFill="1" applyAlignment="1">
      <alignment horizontal="center"/>
    </xf>
    <xf numFmtId="9" fontId="0" fillId="6" borderId="0" xfId="1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4843942699932"/>
          <c:y val="5.6580269682278493E-2"/>
          <c:w val="0.85842304651677581"/>
          <c:h val="0.830976282242419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Sheet1!$C$9:$G$9</c:f>
              <c:numCache>
                <c:formatCode>0%</c:formatCode>
                <c:ptCount val="5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0.2</c:v>
                </c:pt>
                <c:pt idx="4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49568"/>
        <c:axId val="134351104"/>
      </c:lineChart>
      <c:catAx>
        <c:axId val="13434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351104"/>
        <c:crosses val="autoZero"/>
        <c:auto val="1"/>
        <c:lblAlgn val="ctr"/>
        <c:lblOffset val="100"/>
        <c:noMultiLvlLbl val="0"/>
      </c:catAx>
      <c:valAx>
        <c:axId val="1343511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4349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4843942699932"/>
          <c:y val="5.6580269682278493E-2"/>
          <c:w val="0.85842304651677581"/>
          <c:h val="0.830976282242419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Sheet1!$C$26:$G$26</c:f>
              <c:numCache>
                <c:formatCode>0%</c:formatCode>
                <c:ptCount val="5"/>
                <c:pt idx="0">
                  <c:v>0.25</c:v>
                </c:pt>
                <c:pt idx="1">
                  <c:v>0.2</c:v>
                </c:pt>
                <c:pt idx="2">
                  <c:v>9.9999999999999978E-2</c:v>
                </c:pt>
                <c:pt idx="3">
                  <c:v>0.2</c:v>
                </c:pt>
                <c:pt idx="4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99584"/>
        <c:axId val="43881600"/>
      </c:lineChart>
      <c:catAx>
        <c:axId val="4369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43881600"/>
        <c:crosses val="autoZero"/>
        <c:auto val="1"/>
        <c:lblAlgn val="ctr"/>
        <c:lblOffset val="100"/>
        <c:noMultiLvlLbl val="0"/>
      </c:catAx>
      <c:valAx>
        <c:axId val="438816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3699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4843942699932"/>
          <c:y val="5.6580269682278493E-2"/>
          <c:w val="0.85842304651677581"/>
          <c:h val="0.830976282242419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Sheet1!$C$27:$G$27</c:f>
              <c:numCache>
                <c:formatCode>0%</c:formatCode>
                <c:ptCount val="5"/>
                <c:pt idx="0">
                  <c:v>0.01</c:v>
                </c:pt>
                <c:pt idx="1">
                  <c:v>0.10500000000000001</c:v>
                </c:pt>
                <c:pt idx="2">
                  <c:v>0.2</c:v>
                </c:pt>
                <c:pt idx="3">
                  <c:v>0.29499999999999998</c:v>
                </c:pt>
                <c:pt idx="4">
                  <c:v>0.39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67936"/>
        <c:axId val="44169472"/>
      </c:lineChart>
      <c:catAx>
        <c:axId val="4416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44169472"/>
        <c:crosses val="autoZero"/>
        <c:auto val="1"/>
        <c:lblAlgn val="ctr"/>
        <c:lblOffset val="100"/>
        <c:noMultiLvlLbl val="0"/>
      </c:catAx>
      <c:valAx>
        <c:axId val="441694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4167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4843942699932"/>
          <c:y val="5.6580269682278493E-2"/>
          <c:w val="0.85842304651677581"/>
          <c:h val="0.830976282242419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Sheet1!$C$27:$G$27</c:f>
              <c:numCache>
                <c:formatCode>0%</c:formatCode>
                <c:ptCount val="5"/>
                <c:pt idx="0">
                  <c:v>0.01</c:v>
                </c:pt>
                <c:pt idx="1">
                  <c:v>0.10500000000000001</c:v>
                </c:pt>
                <c:pt idx="2">
                  <c:v>0.2</c:v>
                </c:pt>
                <c:pt idx="3">
                  <c:v>0.29499999999999998</c:v>
                </c:pt>
                <c:pt idx="4">
                  <c:v>0.39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03424"/>
        <c:axId val="38871808"/>
      </c:lineChart>
      <c:catAx>
        <c:axId val="413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8871808"/>
        <c:crosses val="autoZero"/>
        <c:auto val="1"/>
        <c:lblAlgn val="ctr"/>
        <c:lblOffset val="100"/>
        <c:noMultiLvlLbl val="0"/>
      </c:catAx>
      <c:valAx>
        <c:axId val="388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1303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val>
            <c:numRef>
              <c:f>Sheet1!$C$59:$G$59</c:f>
              <c:numCache>
                <c:formatCode>0%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0.3</c:v>
                </c:pt>
                <c:pt idx="4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03680"/>
        <c:axId val="38598528"/>
      </c:lineChart>
      <c:catAx>
        <c:axId val="3250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598528"/>
        <c:crosses val="autoZero"/>
        <c:auto val="1"/>
        <c:lblAlgn val="ctr"/>
        <c:lblOffset val="100"/>
        <c:noMultiLvlLbl val="0"/>
      </c:catAx>
      <c:valAx>
        <c:axId val="385985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2503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val>
            <c:numRef>
              <c:f>Sheet1!$C$59:$G$59</c:f>
              <c:numCache>
                <c:formatCode>0%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0.3</c:v>
                </c:pt>
                <c:pt idx="4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44960"/>
        <c:axId val="43547264"/>
      </c:lineChart>
      <c:catAx>
        <c:axId val="4354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47264"/>
        <c:crosses val="autoZero"/>
        <c:auto val="1"/>
        <c:lblAlgn val="ctr"/>
        <c:lblOffset val="100"/>
        <c:noMultiLvlLbl val="0"/>
      </c:catAx>
      <c:valAx>
        <c:axId val="435472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3544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4843942699932"/>
          <c:y val="4.2555024240483262E-2"/>
          <c:w val="0.85842304651677581"/>
          <c:h val="0.830976282242419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Sheet1!$C$79:$G$79</c:f>
              <c:numCache>
                <c:formatCode>0%</c:formatCode>
                <c:ptCount val="5"/>
                <c:pt idx="0">
                  <c:v>0.15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81760"/>
        <c:axId val="38589568"/>
      </c:lineChart>
      <c:catAx>
        <c:axId val="3858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38589568"/>
        <c:crosses val="autoZero"/>
        <c:auto val="1"/>
        <c:lblAlgn val="ctr"/>
        <c:lblOffset val="100"/>
        <c:noMultiLvlLbl val="0"/>
      </c:catAx>
      <c:valAx>
        <c:axId val="385895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8581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4843942699932"/>
          <c:y val="5.6580269682278493E-2"/>
          <c:w val="0.85842304651677581"/>
          <c:h val="0.830976282242419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Sheet1!$C$80:$G$80</c:f>
              <c:numCache>
                <c:formatCode>0%</c:formatCode>
                <c:ptCount val="5"/>
                <c:pt idx="0">
                  <c:v>0.01</c:v>
                </c:pt>
                <c:pt idx="1">
                  <c:v>0.10500000000000001</c:v>
                </c:pt>
                <c:pt idx="2">
                  <c:v>0.2</c:v>
                </c:pt>
                <c:pt idx="3">
                  <c:v>0.29499999999999998</c:v>
                </c:pt>
                <c:pt idx="4">
                  <c:v>0.39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45056"/>
        <c:axId val="38864000"/>
      </c:lineChart>
      <c:catAx>
        <c:axId val="3884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8864000"/>
        <c:crosses val="autoZero"/>
        <c:auto val="1"/>
        <c:lblAlgn val="ctr"/>
        <c:lblOffset val="100"/>
        <c:noMultiLvlLbl val="0"/>
      </c:catAx>
      <c:valAx>
        <c:axId val="388640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8845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4843942699932"/>
          <c:y val="4.2555024240483262E-2"/>
          <c:w val="0.85842304651677581"/>
          <c:h val="0.830976282242419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Sheet1!$C$89:$G$89</c:f>
              <c:numCache>
                <c:formatCode>0%</c:formatCode>
                <c:ptCount val="5"/>
                <c:pt idx="0">
                  <c:v>2.7027027027027025E-2</c:v>
                </c:pt>
                <c:pt idx="1">
                  <c:v>6.7567567567567557E-2</c:v>
                </c:pt>
                <c:pt idx="2">
                  <c:v>0.67567567567567566</c:v>
                </c:pt>
                <c:pt idx="3">
                  <c:v>0.20270270270270263</c:v>
                </c:pt>
                <c:pt idx="4">
                  <c:v>2.7027027027027025E-2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83136"/>
        <c:axId val="38851328"/>
      </c:lineChart>
      <c:catAx>
        <c:axId val="4948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8851328"/>
        <c:crosses val="autoZero"/>
        <c:auto val="1"/>
        <c:lblAlgn val="ctr"/>
        <c:lblOffset val="100"/>
        <c:noMultiLvlLbl val="0"/>
      </c:catAx>
      <c:valAx>
        <c:axId val="388513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9483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4843942699932"/>
          <c:y val="5.6580269682278493E-2"/>
          <c:w val="0.85842304651677581"/>
          <c:h val="0.830976282242419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Sheet1!$C$90:$G$90</c:f>
              <c:numCache>
                <c:formatCode>0%</c:formatCode>
                <c:ptCount val="5"/>
                <c:pt idx="0">
                  <c:v>0.52096708983585349</c:v>
                </c:pt>
                <c:pt idx="1">
                  <c:v>9.9231826635400658E-2</c:v>
                </c:pt>
                <c:pt idx="2">
                  <c:v>0.26048354491792675</c:v>
                </c:pt>
                <c:pt idx="3">
                  <c:v>0.10595940810220748</c:v>
                </c:pt>
                <c:pt idx="4">
                  <c:v>1.3358130508611628E-2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6464"/>
        <c:axId val="43969152"/>
      </c:lineChart>
      <c:catAx>
        <c:axId val="4396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43969152"/>
        <c:crosses val="autoZero"/>
        <c:auto val="1"/>
        <c:lblAlgn val="ctr"/>
        <c:lblOffset val="100"/>
        <c:noMultiLvlLbl val="0"/>
      </c:catAx>
      <c:valAx>
        <c:axId val="439691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3966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val>
            <c:numRef>
              <c:f>Sheet1!$C$40:$G$40</c:f>
              <c:numCache>
                <c:formatCode>0%</c:formatCode>
                <c:ptCount val="5"/>
                <c:pt idx="0">
                  <c:v>8.0645161290322565E-2</c:v>
                </c:pt>
                <c:pt idx="1">
                  <c:v>0.25806451612903225</c:v>
                </c:pt>
                <c:pt idx="2">
                  <c:v>0.3225806451612902</c:v>
                </c:pt>
                <c:pt idx="3">
                  <c:v>0.25806451612903225</c:v>
                </c:pt>
                <c:pt idx="4">
                  <c:v>8.0645161290322565E-2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86112"/>
        <c:axId val="28230784"/>
      </c:lineChart>
      <c:catAx>
        <c:axId val="14898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230784"/>
        <c:crosses val="autoZero"/>
        <c:auto val="1"/>
        <c:lblAlgn val="ctr"/>
        <c:lblOffset val="100"/>
        <c:noMultiLvlLbl val="0"/>
      </c:catAx>
      <c:valAx>
        <c:axId val="28230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8986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178859924063"/>
          <c:y val="5.9883310764498383E-2"/>
          <c:w val="0.85739214637005323"/>
          <c:h val="0.84647909457177728"/>
        </c:manualLayout>
      </c:layout>
      <c:lineChart>
        <c:grouping val="standard"/>
        <c:varyColors val="0"/>
        <c:ser>
          <c:idx val="2"/>
          <c:order val="0"/>
          <c:marker>
            <c:symbol val="none"/>
          </c:marker>
          <c:val>
            <c:numRef>
              <c:f>Sheet1!$C$41:$G$41</c:f>
              <c:numCache>
                <c:formatCode>0%</c:formatCode>
                <c:ptCount val="5"/>
                <c:pt idx="0">
                  <c:v>2.5000000000000001E-3</c:v>
                </c:pt>
                <c:pt idx="1">
                  <c:v>0.10500000000000002</c:v>
                </c:pt>
                <c:pt idx="2">
                  <c:v>0.5</c:v>
                </c:pt>
                <c:pt idx="3">
                  <c:v>0.29499999999999998</c:v>
                </c:pt>
                <c:pt idx="4">
                  <c:v>9.7500000000000017E-2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62368"/>
        <c:axId val="37188736"/>
      </c:lineChart>
      <c:catAx>
        <c:axId val="3716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188736"/>
        <c:crosses val="autoZero"/>
        <c:auto val="1"/>
        <c:lblAlgn val="ctr"/>
        <c:lblOffset val="100"/>
        <c:noMultiLvlLbl val="0"/>
      </c:catAx>
      <c:valAx>
        <c:axId val="371887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7162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val>
            <c:numRef>
              <c:f>Sheet1!$C$42:$G$42</c:f>
              <c:numCache>
                <c:formatCode>0%</c:formatCode>
                <c:ptCount val="5"/>
                <c:pt idx="0">
                  <c:v>1.2499999999999999E-2</c:v>
                </c:pt>
                <c:pt idx="1">
                  <c:v>0.10500000000000002</c:v>
                </c:pt>
                <c:pt idx="2">
                  <c:v>9.9999999999999978E-2</c:v>
                </c:pt>
                <c:pt idx="3">
                  <c:v>0.29499999999999998</c:v>
                </c:pt>
                <c:pt idx="4">
                  <c:v>0.48749999999999999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45920"/>
        <c:axId val="40951808"/>
      </c:lineChart>
      <c:catAx>
        <c:axId val="409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951808"/>
        <c:crosses val="autoZero"/>
        <c:auto val="1"/>
        <c:lblAlgn val="ctr"/>
        <c:lblOffset val="100"/>
        <c:noMultiLvlLbl val="0"/>
      </c:catAx>
      <c:valAx>
        <c:axId val="4095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0945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val>
            <c:numRef>
              <c:f>Sheet1!$C$43:$G$43</c:f>
              <c:numCache>
                <c:formatCode>0%</c:formatCode>
                <c:ptCount val="5"/>
                <c:pt idx="0">
                  <c:v>3.4453057708871661E-4</c:v>
                </c:pt>
                <c:pt idx="1">
                  <c:v>3.7984496124031014E-2</c:v>
                </c:pt>
                <c:pt idx="2">
                  <c:v>0.13781223083548666</c:v>
                </c:pt>
                <c:pt idx="3">
                  <c:v>0.29982773471145563</c:v>
                </c:pt>
                <c:pt idx="4">
                  <c:v>0.524031007751938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19616"/>
        <c:axId val="32721152"/>
      </c:lineChart>
      <c:catAx>
        <c:axId val="3271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721152"/>
        <c:crosses val="autoZero"/>
        <c:auto val="1"/>
        <c:lblAlgn val="ctr"/>
        <c:lblOffset val="100"/>
        <c:noMultiLvlLbl val="0"/>
      </c:catAx>
      <c:valAx>
        <c:axId val="327211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2719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4843942699932"/>
          <c:y val="5.6580269682278493E-2"/>
          <c:w val="0.85842304651677581"/>
          <c:h val="0.830976282242419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Sheet1!$C$10:$G$10</c:f>
              <c:numCache>
                <c:formatCode>0%</c:formatCode>
                <c:ptCount val="5"/>
                <c:pt idx="0">
                  <c:v>0.01</c:v>
                </c:pt>
                <c:pt idx="1">
                  <c:v>0.10500000000000001</c:v>
                </c:pt>
                <c:pt idx="2">
                  <c:v>0.2</c:v>
                </c:pt>
                <c:pt idx="3">
                  <c:v>0.29499999999999998</c:v>
                </c:pt>
                <c:pt idx="4">
                  <c:v>0.39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59360"/>
        <c:axId val="40712832"/>
      </c:lineChart>
      <c:catAx>
        <c:axId val="3335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40712832"/>
        <c:crosses val="autoZero"/>
        <c:auto val="1"/>
        <c:lblAlgn val="ctr"/>
        <c:lblOffset val="100"/>
        <c:noMultiLvlLbl val="0"/>
      </c:catAx>
      <c:valAx>
        <c:axId val="40712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3359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4843942699932"/>
          <c:y val="5.6580269682278493E-2"/>
          <c:w val="0.85842304651677581"/>
          <c:h val="0.830976282242419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Sheet1!$C$10:$G$10</c:f>
              <c:numCache>
                <c:formatCode>0%</c:formatCode>
                <c:ptCount val="5"/>
                <c:pt idx="0">
                  <c:v>0.01</c:v>
                </c:pt>
                <c:pt idx="1">
                  <c:v>0.10500000000000001</c:v>
                </c:pt>
                <c:pt idx="2">
                  <c:v>0.2</c:v>
                </c:pt>
                <c:pt idx="3">
                  <c:v>0.29499999999999998</c:v>
                </c:pt>
                <c:pt idx="4">
                  <c:v>0.39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10528"/>
        <c:axId val="40838272"/>
      </c:lineChart>
      <c:catAx>
        <c:axId val="4071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40838272"/>
        <c:crosses val="autoZero"/>
        <c:auto val="1"/>
        <c:lblAlgn val="ctr"/>
        <c:lblOffset val="100"/>
        <c:noMultiLvlLbl val="0"/>
      </c:catAx>
      <c:valAx>
        <c:axId val="40838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0710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4843942699932"/>
          <c:y val="5.6580269682278493E-2"/>
          <c:w val="0.85842304651677581"/>
          <c:h val="0.830976282242419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Sheet1!$C$9:$G$9</c:f>
              <c:numCache>
                <c:formatCode>0%</c:formatCode>
                <c:ptCount val="5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0.2</c:v>
                </c:pt>
                <c:pt idx="4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44288"/>
        <c:axId val="41118336"/>
      </c:lineChart>
      <c:catAx>
        <c:axId val="4084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41118336"/>
        <c:crosses val="autoZero"/>
        <c:auto val="1"/>
        <c:lblAlgn val="ctr"/>
        <c:lblOffset val="100"/>
        <c:noMultiLvlLbl val="0"/>
      </c:catAx>
      <c:valAx>
        <c:axId val="41118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084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4843942699932"/>
          <c:y val="5.6580269682278493E-2"/>
          <c:w val="0.85842304651677581"/>
          <c:h val="0.830976282242419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Sheet1!$C$26:$G$26</c:f>
              <c:numCache>
                <c:formatCode>0%</c:formatCode>
                <c:ptCount val="5"/>
                <c:pt idx="0">
                  <c:v>0.25</c:v>
                </c:pt>
                <c:pt idx="1">
                  <c:v>0.2</c:v>
                </c:pt>
                <c:pt idx="2">
                  <c:v>9.9999999999999978E-2</c:v>
                </c:pt>
                <c:pt idx="3">
                  <c:v>0.2</c:v>
                </c:pt>
                <c:pt idx="4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76160"/>
        <c:axId val="35677696"/>
      </c:lineChart>
      <c:catAx>
        <c:axId val="3567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5677696"/>
        <c:crosses val="autoZero"/>
        <c:auto val="1"/>
        <c:lblAlgn val="ctr"/>
        <c:lblOffset val="100"/>
        <c:noMultiLvlLbl val="0"/>
      </c:catAx>
      <c:valAx>
        <c:axId val="356776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5676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0</xdr:row>
      <xdr:rowOff>163830</xdr:rowOff>
    </xdr:from>
    <xdr:to>
      <xdr:col>19</xdr:col>
      <xdr:colOff>419100</xdr:colOff>
      <xdr:row>15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123825</xdr:colOff>
      <xdr:row>36</xdr:row>
      <xdr:rowOff>28575</xdr:rowOff>
    </xdr:from>
    <xdr:to>
      <xdr:col>19</xdr:col>
      <xdr:colOff>390525</xdr:colOff>
      <xdr:row>51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428625</xdr:colOff>
      <xdr:row>36</xdr:row>
      <xdr:rowOff>19051</xdr:rowOff>
    </xdr:from>
    <xdr:to>
      <xdr:col>27</xdr:col>
      <xdr:colOff>85725</xdr:colOff>
      <xdr:row>52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57150</xdr:colOff>
      <xdr:row>36</xdr:row>
      <xdr:rowOff>9526</xdr:rowOff>
    </xdr:from>
    <xdr:to>
      <xdr:col>34</xdr:col>
      <xdr:colOff>323850</xdr:colOff>
      <xdr:row>52</xdr:row>
      <xdr:rowOff>28576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66675</xdr:colOff>
      <xdr:row>36</xdr:row>
      <xdr:rowOff>9526</xdr:rowOff>
    </xdr:from>
    <xdr:to>
      <xdr:col>41</xdr:col>
      <xdr:colOff>333375</xdr:colOff>
      <xdr:row>52</xdr:row>
      <xdr:rowOff>9526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590550</xdr:colOff>
      <xdr:row>1</xdr:row>
      <xdr:rowOff>0</xdr:rowOff>
    </xdr:from>
    <xdr:to>
      <xdr:col>34</xdr:col>
      <xdr:colOff>276225</xdr:colOff>
      <xdr:row>16</xdr:row>
      <xdr:rowOff>1905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1</xdr:row>
      <xdr:rowOff>0</xdr:rowOff>
    </xdr:from>
    <xdr:to>
      <xdr:col>42</xdr:col>
      <xdr:colOff>295275</xdr:colOff>
      <xdr:row>16</xdr:row>
      <xdr:rowOff>1905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428625</xdr:colOff>
      <xdr:row>0</xdr:row>
      <xdr:rowOff>180975</xdr:rowOff>
    </xdr:from>
    <xdr:to>
      <xdr:col>27</xdr:col>
      <xdr:colOff>114300</xdr:colOff>
      <xdr:row>15</xdr:row>
      <xdr:rowOff>135255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295275</xdr:colOff>
      <xdr:row>33</xdr:row>
      <xdr:rowOff>1905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19</xdr:row>
      <xdr:rowOff>0</xdr:rowOff>
    </xdr:from>
    <xdr:to>
      <xdr:col>34</xdr:col>
      <xdr:colOff>295275</xdr:colOff>
      <xdr:row>33</xdr:row>
      <xdr:rowOff>1905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428625</xdr:colOff>
      <xdr:row>18</xdr:row>
      <xdr:rowOff>171450</xdr:rowOff>
    </xdr:from>
    <xdr:to>
      <xdr:col>27</xdr:col>
      <xdr:colOff>114300</xdr:colOff>
      <xdr:row>32</xdr:row>
      <xdr:rowOff>173355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0</xdr:colOff>
      <xdr:row>19</xdr:row>
      <xdr:rowOff>0</xdr:rowOff>
    </xdr:from>
    <xdr:to>
      <xdr:col>42</xdr:col>
      <xdr:colOff>295275</xdr:colOff>
      <xdr:row>33</xdr:row>
      <xdr:rowOff>1905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55</xdr:row>
      <xdr:rowOff>0</xdr:rowOff>
    </xdr:from>
    <xdr:to>
      <xdr:col>19</xdr:col>
      <xdr:colOff>266700</xdr:colOff>
      <xdr:row>70</xdr:row>
      <xdr:rowOff>104775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419100</xdr:colOff>
      <xdr:row>54</xdr:row>
      <xdr:rowOff>180975</xdr:rowOff>
    </xdr:from>
    <xdr:to>
      <xdr:col>27</xdr:col>
      <xdr:colOff>76200</xdr:colOff>
      <xdr:row>70</xdr:row>
      <xdr:rowOff>95250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9525</xdr:colOff>
      <xdr:row>71</xdr:row>
      <xdr:rowOff>180975</xdr:rowOff>
    </xdr:from>
    <xdr:to>
      <xdr:col>19</xdr:col>
      <xdr:colOff>304800</xdr:colOff>
      <xdr:row>85</xdr:row>
      <xdr:rowOff>182880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428625</xdr:colOff>
      <xdr:row>71</xdr:row>
      <xdr:rowOff>171450</xdr:rowOff>
    </xdr:from>
    <xdr:to>
      <xdr:col>27</xdr:col>
      <xdr:colOff>114300</xdr:colOff>
      <xdr:row>85</xdr:row>
      <xdr:rowOff>173355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581025</xdr:colOff>
      <xdr:row>87</xdr:row>
      <xdr:rowOff>9525</xdr:rowOff>
    </xdr:from>
    <xdr:to>
      <xdr:col>19</xdr:col>
      <xdr:colOff>276225</xdr:colOff>
      <xdr:row>101</xdr:row>
      <xdr:rowOff>59055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428625</xdr:colOff>
      <xdr:row>86</xdr:row>
      <xdr:rowOff>209550</xdr:rowOff>
    </xdr:from>
    <xdr:to>
      <xdr:col>27</xdr:col>
      <xdr:colOff>114300</xdr:colOff>
      <xdr:row>101</xdr:row>
      <xdr:rowOff>20955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"/>
  <sheetViews>
    <sheetView tabSelected="1" topLeftCell="A73" workbookViewId="0">
      <selection activeCell="A38" sqref="A38"/>
    </sheetView>
  </sheetViews>
  <sheetFormatPr defaultRowHeight="15" x14ac:dyDescent="0.25"/>
  <cols>
    <col min="1" max="1" width="15.7109375" customWidth="1"/>
    <col min="2" max="2" width="12.42578125" customWidth="1"/>
    <col min="8" max="8" width="10.28515625" customWidth="1"/>
    <col min="10" max="10" width="9" customWidth="1"/>
    <col min="11" max="11" width="7.7109375" hidden="1" customWidth="1"/>
    <col min="12" max="13" width="0" hidden="1" customWidth="1"/>
  </cols>
  <sheetData>
    <row r="1" spans="1:13" ht="18" x14ac:dyDescent="0.35">
      <c r="A1" s="3" t="s">
        <v>22</v>
      </c>
      <c r="B1" s="2"/>
      <c r="C1" s="2"/>
      <c r="D1" s="2"/>
      <c r="E1" s="2"/>
    </row>
    <row r="2" spans="1:13" ht="14.45" x14ac:dyDescent="0.3">
      <c r="A2" s="4"/>
      <c r="B2" s="4"/>
      <c r="C2" s="4"/>
      <c r="D2" s="4"/>
      <c r="E2" s="4"/>
      <c r="F2" s="1"/>
      <c r="G2" s="1"/>
      <c r="H2" s="1"/>
      <c r="I2" s="1"/>
      <c r="J2" s="1"/>
      <c r="K2" s="1"/>
      <c r="L2" s="1"/>
      <c r="M2" s="1"/>
    </row>
    <row r="3" spans="1:13" ht="14.45" x14ac:dyDescent="0.3">
      <c r="A3" s="4"/>
      <c r="B3" s="4" t="s">
        <v>1</v>
      </c>
      <c r="C3" s="4"/>
      <c r="D3" s="4" t="s">
        <v>2</v>
      </c>
      <c r="E3" s="4"/>
      <c r="F3" s="1"/>
      <c r="G3" s="1"/>
      <c r="H3" s="1"/>
      <c r="I3" s="1"/>
      <c r="J3" s="1"/>
      <c r="K3" s="1"/>
      <c r="L3" s="1"/>
      <c r="M3" s="1"/>
    </row>
    <row r="4" spans="1:13" ht="14.45" x14ac:dyDescent="0.3">
      <c r="A4" s="4"/>
      <c r="B4" s="4" t="s">
        <v>3</v>
      </c>
      <c r="C4" s="4"/>
      <c r="D4" s="4" t="s">
        <v>4</v>
      </c>
      <c r="F4" s="1"/>
      <c r="G4" s="1"/>
      <c r="H4" s="1"/>
      <c r="I4" s="1"/>
      <c r="J4" s="1"/>
      <c r="K4" s="1"/>
      <c r="L4" s="1"/>
      <c r="M4" s="1"/>
    </row>
    <row r="5" spans="1:13" ht="14.45" x14ac:dyDescent="0.3">
      <c r="A5" s="1"/>
      <c r="B5" s="1" t="s">
        <v>17</v>
      </c>
      <c r="C5" s="1"/>
      <c r="D5" s="1" t="s">
        <v>17</v>
      </c>
      <c r="E5" s="1"/>
      <c r="F5" s="1"/>
      <c r="G5" s="1"/>
      <c r="H5" s="1"/>
      <c r="I5" s="1"/>
      <c r="J5" s="1"/>
      <c r="K5" s="1"/>
      <c r="L5" s="1"/>
      <c r="M5" s="1"/>
    </row>
    <row r="6" spans="1:13" ht="14.45" x14ac:dyDescent="0.3">
      <c r="A6" s="1" t="s">
        <v>6</v>
      </c>
      <c r="B6" s="10">
        <v>0.01</v>
      </c>
      <c r="C6" s="1"/>
      <c r="D6" s="11">
        <v>0.01</v>
      </c>
      <c r="E6" s="1"/>
      <c r="F6" s="1"/>
      <c r="G6" s="1"/>
      <c r="H6" s="1"/>
      <c r="I6" s="1"/>
      <c r="J6" s="1"/>
      <c r="K6" s="1"/>
      <c r="L6" s="1"/>
      <c r="M6" s="1"/>
    </row>
    <row r="7" spans="1:13" ht="14.45" x14ac:dyDescent="0.3">
      <c r="A7" s="1"/>
      <c r="B7" s="1"/>
      <c r="C7" s="1"/>
      <c r="D7" s="5"/>
      <c r="E7" s="1"/>
      <c r="F7" s="1"/>
      <c r="G7" s="1"/>
      <c r="H7" s="1"/>
      <c r="I7" s="1"/>
      <c r="J7" s="1"/>
      <c r="K7" s="1"/>
      <c r="L7" s="1"/>
      <c r="M7" s="1"/>
    </row>
    <row r="8" spans="1:13" ht="14.45" x14ac:dyDescent="0.3">
      <c r="A8" s="1"/>
      <c r="B8" s="1" t="s">
        <v>5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 t="s">
        <v>13</v>
      </c>
      <c r="I8" s="1"/>
      <c r="J8" s="1"/>
      <c r="K8" s="1"/>
      <c r="L8" s="1"/>
      <c r="M8" s="1"/>
    </row>
    <row r="9" spans="1:13" ht="14.45" x14ac:dyDescent="0.3">
      <c r="A9" s="1" t="s">
        <v>1</v>
      </c>
      <c r="B9" s="1" t="s">
        <v>8</v>
      </c>
      <c r="C9" s="10">
        <v>0.05</v>
      </c>
      <c r="D9" s="7">
        <f>0.2</f>
        <v>0.2</v>
      </c>
      <c r="E9" s="7">
        <f>0.6-2*C9</f>
        <v>0.5</v>
      </c>
      <c r="F9" s="7">
        <f>0.2</f>
        <v>0.2</v>
      </c>
      <c r="G9" s="7">
        <f>C9</f>
        <v>0.05</v>
      </c>
      <c r="H9" s="1">
        <f>C8*C9 + D8*D9 + E8*E9 + F8*F9 + G8*G9</f>
        <v>3</v>
      </c>
      <c r="I9" s="1"/>
      <c r="J9" s="1"/>
      <c r="K9" s="1"/>
      <c r="L9" s="1"/>
      <c r="M9" s="1"/>
    </row>
    <row r="10" spans="1:13" ht="14.45" x14ac:dyDescent="0.3">
      <c r="A10" s="1" t="s">
        <v>2</v>
      </c>
      <c r="B10" s="1" t="s">
        <v>8</v>
      </c>
      <c r="C10" s="12">
        <f>D6</f>
        <v>0.01</v>
      </c>
      <c r="D10" s="7">
        <f>(C10/2)+0.1</f>
        <v>0.10500000000000001</v>
      </c>
      <c r="E10" s="7">
        <f>0.2</f>
        <v>0.2</v>
      </c>
      <c r="F10" s="7">
        <f>0.3-(C10/2)</f>
        <v>0.29499999999999998</v>
      </c>
      <c r="G10" s="7">
        <f>0.4-C10</f>
        <v>0.39</v>
      </c>
      <c r="H10" s="1">
        <f>C8*C10 + D8*D10 + E8*E10 + F8*F10 + G8*G10</f>
        <v>3.95</v>
      </c>
      <c r="I10" s="1"/>
      <c r="J10" s="1"/>
      <c r="K10" s="1"/>
      <c r="L10" s="1"/>
      <c r="M10" s="1"/>
    </row>
    <row r="11" spans="1:13" ht="14.45" x14ac:dyDescent="0.3">
      <c r="A11" s="1"/>
      <c r="B11" s="1"/>
      <c r="C11" s="5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4.45" x14ac:dyDescent="0.3">
      <c r="I12" s="1"/>
      <c r="J12" s="1"/>
      <c r="K12" s="1"/>
      <c r="L12" s="1"/>
      <c r="M12" s="1"/>
    </row>
    <row r="13" spans="1:13" ht="14.45" x14ac:dyDescent="0.3">
      <c r="I13" s="1"/>
      <c r="J13" s="1"/>
      <c r="K13" s="1"/>
      <c r="L13" s="1"/>
      <c r="M13" s="1"/>
    </row>
    <row r="14" spans="1:13" ht="14.45" x14ac:dyDescent="0.3">
      <c r="I14" s="1"/>
      <c r="J14" s="1"/>
      <c r="K14" s="1"/>
      <c r="L14" s="1"/>
      <c r="M14" s="1"/>
    </row>
    <row r="15" spans="1:13" ht="14.45" x14ac:dyDescent="0.3">
      <c r="I15" s="1"/>
      <c r="J15" s="1"/>
      <c r="K15" s="1"/>
      <c r="L15" s="1"/>
      <c r="M15" s="1"/>
    </row>
    <row r="16" spans="1:13" ht="14.45" x14ac:dyDescent="0.3">
      <c r="I16" s="1"/>
      <c r="J16" s="1"/>
      <c r="K16" s="1"/>
      <c r="L16" s="1"/>
      <c r="M16" s="1"/>
    </row>
    <row r="17" spans="1:13" ht="14.45" x14ac:dyDescent="0.3">
      <c r="I17" s="1"/>
      <c r="J17" s="1"/>
      <c r="K17" s="1"/>
      <c r="L17" s="1"/>
      <c r="M17" s="1"/>
    </row>
    <row r="18" spans="1:13" ht="14.4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K19" s="1"/>
      <c r="L19" s="1"/>
      <c r="M19" s="1"/>
    </row>
    <row r="20" spans="1:13" ht="18.75" x14ac:dyDescent="0.3">
      <c r="A20" s="3" t="s">
        <v>21</v>
      </c>
      <c r="K20" s="1"/>
      <c r="L20" s="1"/>
      <c r="M20" s="1"/>
    </row>
    <row r="21" spans="1:13" x14ac:dyDescent="0.25">
      <c r="K21" s="1" t="s">
        <v>11</v>
      </c>
      <c r="L21" s="1"/>
      <c r="M21" s="1" t="s">
        <v>12</v>
      </c>
    </row>
    <row r="22" spans="1:13" x14ac:dyDescent="0.25">
      <c r="A22" s="1"/>
      <c r="B22" s="1" t="s">
        <v>17</v>
      </c>
      <c r="C22" s="1"/>
      <c r="D22" s="1" t="s">
        <v>17</v>
      </c>
      <c r="E22" s="1"/>
      <c r="F22" s="1"/>
      <c r="G22" s="1"/>
      <c r="H22" s="1"/>
      <c r="K22" s="6">
        <f>C9*C26 + D9*D26 + E9*E26 + F9*F26 + G9*G26</f>
        <v>0.15500000000000003</v>
      </c>
      <c r="L22" s="1"/>
      <c r="M22" s="1">
        <f>SUM(C40:G40)</f>
        <v>0.99999999999999978</v>
      </c>
    </row>
    <row r="23" spans="1:13" x14ac:dyDescent="0.25">
      <c r="A23" s="1" t="s">
        <v>7</v>
      </c>
      <c r="B23" s="13">
        <v>0.25</v>
      </c>
      <c r="C23" s="1"/>
      <c r="D23" s="14">
        <v>0.01</v>
      </c>
      <c r="E23" s="1"/>
      <c r="F23" s="1"/>
      <c r="G23" s="1"/>
      <c r="H23" s="1"/>
      <c r="K23" s="6">
        <f>C9*C27 + D9*D27 + E9*E27 + F9*F27 + G9*G27</f>
        <v>0.2</v>
      </c>
      <c r="L23" s="1"/>
      <c r="M23" s="1">
        <f>SUM(C41:G41)</f>
        <v>1</v>
      </c>
    </row>
    <row r="24" spans="1:13" x14ac:dyDescent="0.25">
      <c r="A24" s="1"/>
      <c r="B24" s="1"/>
      <c r="C24" s="1"/>
      <c r="D24" s="1"/>
      <c r="E24" s="1"/>
      <c r="F24" s="1"/>
      <c r="G24" s="1"/>
      <c r="H24" s="1"/>
      <c r="K24" s="6">
        <f>C10*C26 + D10*D26 + E10*E26 + F10*F26 + G10*G26</f>
        <v>0.2</v>
      </c>
      <c r="L24" s="1"/>
      <c r="M24" s="1">
        <f>SUM(C42:G42)</f>
        <v>1</v>
      </c>
    </row>
    <row r="25" spans="1:13" x14ac:dyDescent="0.25">
      <c r="A25" s="1"/>
      <c r="B25" s="1" t="s">
        <v>5</v>
      </c>
      <c r="C25" s="1">
        <v>1</v>
      </c>
      <c r="D25" s="1">
        <v>2</v>
      </c>
      <c r="E25" s="1">
        <v>3</v>
      </c>
      <c r="F25" s="1">
        <v>4</v>
      </c>
      <c r="G25" s="1">
        <v>5</v>
      </c>
      <c r="H25" s="1"/>
      <c r="K25" s="6">
        <f>C10*C27 + D10*D27 + E10*E27 + F10*F27 + G10*G27</f>
        <v>0.29025000000000001</v>
      </c>
      <c r="L25" s="1"/>
      <c r="M25" s="1">
        <f>SUM(C43:G43)</f>
        <v>1</v>
      </c>
    </row>
    <row r="26" spans="1:13" x14ac:dyDescent="0.25">
      <c r="A26" s="1" t="s">
        <v>1</v>
      </c>
      <c r="B26" s="1" t="s">
        <v>0</v>
      </c>
      <c r="C26" s="13">
        <f>B23</f>
        <v>0.25</v>
      </c>
      <c r="D26" s="7">
        <f>0.2</f>
        <v>0.2</v>
      </c>
      <c r="E26" s="7">
        <f>0.6-2*C26</f>
        <v>9.9999999999999978E-2</v>
      </c>
      <c r="F26" s="7">
        <f>0.2</f>
        <v>0.2</v>
      </c>
      <c r="G26" s="7">
        <f>C26</f>
        <v>0.25</v>
      </c>
      <c r="H26" s="1"/>
      <c r="I26" s="6"/>
      <c r="J26" s="7"/>
      <c r="K26" s="6"/>
      <c r="L26" s="1"/>
      <c r="M26" s="1"/>
    </row>
    <row r="27" spans="1:13" x14ac:dyDescent="0.25">
      <c r="A27" s="1" t="s">
        <v>2</v>
      </c>
      <c r="B27" s="1" t="s">
        <v>0</v>
      </c>
      <c r="C27" s="14">
        <f>D23</f>
        <v>0.01</v>
      </c>
      <c r="D27" s="7">
        <f>(C27/2)+0.1</f>
        <v>0.10500000000000001</v>
      </c>
      <c r="E27" s="7">
        <f>0.2</f>
        <v>0.2</v>
      </c>
      <c r="F27" s="7">
        <f>0.3-(C27/2)</f>
        <v>0.29499999999999998</v>
      </c>
      <c r="G27" s="7">
        <f>0.4-C27</f>
        <v>0.39</v>
      </c>
      <c r="H27" s="1"/>
      <c r="I27" s="6"/>
      <c r="J27" s="7"/>
      <c r="K27" s="6"/>
      <c r="L27" s="1"/>
      <c r="M27" s="1"/>
    </row>
    <row r="28" spans="1:13" x14ac:dyDescent="0.25">
      <c r="A28" s="1"/>
      <c r="B28" s="1"/>
      <c r="C28" s="7"/>
      <c r="D28" s="7"/>
      <c r="E28" s="7"/>
      <c r="F28" s="7"/>
      <c r="G28" s="7"/>
      <c r="H28" s="6"/>
      <c r="I28" s="6"/>
      <c r="J28" s="7"/>
      <c r="K28" s="6"/>
      <c r="L28" s="1"/>
      <c r="M28" s="1"/>
    </row>
    <row r="29" spans="1:13" x14ac:dyDescent="0.25">
      <c r="A29" s="1"/>
      <c r="B29" s="1"/>
      <c r="C29" s="7"/>
      <c r="D29" s="7"/>
      <c r="E29" s="7"/>
      <c r="F29" s="7"/>
      <c r="G29" s="7"/>
      <c r="H29" s="6"/>
      <c r="I29" s="6"/>
      <c r="J29" s="7"/>
      <c r="K29" s="6"/>
      <c r="L29" s="1"/>
      <c r="M29" s="1"/>
    </row>
    <row r="30" spans="1:13" x14ac:dyDescent="0.25">
      <c r="A30" s="1"/>
      <c r="B30" s="1"/>
      <c r="C30" s="7"/>
      <c r="D30" s="7"/>
      <c r="E30" s="7"/>
      <c r="F30" s="7"/>
      <c r="G30" s="7"/>
      <c r="H30" s="6"/>
      <c r="I30" s="6"/>
      <c r="J30" s="7"/>
      <c r="K30" s="6"/>
      <c r="L30" s="1"/>
      <c r="M30" s="1"/>
    </row>
    <row r="31" spans="1:13" x14ac:dyDescent="0.25">
      <c r="A31" s="1"/>
      <c r="B31" s="1"/>
      <c r="C31" s="7"/>
      <c r="D31" s="7"/>
      <c r="E31" s="7"/>
      <c r="F31" s="7"/>
      <c r="G31" s="7"/>
      <c r="H31" s="6"/>
      <c r="I31" s="6"/>
      <c r="J31" s="7"/>
      <c r="K31" s="6"/>
      <c r="L31" s="1"/>
      <c r="M31" s="1"/>
    </row>
    <row r="32" spans="1:13" x14ac:dyDescent="0.25">
      <c r="A32" s="1"/>
      <c r="B32" s="1"/>
      <c r="C32" s="7"/>
      <c r="D32" s="7"/>
      <c r="E32" s="7"/>
      <c r="F32" s="7"/>
      <c r="G32" s="7"/>
      <c r="H32" s="6"/>
      <c r="I32" s="6"/>
      <c r="J32" s="7"/>
      <c r="K32" s="6"/>
      <c r="L32" s="1"/>
      <c r="M32" s="1"/>
    </row>
    <row r="33" spans="1:13" x14ac:dyDescent="0.25">
      <c r="A33" s="1"/>
      <c r="B33" s="1"/>
      <c r="C33" s="7"/>
      <c r="D33" s="7"/>
      <c r="E33" s="7"/>
      <c r="F33" s="7"/>
      <c r="G33" s="7"/>
      <c r="H33" s="6"/>
      <c r="I33" s="6"/>
      <c r="J33" s="7"/>
      <c r="K33" s="6"/>
      <c r="L33" s="1"/>
      <c r="M33" s="1"/>
    </row>
    <row r="34" spans="1:13" x14ac:dyDescent="0.25">
      <c r="A34" s="1"/>
      <c r="B34" s="1"/>
      <c r="C34" s="7"/>
      <c r="D34" s="7"/>
      <c r="E34" s="7"/>
      <c r="F34" s="7"/>
      <c r="G34" s="7"/>
      <c r="H34" s="6"/>
      <c r="I34" s="6"/>
      <c r="J34" s="7"/>
      <c r="K34" s="6"/>
      <c r="L34" s="1"/>
      <c r="M34" s="1"/>
    </row>
    <row r="35" spans="1:13" x14ac:dyDescent="0.25">
      <c r="A35" s="1"/>
      <c r="B35" s="1"/>
      <c r="C35" s="7"/>
      <c r="D35" s="7"/>
      <c r="E35" s="7"/>
      <c r="F35" s="7"/>
      <c r="G35" s="7"/>
      <c r="H35" s="6"/>
      <c r="I35" s="6"/>
      <c r="J35" s="7"/>
      <c r="K35" s="6"/>
      <c r="L35" s="1"/>
      <c r="M35" s="1"/>
    </row>
    <row r="36" spans="1:13" x14ac:dyDescent="0.25">
      <c r="A36" s="1"/>
      <c r="B36" s="1"/>
      <c r="C36" s="7"/>
      <c r="D36" s="7"/>
      <c r="E36" s="7"/>
      <c r="F36" s="7"/>
      <c r="G36" s="7"/>
      <c r="H36" s="6"/>
      <c r="I36" s="6"/>
      <c r="J36" s="7"/>
      <c r="K36" s="6"/>
      <c r="L36" s="1"/>
      <c r="M36" s="1"/>
    </row>
    <row r="37" spans="1:13" ht="18.75" x14ac:dyDescent="0.3">
      <c r="A37" s="8" t="s">
        <v>26</v>
      </c>
      <c r="B37" s="4"/>
      <c r="C37" s="4"/>
      <c r="D37" s="4"/>
      <c r="E37" s="1"/>
      <c r="F37" s="1"/>
      <c r="G37" s="1"/>
      <c r="H37" s="1"/>
      <c r="I37" s="1"/>
      <c r="J37" s="1"/>
      <c r="K37" s="6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6"/>
      <c r="L38" s="1"/>
      <c r="M38" s="1"/>
    </row>
    <row r="39" spans="1:13" x14ac:dyDescent="0.25">
      <c r="A39" s="1" t="s">
        <v>9</v>
      </c>
      <c r="B39" s="1" t="s">
        <v>10</v>
      </c>
      <c r="C39" s="1">
        <v>1</v>
      </c>
      <c r="D39" s="1">
        <v>2</v>
      </c>
      <c r="E39" s="1">
        <v>3</v>
      </c>
      <c r="F39" s="1">
        <v>4</v>
      </c>
      <c r="G39" s="1">
        <v>5</v>
      </c>
      <c r="H39" s="1" t="s">
        <v>14</v>
      </c>
      <c r="I39" s="1" t="s">
        <v>15</v>
      </c>
      <c r="J39" s="1" t="s">
        <v>16</v>
      </c>
      <c r="K39" s="6"/>
      <c r="L39" s="1"/>
      <c r="M39" s="1"/>
    </row>
    <row r="40" spans="1:13" x14ac:dyDescent="0.25">
      <c r="A40" s="1" t="s">
        <v>1</v>
      </c>
      <c r="B40" s="1" t="s">
        <v>1</v>
      </c>
      <c r="C40" s="7">
        <f>C9*C26/$K$22</f>
        <v>8.0645161290322565E-2</v>
      </c>
      <c r="D40" s="7">
        <f>D9*D26/$K$22</f>
        <v>0.25806451612903225</v>
      </c>
      <c r="E40" s="7">
        <f>E9*E26/$K$22</f>
        <v>0.3225806451612902</v>
      </c>
      <c r="F40" s="7">
        <f>F9*F26/$K$22</f>
        <v>0.25806451612903225</v>
      </c>
      <c r="G40" s="7">
        <f>G9*G26/$K$22</f>
        <v>8.0645161290322565E-2</v>
      </c>
      <c r="H40" s="6">
        <f>C39*C40 + D39*D40 + E39*E40 + F39*F40 + G39*G40</f>
        <v>2.9999999999999996</v>
      </c>
      <c r="I40" s="6">
        <f>H40-H9</f>
        <v>0</v>
      </c>
      <c r="J40" s="7">
        <f>ABS(I40)/H9</f>
        <v>0</v>
      </c>
      <c r="K40" s="6"/>
      <c r="L40" s="1"/>
      <c r="M40" s="1"/>
    </row>
    <row r="41" spans="1:13" x14ac:dyDescent="0.25">
      <c r="A41" s="1" t="s">
        <v>1</v>
      </c>
      <c r="B41" s="1" t="s">
        <v>2</v>
      </c>
      <c r="C41" s="7">
        <f>C9*C27/$K$23</f>
        <v>2.5000000000000001E-3</v>
      </c>
      <c r="D41" s="7">
        <f>D9*D27/$K$23</f>
        <v>0.10500000000000002</v>
      </c>
      <c r="E41" s="7">
        <f>E9*E27/$K$23</f>
        <v>0.5</v>
      </c>
      <c r="F41" s="7">
        <f>F9*F27/$K$23</f>
        <v>0.29499999999999998</v>
      </c>
      <c r="G41" s="7">
        <f>G9*G27/$K$23</f>
        <v>9.7500000000000017E-2</v>
      </c>
      <c r="H41" s="6">
        <f>C39*C41 + D39*D41 + E39*E41 + F39*F41 + G39*G41</f>
        <v>3.3800000000000003</v>
      </c>
      <c r="I41" s="6">
        <f>H41-H9</f>
        <v>0.38000000000000034</v>
      </c>
      <c r="J41" s="7">
        <f>ABS(I41)/H9</f>
        <v>0.12666666666666679</v>
      </c>
      <c r="K41" s="6"/>
      <c r="L41" s="1"/>
      <c r="M41" s="1"/>
    </row>
    <row r="42" spans="1:13" x14ac:dyDescent="0.25">
      <c r="A42" s="1" t="s">
        <v>2</v>
      </c>
      <c r="B42" s="1" t="s">
        <v>1</v>
      </c>
      <c r="C42" s="7">
        <f>C10*C26/$K$24</f>
        <v>1.2499999999999999E-2</v>
      </c>
      <c r="D42" s="7">
        <f>D10*D26/$K$24</f>
        <v>0.10500000000000002</v>
      </c>
      <c r="E42" s="7">
        <f>E10*E26/$K$24</f>
        <v>9.9999999999999978E-2</v>
      </c>
      <c r="F42" s="7">
        <f>F10*F26/$K$24</f>
        <v>0.29499999999999998</v>
      </c>
      <c r="G42" s="7">
        <f>G10*G26/$K$24</f>
        <v>0.48749999999999999</v>
      </c>
      <c r="H42" s="6">
        <f>C39*C42 + D39*D42 + E39*E42 + F39*F42 + G39*G42</f>
        <v>4.1399999999999997</v>
      </c>
      <c r="I42" s="6">
        <f>H42-H10</f>
        <v>0.1899999999999995</v>
      </c>
      <c r="J42" s="7">
        <f>ABS(I42)/H10</f>
        <v>4.8101265822784685E-2</v>
      </c>
      <c r="K42" s="6"/>
      <c r="L42" s="1"/>
      <c r="M42" s="1"/>
    </row>
    <row r="43" spans="1:13" x14ac:dyDescent="0.25">
      <c r="A43" s="1" t="s">
        <v>2</v>
      </c>
      <c r="B43" s="1" t="s">
        <v>2</v>
      </c>
      <c r="C43" s="7">
        <f>C10*C27/$K$25</f>
        <v>3.4453057708871661E-4</v>
      </c>
      <c r="D43" s="7">
        <f>D10*D27/$K$25</f>
        <v>3.7984496124031014E-2</v>
      </c>
      <c r="E43" s="7">
        <f>E10*E27/$K$25</f>
        <v>0.13781223083548666</v>
      </c>
      <c r="F43" s="7">
        <f>F10*F27/$K$25</f>
        <v>0.29982773471145563</v>
      </c>
      <c r="G43" s="7">
        <f>G10*G27/$K$25</f>
        <v>0.524031007751938</v>
      </c>
      <c r="H43" s="6">
        <f>C39*C43 + D39*D43 + E39*E43 + F39*F43 + G39*G43</f>
        <v>4.3092161929371233</v>
      </c>
      <c r="I43" s="6">
        <f>H43-H10</f>
        <v>0.35921619293712315</v>
      </c>
      <c r="J43" s="7">
        <f>ABS(I43)/H10</f>
        <v>9.0940808338512188E-2</v>
      </c>
      <c r="K43" s="6"/>
      <c r="L43" s="1"/>
      <c r="M43" s="1"/>
    </row>
    <row r="44" spans="1:13" x14ac:dyDescent="0.25">
      <c r="A44" s="1"/>
      <c r="B44" s="1"/>
      <c r="C44" s="7"/>
      <c r="D44" s="7"/>
      <c r="E44" s="7"/>
      <c r="F44" s="7"/>
      <c r="G44" s="7"/>
      <c r="H44" s="6"/>
      <c r="I44" s="6"/>
      <c r="J44" s="7"/>
      <c r="K44" s="6"/>
      <c r="L44" s="1"/>
      <c r="M44" s="1"/>
    </row>
    <row r="45" spans="1:13" x14ac:dyDescent="0.25">
      <c r="A45" s="1"/>
      <c r="B45" s="1"/>
      <c r="C45" s="7"/>
      <c r="D45" s="7"/>
      <c r="E45" s="7"/>
      <c r="F45" s="7"/>
      <c r="G45" s="7"/>
      <c r="H45" s="6"/>
      <c r="I45" s="6"/>
      <c r="J45" s="7"/>
      <c r="K45" s="6"/>
      <c r="L45" s="1"/>
      <c r="M45" s="1"/>
    </row>
    <row r="46" spans="1:13" x14ac:dyDescent="0.25">
      <c r="A46" s="1"/>
      <c r="B46" s="1"/>
      <c r="C46" s="7"/>
      <c r="D46" s="7"/>
      <c r="E46" s="7"/>
      <c r="F46" s="7"/>
      <c r="G46" s="7"/>
      <c r="H46" s="6"/>
      <c r="I46" s="6"/>
      <c r="J46" s="7"/>
      <c r="K46" s="6"/>
      <c r="L46" s="1"/>
      <c r="M46" s="1"/>
    </row>
    <row r="47" spans="1:13" x14ac:dyDescent="0.25">
      <c r="A47" s="1"/>
      <c r="B47" s="1"/>
      <c r="C47" s="7"/>
      <c r="D47" s="7"/>
      <c r="E47" s="7"/>
      <c r="F47" s="7"/>
      <c r="G47" s="7"/>
      <c r="H47" s="6"/>
      <c r="I47" s="6"/>
      <c r="J47" s="7"/>
      <c r="K47" s="6"/>
      <c r="L47" s="1"/>
      <c r="M47" s="1"/>
    </row>
    <row r="48" spans="1:13" x14ac:dyDescent="0.25">
      <c r="A48" s="1"/>
      <c r="B48" s="1"/>
      <c r="C48" s="7"/>
      <c r="D48" s="7"/>
      <c r="E48" s="7"/>
      <c r="F48" s="7"/>
      <c r="G48" s="7"/>
      <c r="H48" s="6"/>
      <c r="I48" s="6"/>
      <c r="J48" s="7"/>
      <c r="K48" s="6"/>
      <c r="L48" s="1"/>
      <c r="M48" s="1"/>
    </row>
    <row r="49" spans="1:13" x14ac:dyDescent="0.25">
      <c r="A49" s="1"/>
      <c r="B49" s="1"/>
      <c r="C49" s="7"/>
      <c r="D49" s="7"/>
      <c r="E49" s="7"/>
      <c r="F49" s="7"/>
      <c r="G49" s="7"/>
      <c r="H49" s="6"/>
      <c r="I49" s="6"/>
      <c r="J49" s="7"/>
      <c r="K49" s="6"/>
      <c r="L49" s="1"/>
      <c r="M49" s="1"/>
    </row>
    <row r="50" spans="1:13" x14ac:dyDescent="0.25">
      <c r="A50" s="1"/>
      <c r="B50" s="1"/>
      <c r="C50" s="7"/>
      <c r="D50" s="7"/>
      <c r="E50" s="7"/>
      <c r="F50" s="7"/>
      <c r="G50" s="7"/>
      <c r="H50" s="6"/>
      <c r="I50" s="6"/>
      <c r="J50" s="7"/>
      <c r="K50" s="6"/>
      <c r="L50" s="1"/>
      <c r="M50" s="1"/>
    </row>
    <row r="51" spans="1:13" ht="12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8.75" x14ac:dyDescent="0.3">
      <c r="A56" s="8" t="s">
        <v>23</v>
      </c>
    </row>
    <row r="58" spans="1:13" x14ac:dyDescent="0.25">
      <c r="A58" s="9"/>
      <c r="B58" s="9"/>
      <c r="C58" s="1">
        <v>1</v>
      </c>
      <c r="D58" s="1">
        <v>2</v>
      </c>
      <c r="E58" s="1">
        <v>3</v>
      </c>
      <c r="F58" s="1">
        <v>4</v>
      </c>
      <c r="G58" s="1">
        <v>5</v>
      </c>
      <c r="H58" s="1" t="s">
        <v>14</v>
      </c>
    </row>
    <row r="59" spans="1:13" x14ac:dyDescent="0.25">
      <c r="A59" s="15" t="s">
        <v>24</v>
      </c>
      <c r="B59" s="15"/>
      <c r="C59" s="7">
        <v>0.05</v>
      </c>
      <c r="D59" s="7">
        <v>0.1</v>
      </c>
      <c r="E59" s="7">
        <v>0.5</v>
      </c>
      <c r="F59" s="7">
        <v>0.3</v>
      </c>
      <c r="G59" s="7">
        <v>0.05</v>
      </c>
      <c r="H59" s="6">
        <f>C58*C59 + D58*D59 + E58*E59 + F58*F59 + G58*G59</f>
        <v>3.2</v>
      </c>
    </row>
    <row r="60" spans="1:13" x14ac:dyDescent="0.25">
      <c r="A60" s="1"/>
      <c r="B60" s="1"/>
      <c r="C60" s="7"/>
      <c r="D60" s="7"/>
      <c r="E60" s="7"/>
      <c r="F60" s="7"/>
      <c r="G60" s="7"/>
      <c r="H60" s="6"/>
    </row>
    <row r="61" spans="1:13" x14ac:dyDescent="0.25">
      <c r="A61" s="1"/>
      <c r="B61" s="1"/>
      <c r="C61" s="7"/>
      <c r="D61" s="7"/>
      <c r="E61" s="7"/>
      <c r="F61" s="7"/>
      <c r="G61" s="7"/>
      <c r="H61" s="6"/>
    </row>
    <row r="62" spans="1:13" x14ac:dyDescent="0.25">
      <c r="A62" s="1"/>
      <c r="B62" s="1"/>
      <c r="C62" s="7"/>
      <c r="D62" s="7"/>
      <c r="E62" s="7"/>
      <c r="F62" s="7"/>
      <c r="G62" s="7"/>
      <c r="H62" s="6"/>
    </row>
    <row r="63" spans="1:13" x14ac:dyDescent="0.25">
      <c r="A63" s="1"/>
      <c r="B63" s="1"/>
      <c r="C63" s="7"/>
      <c r="D63" s="7"/>
      <c r="E63" s="7"/>
      <c r="F63" s="7"/>
      <c r="G63" s="7"/>
      <c r="H63" s="6"/>
    </row>
    <row r="64" spans="1:13" x14ac:dyDescent="0.25">
      <c r="A64" s="1"/>
      <c r="B64" s="1"/>
      <c r="C64" s="7"/>
      <c r="D64" s="7"/>
      <c r="E64" s="7"/>
      <c r="F64" s="7"/>
      <c r="G64" s="7"/>
      <c r="H64" s="6"/>
    </row>
    <row r="65" spans="1:13" x14ac:dyDescent="0.25">
      <c r="A65" s="1"/>
      <c r="B65" s="1"/>
      <c r="C65" s="7"/>
      <c r="D65" s="7"/>
      <c r="E65" s="7"/>
      <c r="F65" s="7"/>
      <c r="G65" s="7"/>
      <c r="H65" s="6"/>
    </row>
    <row r="66" spans="1:13" x14ac:dyDescent="0.25">
      <c r="A66" s="1"/>
      <c r="B66" s="1"/>
      <c r="C66" s="7"/>
      <c r="D66" s="7"/>
      <c r="E66" s="7"/>
      <c r="F66" s="7"/>
      <c r="G66" s="7"/>
      <c r="H66" s="6"/>
    </row>
    <row r="67" spans="1:13" x14ac:dyDescent="0.25">
      <c r="A67" s="1"/>
      <c r="B67" s="1"/>
      <c r="C67" s="7"/>
      <c r="D67" s="7"/>
      <c r="E67" s="7"/>
      <c r="F67" s="7"/>
      <c r="G67" s="7"/>
      <c r="H67" s="6"/>
    </row>
    <row r="68" spans="1:13" x14ac:dyDescent="0.25">
      <c r="A68" s="1"/>
      <c r="B68" s="1"/>
      <c r="C68" s="7"/>
      <c r="D68" s="7"/>
      <c r="E68" s="7"/>
      <c r="F68" s="7"/>
      <c r="G68" s="7"/>
      <c r="H68" s="6"/>
    </row>
    <row r="69" spans="1:13" x14ac:dyDescent="0.25">
      <c r="A69" s="1"/>
      <c r="B69" s="1"/>
      <c r="C69" s="7"/>
      <c r="D69" s="7"/>
      <c r="E69" s="7"/>
      <c r="F69" s="7"/>
      <c r="G69" s="7"/>
      <c r="H69" s="6"/>
    </row>
    <row r="70" spans="1:13" x14ac:dyDescent="0.25">
      <c r="A70" s="1"/>
      <c r="B70" s="1"/>
      <c r="C70" s="7"/>
      <c r="D70" s="7"/>
      <c r="E70" s="7"/>
      <c r="F70" s="7"/>
      <c r="G70" s="7"/>
      <c r="H70" s="6"/>
    </row>
    <row r="71" spans="1:13" x14ac:dyDescent="0.25">
      <c r="A71" s="1"/>
      <c r="B71" s="1"/>
      <c r="C71" s="7"/>
      <c r="D71" s="7"/>
      <c r="E71" s="7"/>
      <c r="F71" s="7"/>
      <c r="G71" s="7"/>
      <c r="H71" s="6"/>
    </row>
    <row r="72" spans="1:13" x14ac:dyDescent="0.25">
      <c r="A72" s="1"/>
      <c r="B72" s="1"/>
      <c r="C72" s="7"/>
      <c r="D72" s="7"/>
      <c r="E72" s="7"/>
      <c r="F72" s="7"/>
      <c r="G72" s="7"/>
      <c r="H72" s="6"/>
    </row>
    <row r="73" spans="1:13" ht="18.75" x14ac:dyDescent="0.3">
      <c r="A73" s="3" t="s">
        <v>21</v>
      </c>
      <c r="K73" s="1"/>
      <c r="L73" s="1"/>
      <c r="M73" s="1"/>
    </row>
    <row r="74" spans="1:13" x14ac:dyDescent="0.25">
      <c r="K74" s="1" t="s">
        <v>11</v>
      </c>
      <c r="L74" s="1"/>
      <c r="M74" s="1" t="s">
        <v>12</v>
      </c>
    </row>
    <row r="75" spans="1:13" x14ac:dyDescent="0.25">
      <c r="A75" s="1"/>
      <c r="B75" s="1" t="s">
        <v>17</v>
      </c>
      <c r="C75" s="1"/>
      <c r="D75" s="1" t="s">
        <v>17</v>
      </c>
      <c r="E75" s="1"/>
      <c r="F75" s="1"/>
      <c r="G75" s="1"/>
      <c r="H75" s="1"/>
      <c r="K75" s="6">
        <f>C62*C79 + D62*D79 + E62*E79 + F62*F79 + G62*G79</f>
        <v>0</v>
      </c>
      <c r="L75" s="1"/>
      <c r="M75" s="1">
        <f>SUM(C93:G93)</f>
        <v>0</v>
      </c>
    </row>
    <row r="76" spans="1:13" x14ac:dyDescent="0.25">
      <c r="A76" s="1" t="s">
        <v>7</v>
      </c>
      <c r="B76" s="13">
        <v>0.15</v>
      </c>
      <c r="C76" s="1"/>
      <c r="D76" s="14">
        <v>0.01</v>
      </c>
      <c r="E76" s="1"/>
      <c r="F76" s="1"/>
      <c r="G76" s="1"/>
      <c r="H76" s="1"/>
      <c r="K76" s="6">
        <f>C62*C80 + D62*D80 + E62*E80 + F62*F80 + G62*G80</f>
        <v>0</v>
      </c>
      <c r="L76" s="1"/>
      <c r="M76" s="1">
        <f>SUM(C94:G94)</f>
        <v>0</v>
      </c>
    </row>
    <row r="77" spans="1:13" x14ac:dyDescent="0.25">
      <c r="A77" s="1"/>
      <c r="B77" s="1"/>
      <c r="C77" s="1"/>
      <c r="D77" s="1"/>
      <c r="E77" s="1"/>
      <c r="F77" s="1"/>
      <c r="G77" s="1"/>
      <c r="H77" s="1"/>
      <c r="K77" s="6">
        <f>C63*C79 + D63*D79 + E63*E79 + F63*F79 + G63*G79</f>
        <v>0</v>
      </c>
      <c r="L77" s="1"/>
      <c r="M77" s="1">
        <f>SUM(C95:G95)</f>
        <v>0</v>
      </c>
    </row>
    <row r="78" spans="1:13" x14ac:dyDescent="0.25">
      <c r="A78" s="1"/>
      <c r="B78" s="1" t="s">
        <v>5</v>
      </c>
      <c r="C78" s="1">
        <v>1</v>
      </c>
      <c r="D78" s="1">
        <v>2</v>
      </c>
      <c r="E78" s="1">
        <v>3</v>
      </c>
      <c r="F78" s="1">
        <v>4</v>
      </c>
      <c r="G78" s="1">
        <v>5</v>
      </c>
      <c r="H78" s="1"/>
      <c r="K78" s="6">
        <f>C63*C80 + D63*D80 + E63*E80 + F63*F80 + G63*G80</f>
        <v>0</v>
      </c>
      <c r="L78" s="1"/>
      <c r="M78" s="1">
        <f>SUM(C96:G96)</f>
        <v>0</v>
      </c>
    </row>
    <row r="79" spans="1:13" x14ac:dyDescent="0.25">
      <c r="A79" s="1" t="s">
        <v>1</v>
      </c>
      <c r="B79" s="1" t="s">
        <v>0</v>
      </c>
      <c r="C79" s="13">
        <f>B76</f>
        <v>0.15</v>
      </c>
      <c r="D79" s="7">
        <f>0.2</f>
        <v>0.2</v>
      </c>
      <c r="E79" s="7">
        <f>0.6-2*C79</f>
        <v>0.3</v>
      </c>
      <c r="F79" s="7">
        <f>0.2</f>
        <v>0.2</v>
      </c>
      <c r="G79" s="7">
        <f>C79</f>
        <v>0.15</v>
      </c>
      <c r="H79" s="1"/>
      <c r="I79" s="6"/>
      <c r="J79" s="7"/>
      <c r="K79" s="6"/>
      <c r="L79" s="1"/>
      <c r="M79" s="1"/>
    </row>
    <row r="80" spans="1:13" x14ac:dyDescent="0.25">
      <c r="A80" s="1" t="s">
        <v>2</v>
      </c>
      <c r="B80" s="1" t="s">
        <v>0</v>
      </c>
      <c r="C80" s="14">
        <f>D76</f>
        <v>0.01</v>
      </c>
      <c r="D80" s="7">
        <f>(C80/2)+0.1</f>
        <v>0.10500000000000001</v>
      </c>
      <c r="E80" s="7">
        <f>0.2</f>
        <v>0.2</v>
      </c>
      <c r="F80" s="7">
        <f>0.3-(C80/2)</f>
        <v>0.29499999999999998</v>
      </c>
      <c r="G80" s="7">
        <f>0.4-C80</f>
        <v>0.39</v>
      </c>
      <c r="H80" s="1"/>
      <c r="I80" s="6"/>
      <c r="J80" s="7"/>
      <c r="K80" s="6"/>
      <c r="L80" s="1"/>
      <c r="M80" s="1"/>
    </row>
    <row r="81" spans="1:13" x14ac:dyDescent="0.25">
      <c r="A81" s="1"/>
      <c r="B81" s="1"/>
      <c r="C81" s="7"/>
      <c r="D81" s="7"/>
      <c r="E81" s="7"/>
      <c r="F81" s="7"/>
      <c r="G81" s="7"/>
      <c r="H81" s="6"/>
      <c r="I81" s="6"/>
      <c r="J81" s="7"/>
      <c r="K81" s="6"/>
      <c r="L81" s="1"/>
      <c r="M81" s="1"/>
    </row>
    <row r="82" spans="1:13" x14ac:dyDescent="0.25">
      <c r="A82" s="1"/>
      <c r="B82" s="1"/>
      <c r="C82" s="7"/>
      <c r="D82" s="7"/>
      <c r="E82" s="7"/>
      <c r="F82" s="7"/>
      <c r="G82" s="7"/>
      <c r="H82" s="6"/>
      <c r="I82" s="6"/>
      <c r="J82" s="7"/>
      <c r="K82" s="6"/>
      <c r="L82" s="1"/>
      <c r="M82" s="1"/>
    </row>
    <row r="83" spans="1:13" x14ac:dyDescent="0.25">
      <c r="A83" s="1"/>
      <c r="B83" s="1"/>
      <c r="C83" s="7"/>
      <c r="D83" s="7"/>
      <c r="E83" s="7"/>
      <c r="F83" s="7"/>
      <c r="G83" s="7"/>
      <c r="H83" s="6"/>
      <c r="I83" s="6"/>
      <c r="J83" s="7"/>
      <c r="K83" s="6"/>
      <c r="L83" s="1"/>
      <c r="M83" s="1"/>
    </row>
    <row r="84" spans="1:13" x14ac:dyDescent="0.25">
      <c r="A84" s="1"/>
      <c r="B84" s="1"/>
      <c r="C84" s="7"/>
      <c r="D84" s="7"/>
      <c r="E84" s="7"/>
      <c r="F84" s="7"/>
      <c r="G84" s="7"/>
      <c r="H84" s="6"/>
      <c r="I84" s="6"/>
      <c r="J84" s="7"/>
      <c r="K84" s="6"/>
      <c r="L84" s="1"/>
      <c r="M84" s="1"/>
    </row>
    <row r="85" spans="1:13" x14ac:dyDescent="0.25">
      <c r="A85" s="1"/>
      <c r="B85" s="1"/>
      <c r="C85" s="7"/>
      <c r="D85" s="7"/>
      <c r="E85" s="7"/>
      <c r="F85" s="7"/>
      <c r="G85" s="7"/>
      <c r="H85" s="6"/>
      <c r="I85" s="6"/>
      <c r="J85" s="7"/>
      <c r="K85" s="6"/>
      <c r="L85" s="1"/>
      <c r="M85" s="1"/>
    </row>
    <row r="86" spans="1:13" x14ac:dyDescent="0.25">
      <c r="A86" s="1"/>
      <c r="B86" s="1"/>
      <c r="C86" s="7"/>
      <c r="D86" s="7"/>
      <c r="E86" s="7"/>
      <c r="F86" s="7"/>
      <c r="G86" s="7"/>
      <c r="H86" s="6"/>
      <c r="I86" s="6"/>
      <c r="J86" s="7"/>
      <c r="K86" s="6"/>
      <c r="L86" s="1"/>
      <c r="M86" s="1"/>
    </row>
    <row r="87" spans="1:13" ht="18.75" x14ac:dyDescent="0.3">
      <c r="A87" s="8" t="s">
        <v>18</v>
      </c>
    </row>
    <row r="88" spans="1:13" x14ac:dyDescent="0.25">
      <c r="A88" s="1"/>
      <c r="B88" s="1" t="s">
        <v>10</v>
      </c>
      <c r="C88" s="1">
        <v>1</v>
      </c>
      <c r="D88" s="1">
        <v>2</v>
      </c>
      <c r="E88" s="1">
        <v>3</v>
      </c>
      <c r="F88" s="1">
        <v>4</v>
      </c>
      <c r="G88" s="1">
        <v>5</v>
      </c>
      <c r="H88" s="1" t="s">
        <v>19</v>
      </c>
      <c r="K88" s="1" t="s">
        <v>20</v>
      </c>
      <c r="M88" s="1" t="s">
        <v>12</v>
      </c>
    </row>
    <row r="89" spans="1:13" x14ac:dyDescent="0.25">
      <c r="A89" s="4" t="s">
        <v>25</v>
      </c>
      <c r="B89" s="1" t="s">
        <v>1</v>
      </c>
      <c r="C89" s="7">
        <f>(C59/C26)/$K89</f>
        <v>2.7027027027027025E-2</v>
      </c>
      <c r="D89" s="7">
        <f>(D59/D26)/$K89</f>
        <v>6.7567567567567557E-2</v>
      </c>
      <c r="E89" s="7">
        <f>(E59/E26)/$K89</f>
        <v>0.67567567567567566</v>
      </c>
      <c r="F89" s="7">
        <f>(F59/F26)/$K89</f>
        <v>0.20270270270270263</v>
      </c>
      <c r="G89" s="7">
        <f>(G59/G26)/$K89</f>
        <v>2.7027027027027025E-2</v>
      </c>
      <c r="H89" s="6">
        <f>C88*C89 + D88*D89 + E88*E89 + F88*F89 + G88*G89</f>
        <v>3.1351351351351351</v>
      </c>
      <c r="I89" s="6"/>
      <c r="J89" s="6"/>
      <c r="K89" s="6">
        <f>(C59/C26) + (D59/D26) + (E59/E26) + (F59/F26) + (G59/G26)</f>
        <v>7.4000000000000012</v>
      </c>
      <c r="M89" s="1">
        <f>SUM(C89:G89)</f>
        <v>0.99999999999999989</v>
      </c>
    </row>
    <row r="90" spans="1:13" x14ac:dyDescent="0.25">
      <c r="A90" s="1"/>
      <c r="B90" s="1" t="s">
        <v>2</v>
      </c>
      <c r="C90" s="7">
        <f>(C59/C27)/$K90</f>
        <v>0.52096708983585349</v>
      </c>
      <c r="D90" s="7">
        <f>(D59/D27)/$K90</f>
        <v>9.9231826635400658E-2</v>
      </c>
      <c r="E90" s="7">
        <f>(E59/E27)/$K90</f>
        <v>0.26048354491792675</v>
      </c>
      <c r="F90" s="7">
        <f>(F59/F27)/$K90</f>
        <v>0.10595940810220748</v>
      </c>
      <c r="G90" s="7">
        <f>(G59/G27)/$K90</f>
        <v>1.3358130508611628E-2</v>
      </c>
      <c r="H90" s="6">
        <f>C88*C90 + D88*D90 + E88*E90 + F88*F90 + G88*G90</f>
        <v>1.9915096628123232</v>
      </c>
      <c r="I90" s="6"/>
      <c r="J90" s="6"/>
      <c r="K90" s="6">
        <f>(C59/C27) + (D59/D27) + (E59/E27) + (F59/F27) + (G59/G27)</f>
        <v>9.597535233128454</v>
      </c>
      <c r="M90" s="1">
        <f t="shared" ref="M90" si="0">SUM(C90:G90)</f>
        <v>1</v>
      </c>
    </row>
  </sheetData>
  <mergeCells count="2">
    <mergeCell ref="A58:B58"/>
    <mergeCell ref="A59:B5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St. Cloud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Robinson, David H.</cp:lastModifiedBy>
  <dcterms:created xsi:type="dcterms:W3CDTF">2013-07-04T02:25:05Z</dcterms:created>
  <dcterms:modified xsi:type="dcterms:W3CDTF">2015-11-18T01:29:23Z</dcterms:modified>
</cp:coreProperties>
</file>