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" yWindow="0" windowWidth="20400" windowHeight="7980"/>
  </bookViews>
  <sheets>
    <sheet name="CH1日記帳→過帳→試算" sheetId="3" r:id="rId1"/>
    <sheet name="CH2儲存格" sheetId="4" r:id="rId2"/>
    <sheet name="CH.3資料庫" sheetId="5" r:id="rId3"/>
  </sheets>
  <definedNames>
    <definedName name="_xlnm._FilterDatabase" localSheetId="2" hidden="1">CH.3資料庫!$H$12:$P$20</definedName>
    <definedName name="_xlnm._FilterDatabase" localSheetId="0" hidden="1">CH1日記帳→過帳→試算!$B$3:$G$34</definedName>
    <definedName name="_xlnm.Criteria" localSheetId="0">CH1日記帳→過帳→試算!#REF!</definedName>
  </definedNames>
  <calcPr calcId="125725"/>
  <pivotCaches>
    <pivotCache cacheId="8" r:id="rId4"/>
  </pivotCaches>
</workbook>
</file>

<file path=xl/calcChain.xml><?xml version="1.0" encoding="utf-8"?>
<calcChain xmlns="http://schemas.openxmlformats.org/spreadsheetml/2006/main">
  <c r="D3" i="4"/>
  <c r="L6" i="3"/>
  <c r="L7"/>
  <c r="L8"/>
  <c r="L9"/>
  <c r="L10"/>
  <c r="L11"/>
  <c r="L12"/>
  <c r="L13"/>
  <c r="L14"/>
  <c r="L15"/>
  <c r="L16"/>
  <c r="L17"/>
  <c r="L18"/>
  <c r="L5"/>
  <c r="L19"/>
  <c r="F2"/>
  <c r="E2"/>
</calcChain>
</file>

<file path=xl/sharedStrings.xml><?xml version="1.0" encoding="utf-8"?>
<sst xmlns="http://schemas.openxmlformats.org/spreadsheetml/2006/main" count="170" uniqueCount="111">
  <si>
    <t>NO.</t>
    <phoneticPr fontId="3" type="noConversion"/>
  </si>
  <si>
    <t>日期</t>
    <phoneticPr fontId="3" type="noConversion"/>
  </si>
  <si>
    <t>借方金額</t>
    <phoneticPr fontId="3" type="noConversion"/>
  </si>
  <si>
    <t>貸方金額</t>
    <phoneticPr fontId="3" type="noConversion"/>
  </si>
  <si>
    <t>摘要</t>
    <phoneticPr fontId="3" type="noConversion"/>
  </si>
  <si>
    <t>現金</t>
  </si>
  <si>
    <t>股本</t>
  </si>
  <si>
    <t>銀行貸款</t>
  </si>
  <si>
    <t>機械設備</t>
  </si>
  <si>
    <t>應付帳款</t>
  </si>
  <si>
    <t>預付租金</t>
  </si>
  <si>
    <t>存貨</t>
  </si>
  <si>
    <t>應收帳款</t>
  </si>
  <si>
    <t>銷貨收入</t>
  </si>
  <si>
    <t>銷貨成本</t>
  </si>
  <si>
    <t>薪資費用</t>
  </si>
  <si>
    <t>租金費用</t>
  </si>
  <si>
    <t>利息費用</t>
  </si>
  <si>
    <t>應付帳款</t>
    <phoneticPr fontId="2" type="noConversion"/>
  </si>
  <si>
    <t>現金</t>
    <phoneticPr fontId="2" type="noConversion"/>
  </si>
  <si>
    <t>資料</t>
  </si>
  <si>
    <t>總計</t>
  </si>
  <si>
    <t>加總 - 借方金額</t>
  </si>
  <si>
    <t>加總 - 貸方金額</t>
  </si>
  <si>
    <t>會計科目</t>
  </si>
  <si>
    <t>會計科目</t>
    <phoneticPr fontId="3" type="noConversion"/>
  </si>
  <si>
    <t>保證金</t>
  </si>
  <si>
    <t>保證金</t>
    <phoneticPr fontId="2" type="noConversion"/>
  </si>
  <si>
    <t>餘額</t>
    <phoneticPr fontId="2" type="noConversion"/>
  </si>
  <si>
    <t>原數值</t>
    <phoneticPr fontId="2" type="noConversion"/>
  </si>
  <si>
    <t>縮放單位</t>
    <phoneticPr fontId="2" type="noConversion"/>
  </si>
  <si>
    <t>儲存格顯示</t>
    <phoneticPr fontId="2" type="noConversion"/>
  </si>
  <si>
    <r>
      <rPr>
        <b/>
        <sz val="12"/>
        <color indexed="8"/>
        <rFont val="細明體"/>
        <family val="3"/>
        <charset val="136"/>
      </rPr>
      <t>自訂格式</t>
    </r>
    <r>
      <rPr>
        <b/>
        <sz val="12"/>
        <color indexed="8"/>
        <rFont val="Courier New"/>
        <family val="3"/>
      </rPr>
      <t xml:space="preserve"> </t>
    </r>
    <r>
      <rPr>
        <b/>
        <sz val="12"/>
        <color indexed="8"/>
        <rFont val="細明體"/>
        <family val="3"/>
        <charset val="136"/>
      </rPr>
      <t>類型</t>
    </r>
    <phoneticPr fontId="2" type="noConversion"/>
  </si>
  <si>
    <r>
      <rPr>
        <b/>
        <sz val="12"/>
        <color indexed="8"/>
        <rFont val="細明體"/>
        <family val="3"/>
        <charset val="136"/>
      </rPr>
      <t>自訂格式</t>
    </r>
    <r>
      <rPr>
        <b/>
        <sz val="12"/>
        <color indexed="8"/>
        <rFont val="Courier New"/>
        <family val="3"/>
      </rPr>
      <t xml:space="preserve"> </t>
    </r>
    <r>
      <rPr>
        <b/>
        <sz val="12"/>
        <color indexed="8"/>
        <rFont val="細明體"/>
        <family val="3"/>
        <charset val="136"/>
      </rPr>
      <t>類型</t>
    </r>
    <r>
      <rPr>
        <b/>
        <sz val="12"/>
        <color indexed="8"/>
        <rFont val="Courier New"/>
        <family val="3"/>
      </rPr>
      <t xml:space="preserve"> </t>
    </r>
    <r>
      <rPr>
        <b/>
        <sz val="12"/>
        <color indexed="8"/>
        <rFont val="細明體"/>
        <family val="3"/>
        <charset val="136"/>
      </rPr>
      <t>有小數</t>
    </r>
    <phoneticPr fontId="2" type="noConversion"/>
  </si>
  <si>
    <r>
      <rPr>
        <sz val="12"/>
        <color indexed="8"/>
        <rFont val="新細明體"/>
        <family val="1"/>
        <charset val="136"/>
      </rPr>
      <t>十</t>
    </r>
    <phoneticPr fontId="2" type="noConversion"/>
  </si>
  <si>
    <t>0"."0</t>
    <phoneticPr fontId="2" type="noConversion"/>
  </si>
  <si>
    <r>
      <rPr>
        <sz val="12"/>
        <color indexed="8"/>
        <rFont val="新細明體"/>
        <family val="1"/>
        <charset val="136"/>
      </rPr>
      <t>百</t>
    </r>
    <phoneticPr fontId="2" type="noConversion"/>
  </si>
  <si>
    <t>0"."00</t>
    <phoneticPr fontId="2" type="noConversion"/>
  </si>
  <si>
    <r>
      <rPr>
        <sz val="12"/>
        <color indexed="10"/>
        <rFont val="新細明體"/>
        <family val="1"/>
        <charset val="136"/>
      </rPr>
      <t>千</t>
    </r>
    <phoneticPr fontId="2" type="noConversion"/>
  </si>
  <si>
    <t>0,</t>
    <phoneticPr fontId="2" type="noConversion"/>
  </si>
  <si>
    <t>0.0,</t>
    <phoneticPr fontId="2" type="noConversion"/>
  </si>
  <si>
    <r>
      <rPr>
        <sz val="12"/>
        <color indexed="8"/>
        <rFont val="新細明體"/>
        <family val="1"/>
        <charset val="136"/>
      </rPr>
      <t>萬</t>
    </r>
    <phoneticPr fontId="2" type="noConversion"/>
  </si>
  <si>
    <t>0"."0,</t>
    <phoneticPr fontId="2" type="noConversion"/>
  </si>
  <si>
    <r>
      <rPr>
        <sz val="12"/>
        <color indexed="8"/>
        <rFont val="新細明體"/>
        <family val="1"/>
        <charset val="136"/>
      </rPr>
      <t>十萬</t>
    </r>
    <phoneticPr fontId="2" type="noConversion"/>
  </si>
  <si>
    <t>0"."00,</t>
    <phoneticPr fontId="2" type="noConversion"/>
  </si>
  <si>
    <r>
      <rPr>
        <sz val="12"/>
        <color indexed="10"/>
        <rFont val="新細明體"/>
        <family val="1"/>
        <charset val="136"/>
      </rPr>
      <t>百萬</t>
    </r>
    <phoneticPr fontId="2" type="noConversion"/>
  </si>
  <si>
    <t>0,,</t>
    <phoneticPr fontId="2" type="noConversion"/>
  </si>
  <si>
    <t>0.00,,</t>
    <phoneticPr fontId="2" type="noConversion"/>
  </si>
  <si>
    <r>
      <rPr>
        <sz val="12"/>
        <color indexed="8"/>
        <rFont val="新細明體"/>
        <family val="1"/>
        <charset val="136"/>
      </rPr>
      <t>千萬</t>
    </r>
    <phoneticPr fontId="2" type="noConversion"/>
  </si>
  <si>
    <t>0"."0,,</t>
    <phoneticPr fontId="2" type="noConversion"/>
  </si>
  <si>
    <r>
      <rPr>
        <sz val="12"/>
        <color indexed="10"/>
        <rFont val="新細明體"/>
        <family val="1"/>
        <charset val="136"/>
      </rPr>
      <t>億</t>
    </r>
    <phoneticPr fontId="2" type="noConversion"/>
  </si>
  <si>
    <t>0"."00,,</t>
    <phoneticPr fontId="2" type="noConversion"/>
  </si>
  <si>
    <r>
      <rPr>
        <sz val="12"/>
        <color indexed="10"/>
        <rFont val="新細明體"/>
        <family val="1"/>
        <charset val="136"/>
      </rPr>
      <t>十億</t>
    </r>
    <phoneticPr fontId="2" type="noConversion"/>
  </si>
  <si>
    <t>0,,,</t>
    <phoneticPr fontId="2" type="noConversion"/>
  </si>
  <si>
    <t>0.00,,,</t>
    <phoneticPr fontId="2" type="noConversion"/>
  </si>
  <si>
    <r>
      <rPr>
        <sz val="12"/>
        <color indexed="8"/>
        <rFont val="新細明體"/>
        <family val="1"/>
        <charset val="136"/>
      </rPr>
      <t>百億</t>
    </r>
    <phoneticPr fontId="2" type="noConversion"/>
  </si>
  <si>
    <t>0"."0000,,</t>
    <phoneticPr fontId="2" type="noConversion"/>
  </si>
  <si>
    <t>路飛</t>
    <phoneticPr fontId="9" type="noConversion"/>
  </si>
  <si>
    <t>娜美</t>
    <phoneticPr fontId="9" type="noConversion"/>
  </si>
  <si>
    <t>索隆</t>
    <phoneticPr fontId="9" type="noConversion"/>
  </si>
  <si>
    <t>香吉</t>
    <phoneticPr fontId="9" type="noConversion"/>
  </si>
  <si>
    <t>喬巴</t>
    <phoneticPr fontId="9" type="noConversion"/>
  </si>
  <si>
    <t>羅賓</t>
    <phoneticPr fontId="9" type="noConversion"/>
  </si>
  <si>
    <t>福蘭奇</t>
    <phoneticPr fontId="9" type="noConversion"/>
  </si>
  <si>
    <t>船長</t>
    <phoneticPr fontId="9" type="noConversion"/>
  </si>
  <si>
    <t>航海士</t>
    <phoneticPr fontId="9" type="noConversion"/>
  </si>
  <si>
    <t>劍士</t>
    <phoneticPr fontId="9" type="noConversion"/>
  </si>
  <si>
    <t>廚師</t>
    <phoneticPr fontId="9" type="noConversion"/>
  </si>
  <si>
    <t>醫師</t>
    <phoneticPr fontId="9" type="noConversion"/>
  </si>
  <si>
    <t>工程師</t>
    <phoneticPr fontId="9" type="noConversion"/>
  </si>
  <si>
    <t>考古學家</t>
    <phoneticPr fontId="9" type="noConversion"/>
  </si>
  <si>
    <t>吃肉</t>
    <phoneticPr fontId="9" type="noConversion"/>
  </si>
  <si>
    <t>畫圖</t>
    <phoneticPr fontId="9" type="noConversion"/>
  </si>
  <si>
    <t>睡覺</t>
    <phoneticPr fontId="9" type="noConversion"/>
  </si>
  <si>
    <t>烹飪</t>
    <phoneticPr fontId="9" type="noConversion"/>
  </si>
  <si>
    <t>看書</t>
    <phoneticPr fontId="9" type="noConversion"/>
  </si>
  <si>
    <t>喝可樂</t>
    <phoneticPr fontId="9" type="noConversion"/>
  </si>
  <si>
    <t>玩耍</t>
    <phoneticPr fontId="9" type="noConversion"/>
  </si>
  <si>
    <t>主索引</t>
    <phoneticPr fontId="9" type="noConversion"/>
  </si>
  <si>
    <t>姓名</t>
    <phoneticPr fontId="9" type="noConversion"/>
  </si>
  <si>
    <t>職業</t>
    <phoneticPr fontId="9" type="noConversion"/>
  </si>
  <si>
    <t>興趣</t>
    <phoneticPr fontId="9" type="noConversion"/>
  </si>
  <si>
    <t>賞金</t>
    <phoneticPr fontId="9" type="noConversion"/>
  </si>
  <si>
    <t>欄位（Field）</t>
    <phoneticPr fontId="9" type="noConversion"/>
  </si>
  <si>
    <t>冰山</t>
    <phoneticPr fontId="9" type="noConversion"/>
  </si>
  <si>
    <t xml:space="preserve">     最起碼要有一個欄位要有內容，不可整列空白</t>
    <phoneticPr fontId="9" type="noConversion"/>
  </si>
  <si>
    <t xml:space="preserve">     不使用合併儲存格</t>
    <phoneticPr fontId="9" type="noConversion"/>
  </si>
  <si>
    <t>生日</t>
    <phoneticPr fontId="9" type="noConversion"/>
  </si>
  <si>
    <t>年齡</t>
    <phoneticPr fontId="9" type="noConversion"/>
  </si>
  <si>
    <t>身高</t>
    <phoneticPr fontId="9" type="noConversion"/>
  </si>
  <si>
    <t xml:space="preserve">           頂端列</t>
    <phoneticPr fontId="9" type="noConversion"/>
  </si>
  <si>
    <t>性別</t>
    <phoneticPr fontId="9" type="noConversion"/>
  </si>
  <si>
    <t>男</t>
  </si>
  <si>
    <t>男</t>
    <phoneticPr fontId="9" type="noConversion"/>
  </si>
  <si>
    <t>女</t>
  </si>
  <si>
    <t>女</t>
    <phoneticPr fontId="9" type="noConversion"/>
  </si>
  <si>
    <t>公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</si>
  <si>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</si>
  <si>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</si>
  <si>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</si>
  <si>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</si>
  <si>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</si>
  <si>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</si>
  <si>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G</t>
    <phoneticPr fontId="9" type="noConversion"/>
  </si>
  <si>
    <t>H</t>
    <phoneticPr fontId="9" type="noConversion"/>
  </si>
  <si>
    <t>I</t>
    <phoneticPr fontId="9" type="noConversion"/>
  </si>
  <si>
    <t>J</t>
    <phoneticPr fontId="9" type="noConversion"/>
  </si>
  <si>
    <t>身份證號</t>
    <phoneticPr fontId="9" type="noConversion"/>
  </si>
  <si>
    <t>姓名</t>
    <phoneticPr fontId="9" type="noConversion"/>
  </si>
  <si>
    <t>EXCEL就是這麼神奇！！！</t>
  </si>
  <si>
    <t>EXCEL就是這麼神奇！！！</t>
    <phoneticPr fontId="4" type="noConversion"/>
  </si>
</sst>
</file>

<file path=xl/styles.xml><?xml version="1.0" encoding="utf-8"?>
<styleSheet xmlns="http://schemas.openxmlformats.org/spreadsheetml/2006/main">
  <numFmts count="20">
    <numFmt numFmtId="43" formatCode="_-* #,##0.00_-;\-* #,##0.00_-;_-* &quot;-&quot;??_-;_-@_-"/>
    <numFmt numFmtId="177" formatCode="000000"/>
    <numFmt numFmtId="178" formatCode="mm/dd"/>
    <numFmt numFmtId="179" formatCode="_-* #,##0_-;\-* #,##0_-;_-* &quot;-&quot;??_-;_-@_-"/>
    <numFmt numFmtId="192" formatCode="&quot;借&quot;* #,##0_-;&quot;貸&quot;* #,##0_-;_-* &quot;-&quot;??_-;_-@_-"/>
    <numFmt numFmtId="193" formatCode="m&quot;月&quot;d&quot;日&quot;"/>
    <numFmt numFmtId="201" formatCode="0.000_ "/>
    <numFmt numFmtId="207" formatCode="0&quot;.&quot;0"/>
    <numFmt numFmtId="208" formatCode="0&quot;.&quot;00"/>
    <numFmt numFmtId="209" formatCode="0,"/>
    <numFmt numFmtId="210" formatCode="0&quot;.&quot;0,"/>
    <numFmt numFmtId="211" formatCode="0&quot;.&quot;00,"/>
    <numFmt numFmtId="212" formatCode="0,,"/>
    <numFmt numFmtId="213" formatCode="0&quot;.&quot;0,,"/>
    <numFmt numFmtId="214" formatCode="0&quot;.&quot;00,,"/>
    <numFmt numFmtId="215" formatCode="0,,,"/>
    <numFmt numFmtId="216" formatCode="0&quot;.&quot;0000,,"/>
    <numFmt numFmtId="217" formatCode="[$¥-411]#,##0"/>
    <numFmt numFmtId="219" formatCode="&quot;EXCEL-&quot;0000"/>
    <numFmt numFmtId="220" formatCode="General;\-General;0;&quot;船工&quot;@"/>
  </numFmts>
  <fonts count="24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urier New"/>
      <family val="3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rgb="FF0070C0"/>
      <name val="新細明體"/>
      <family val="1"/>
      <charset val="136"/>
      <scheme val="minor"/>
    </font>
    <font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sz val="18"/>
      <color theme="1"/>
      <name val="新細明體"/>
      <family val="1"/>
      <charset val="136"/>
      <scheme val="minor"/>
    </font>
    <font>
      <b/>
      <sz val="18"/>
      <color theme="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79" fontId="10" fillId="0" borderId="0" xfId="1" applyNumberFormat="1" applyFont="1" applyFill="1">
      <alignment vertical="center"/>
    </xf>
    <xf numFmtId="177" fontId="11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9" fontId="11" fillId="2" borderId="0" xfId="1" applyNumberFormat="1" applyFont="1" applyFill="1" applyAlignment="1">
      <alignment horizontal="center" vertical="center"/>
    </xf>
    <xf numFmtId="0" fontId="12" fillId="0" borderId="0" xfId="0" applyFont="1">
      <alignment vertical="center"/>
    </xf>
    <xf numFmtId="179" fontId="12" fillId="0" borderId="0" xfId="1" applyNumberFormat="1" applyFont="1">
      <alignment vertical="center"/>
    </xf>
    <xf numFmtId="179" fontId="12" fillId="0" borderId="0" xfId="0" pivotButton="1" applyNumberFormat="1" applyFont="1">
      <alignment vertical="center"/>
    </xf>
    <xf numFmtId="179" fontId="12" fillId="0" borderId="0" xfId="0" applyNumberFormat="1" applyFont="1">
      <alignment vertical="center"/>
    </xf>
    <xf numFmtId="177" fontId="13" fillId="0" borderId="0" xfId="0" applyNumberFormat="1" applyFont="1" applyFill="1" applyAlignment="1">
      <alignment horizontal="center" vertical="center"/>
    </xf>
    <xf numFmtId="192" fontId="12" fillId="0" borderId="2" xfId="0" applyNumberFormat="1" applyFont="1" applyBorder="1">
      <alignment vertical="center"/>
    </xf>
    <xf numFmtId="192" fontId="12" fillId="0" borderId="3" xfId="0" applyNumberFormat="1" applyFont="1" applyBorder="1">
      <alignment vertical="center"/>
    </xf>
    <xf numFmtId="179" fontId="14" fillId="3" borderId="4" xfId="0" applyNumberFormat="1" applyFont="1" applyFill="1" applyBorder="1">
      <alignment vertical="center"/>
    </xf>
    <xf numFmtId="179" fontId="15" fillId="0" borderId="0" xfId="0" applyNumberFormat="1" applyFont="1" applyAlignment="1">
      <alignment horizontal="center" vertical="center"/>
    </xf>
    <xf numFmtId="179" fontId="16" fillId="3" borderId="5" xfId="0" applyNumberFormat="1" applyFont="1" applyFill="1" applyBorder="1" applyAlignment="1">
      <alignment horizontal="center" vertical="center"/>
    </xf>
    <xf numFmtId="0" fontId="15" fillId="0" borderId="0" xfId="0" pivotButton="1" applyFo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0" borderId="1" xfId="0" applyNumberFormat="1" applyFont="1" applyBorder="1">
      <alignment vertical="center"/>
    </xf>
    <xf numFmtId="207" fontId="19" fillId="0" borderId="1" xfId="0" applyNumberFormat="1" applyFont="1" applyBorder="1">
      <alignment vertical="center"/>
    </xf>
    <xf numFmtId="0" fontId="19" fillId="0" borderId="1" xfId="0" quotePrefix="1" applyFont="1" applyBorder="1">
      <alignment vertical="center"/>
    </xf>
    <xf numFmtId="208" fontId="19" fillId="0" borderId="1" xfId="0" applyNumberFormat="1" applyFont="1" applyBorder="1">
      <alignment vertical="center"/>
    </xf>
    <xf numFmtId="0" fontId="20" fillId="0" borderId="1" xfId="0" applyFont="1" applyBorder="1">
      <alignment vertical="center"/>
    </xf>
    <xf numFmtId="0" fontId="20" fillId="0" borderId="1" xfId="0" applyNumberFormat="1" applyFont="1" applyBorder="1">
      <alignment vertical="center"/>
    </xf>
    <xf numFmtId="209" fontId="20" fillId="0" borderId="1" xfId="0" applyNumberFormat="1" applyFont="1" applyBorder="1">
      <alignment vertical="center"/>
    </xf>
    <xf numFmtId="0" fontId="20" fillId="0" borderId="1" xfId="0" quotePrefix="1" applyFont="1" applyBorder="1">
      <alignment vertical="center"/>
    </xf>
    <xf numFmtId="210" fontId="19" fillId="0" borderId="1" xfId="0" applyNumberFormat="1" applyFont="1" applyBorder="1">
      <alignment vertical="center"/>
    </xf>
    <xf numFmtId="211" fontId="19" fillId="0" borderId="1" xfId="0" applyNumberFormat="1" applyFont="1" applyBorder="1">
      <alignment vertical="center"/>
    </xf>
    <xf numFmtId="212" fontId="20" fillId="0" borderId="1" xfId="0" applyNumberFormat="1" applyFont="1" applyBorder="1">
      <alignment vertical="center"/>
    </xf>
    <xf numFmtId="213" fontId="19" fillId="0" borderId="1" xfId="0" applyNumberFormat="1" applyFont="1" applyBorder="1">
      <alignment vertical="center"/>
    </xf>
    <xf numFmtId="214" fontId="20" fillId="0" borderId="1" xfId="0" applyNumberFormat="1" applyFont="1" applyBorder="1">
      <alignment vertical="center"/>
    </xf>
    <xf numFmtId="215" fontId="20" fillId="0" borderId="1" xfId="0" applyNumberFormat="1" applyFont="1" applyBorder="1">
      <alignment vertical="center"/>
    </xf>
    <xf numFmtId="216" fontId="19" fillId="0" borderId="1" xfId="0" applyNumberFormat="1" applyFont="1" applyBorder="1">
      <alignment vertical="center"/>
    </xf>
    <xf numFmtId="0" fontId="0" fillId="0" borderId="0" xfId="0" quotePrefix="1" applyAlignment="1">
      <alignment horizontal="right" vertical="center"/>
    </xf>
    <xf numFmtId="201" fontId="0" fillId="0" borderId="0" xfId="0" applyNumberFormat="1">
      <alignment vertical="center"/>
    </xf>
    <xf numFmtId="0" fontId="21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2" fillId="4" borderId="1" xfId="0" applyFont="1" applyFill="1" applyBorder="1" applyAlignment="1">
      <alignment horizontal="center" vertical="center"/>
    </xf>
    <xf numFmtId="217" fontId="21" fillId="0" borderId="1" xfId="1" applyNumberFormat="1" applyFont="1" applyBorder="1">
      <alignment vertical="center"/>
    </xf>
    <xf numFmtId="0" fontId="21" fillId="0" borderId="0" xfId="0" applyFont="1" applyAlignment="1">
      <alignment vertical="top"/>
    </xf>
    <xf numFmtId="193" fontId="21" fillId="0" borderId="1" xfId="0" applyNumberFormat="1" applyFont="1" applyBorder="1">
      <alignment vertical="center"/>
    </xf>
    <xf numFmtId="219" fontId="23" fillId="0" borderId="1" xfId="0" applyNumberFormat="1" applyFont="1" applyBorder="1" applyAlignment="1">
      <alignment horizontal="center" vertical="center"/>
    </xf>
    <xf numFmtId="220" fontId="21" fillId="0" borderId="1" xfId="0" applyNumberFormat="1" applyFont="1" applyBorder="1">
      <alignment vertical="center"/>
    </xf>
    <xf numFmtId="0" fontId="21" fillId="5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textRotation="90"/>
    </xf>
  </cellXfs>
  <cellStyles count="2">
    <cellStyle name="一般" xfId="0" builtinId="0"/>
    <cellStyle name="千分位" xfId="1" builtinId="3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B6DDE8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name val="微軟正黑體"/>
        <scheme val="none"/>
      </font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79" formatCode="_-* #,##0_-;\-* #,##0_-;_-* &quot;-&quot;??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1323976</xdr:colOff>
      <xdr:row>1</xdr:row>
      <xdr:rowOff>123825</xdr:rowOff>
    </xdr:from>
    <xdr:to>
      <xdr:col>6</xdr:col>
      <xdr:colOff>657226</xdr:colOff>
      <xdr:row>1</xdr:row>
      <xdr:rowOff>125413</xdr:rowOff>
    </xdr:to>
    <xdr:cxnSp macro="">
      <xdr:nvCxnSpPr>
        <xdr:cNvPr id="3" name="直線單箭頭接點 2"/>
        <xdr:cNvCxnSpPr/>
      </xdr:nvCxnSpPr>
      <xdr:spPr>
        <a:xfrm rot="10800000">
          <a:off x="5886451" y="4476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514349</xdr:colOff>
      <xdr:row>0</xdr:row>
      <xdr:rowOff>266703</xdr:rowOff>
    </xdr:from>
    <xdr:to>
      <xdr:col>2</xdr:col>
      <xdr:colOff>523876</xdr:colOff>
      <xdr:row>1</xdr:row>
      <xdr:rowOff>0</xdr:rowOff>
    </xdr:to>
    <xdr:cxnSp macro="">
      <xdr:nvCxnSpPr>
        <xdr:cNvPr id="5" name="直線單箭頭接點 4"/>
        <xdr:cNvCxnSpPr/>
      </xdr:nvCxnSpPr>
      <xdr:spPr>
        <a:xfrm rot="16200000" flipH="1">
          <a:off x="895352" y="571500"/>
          <a:ext cx="619122" cy="9527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2</xdr:row>
      <xdr:rowOff>133350</xdr:rowOff>
    </xdr:from>
    <xdr:to>
      <xdr:col>6</xdr:col>
      <xdr:colOff>304800</xdr:colOff>
      <xdr:row>9</xdr:row>
      <xdr:rowOff>209550</xdr:rowOff>
    </xdr:to>
    <xdr:sp macro="" textlink="">
      <xdr:nvSpPr>
        <xdr:cNvPr id="14" name="右大括弧 13"/>
        <xdr:cNvSpPr/>
      </xdr:nvSpPr>
      <xdr:spPr>
        <a:xfrm>
          <a:off x="6086475" y="1019175"/>
          <a:ext cx="276225" cy="23431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TW" altLang="en-US" sz="1100"/>
        </a:p>
      </xdr:txBody>
    </xdr:sp>
    <xdr:clientData/>
  </xdr:twoCellAnchor>
  <xdr:twoCellAnchor editAs="oneCell">
    <xdr:from>
      <xdr:col>6</xdr:col>
      <xdr:colOff>1285875</xdr:colOff>
      <xdr:row>21</xdr:row>
      <xdr:rowOff>76200</xdr:rowOff>
    </xdr:from>
    <xdr:to>
      <xdr:col>8</xdr:col>
      <xdr:colOff>85725</xdr:colOff>
      <xdr:row>23</xdr:row>
      <xdr:rowOff>304800</xdr:rowOff>
    </xdr:to>
    <xdr:pic>
      <xdr:nvPicPr>
        <xdr:cNvPr id="492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15175" y="5819775"/>
          <a:ext cx="1028700" cy="876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266700</xdr:colOff>
      <xdr:row>21</xdr:row>
      <xdr:rowOff>180975</xdr:rowOff>
    </xdr:from>
    <xdr:to>
      <xdr:col>10</xdr:col>
      <xdr:colOff>304800</xdr:colOff>
      <xdr:row>27</xdr:row>
      <xdr:rowOff>295275</xdr:rowOff>
    </xdr:to>
    <xdr:pic>
      <xdr:nvPicPr>
        <xdr:cNvPr id="49263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24850" y="5924550"/>
          <a:ext cx="1676400" cy="2057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t Wang" refreshedDate="41058.024142708331" createdVersion="1" refreshedVersion="3" recordCount="31" upgradeOnRefresh="1">
  <cacheSource type="worksheet">
    <worksheetSource ref="B3:G34" sheet="CH1日記帳→過帳→試算"/>
  </cacheSource>
  <cacheFields count="6">
    <cacheField name="NO." numFmtId="0">
      <sharedItems containsSemiMixedTypes="0" containsString="0" containsNumber="1" containsInteger="1" minValue="1" maxValue="13"/>
    </cacheField>
    <cacheField name="日期" numFmtId="0">
      <sharedItems containsSemiMixedTypes="0" containsNonDate="0" containsDate="1" containsString="0" minDate="2011-02-01T00:00:00" maxDate="2011-04-01T00:00:00"/>
    </cacheField>
    <cacheField name="會計科目" numFmtId="0">
      <sharedItems count="20">
        <s v="現金"/>
        <s v="股本"/>
        <s v="銀行貸款"/>
        <s v="機械設備"/>
        <s v="應付帳款"/>
        <s v="預付租金"/>
        <s v="保證金"/>
        <s v="存貨"/>
        <s v="應收帳款"/>
        <s v="銷貨收入"/>
        <s v="銷貨成本"/>
        <s v="薪資費用"/>
        <s v="租金費用"/>
        <s v="利息費用"/>
        <s v="折舊費用" u="1"/>
        <s v="存出保證金" u="1"/>
        <s v="累計折舊" u="1"/>
        <s v="壞帳費用" u="1"/>
        <s v="進貨退回與折讓" u="1"/>
        <s v="備抵壞帳" u="1"/>
      </sharedItems>
    </cacheField>
    <cacheField name="借方金額" numFmtId="0">
      <sharedItems containsString="0" containsBlank="1" containsNumber="1" containsInteger="1" minValue="5000" maxValue="500000"/>
    </cacheField>
    <cacheField name="貸方金額" numFmtId="0">
      <sharedItems containsString="0" containsBlank="1" containsNumber="1" containsInteger="1" minValue="5000" maxValue="500000"/>
    </cacheField>
    <cacheField name="摘要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"/>
    <d v="2011-02-01T00:00:00"/>
    <x v="0"/>
    <n v="200000"/>
    <m/>
    <m/>
  </r>
  <r>
    <n v="1"/>
    <d v="2011-02-01T00:00:00"/>
    <x v="1"/>
    <m/>
    <n v="200000"/>
    <m/>
  </r>
  <r>
    <n v="2"/>
    <d v="2011-02-15T00:00:00"/>
    <x v="0"/>
    <n v="500000"/>
    <m/>
    <m/>
  </r>
  <r>
    <n v="2"/>
    <d v="2011-02-15T00:00:00"/>
    <x v="2"/>
    <m/>
    <n v="500000"/>
    <m/>
  </r>
  <r>
    <n v="3"/>
    <d v="2011-02-23T00:00:00"/>
    <x v="3"/>
    <n v="100000"/>
    <m/>
    <m/>
  </r>
  <r>
    <n v="3"/>
    <d v="2011-02-23T00:00:00"/>
    <x v="0"/>
    <m/>
    <n v="50000"/>
    <m/>
  </r>
  <r>
    <n v="3"/>
    <d v="2011-02-23T00:00:00"/>
    <x v="4"/>
    <m/>
    <n v="50000"/>
    <m/>
  </r>
  <r>
    <n v="4"/>
    <d v="2011-02-25T00:00:00"/>
    <x v="5"/>
    <n v="90000"/>
    <m/>
    <m/>
  </r>
  <r>
    <n v="4"/>
    <d v="2011-02-25T00:00:00"/>
    <x v="6"/>
    <n v="30000"/>
    <m/>
    <m/>
  </r>
  <r>
    <n v="4"/>
    <d v="2011-02-25T00:00:00"/>
    <x v="0"/>
    <m/>
    <n v="120000"/>
    <m/>
  </r>
  <r>
    <n v="5"/>
    <d v="2011-02-28T00:00:00"/>
    <x v="7"/>
    <n v="105000"/>
    <m/>
    <m/>
  </r>
  <r>
    <n v="5"/>
    <d v="2011-02-28T00:00:00"/>
    <x v="4"/>
    <m/>
    <n v="100000"/>
    <m/>
  </r>
  <r>
    <n v="5"/>
    <d v="2011-02-28T00:00:00"/>
    <x v="0"/>
    <m/>
    <n v="5000"/>
    <m/>
  </r>
  <r>
    <n v="6"/>
    <d v="2011-03-31T00:00:00"/>
    <x v="0"/>
    <n v="50000"/>
    <m/>
    <m/>
  </r>
  <r>
    <n v="6"/>
    <d v="2011-03-31T00:00:00"/>
    <x v="8"/>
    <n v="150000"/>
    <m/>
    <m/>
  </r>
  <r>
    <n v="6"/>
    <d v="2011-03-31T00:00:00"/>
    <x v="9"/>
    <m/>
    <n v="200000"/>
    <m/>
  </r>
  <r>
    <n v="7"/>
    <d v="2011-03-31T00:00:00"/>
    <x v="10"/>
    <n v="50000"/>
    <m/>
    <m/>
  </r>
  <r>
    <n v="7"/>
    <d v="2011-03-31T00:00:00"/>
    <x v="7"/>
    <m/>
    <n v="50000"/>
    <m/>
  </r>
  <r>
    <n v="8"/>
    <d v="2011-03-31T00:00:00"/>
    <x v="11"/>
    <n v="40000"/>
    <m/>
    <m/>
  </r>
  <r>
    <n v="8"/>
    <d v="2011-03-31T00:00:00"/>
    <x v="0"/>
    <m/>
    <n v="40000"/>
    <m/>
  </r>
  <r>
    <n v="9"/>
    <d v="2011-03-31T00:00:00"/>
    <x v="12"/>
    <n v="30000"/>
    <m/>
    <m/>
  </r>
  <r>
    <n v="9"/>
    <d v="2011-03-31T00:00:00"/>
    <x v="5"/>
    <m/>
    <n v="30000"/>
    <m/>
  </r>
  <r>
    <n v="10"/>
    <d v="2011-03-31T00:00:00"/>
    <x v="0"/>
    <n v="70000"/>
    <m/>
    <m/>
  </r>
  <r>
    <n v="10"/>
    <d v="2011-03-31T00:00:00"/>
    <x v="8"/>
    <m/>
    <n v="70000"/>
    <m/>
  </r>
  <r>
    <n v="11"/>
    <d v="2011-03-31T00:00:00"/>
    <x v="4"/>
    <n v="100000"/>
    <m/>
    <m/>
  </r>
  <r>
    <n v="11"/>
    <d v="2011-03-31T00:00:00"/>
    <x v="0"/>
    <m/>
    <n v="100000"/>
    <m/>
  </r>
  <r>
    <n v="12"/>
    <d v="2011-03-31T00:00:00"/>
    <x v="2"/>
    <n v="50000"/>
    <m/>
    <m/>
  </r>
  <r>
    <n v="12"/>
    <d v="2011-03-31T00:00:00"/>
    <x v="13"/>
    <n v="5000"/>
    <m/>
    <m/>
  </r>
  <r>
    <n v="12"/>
    <d v="2011-03-31T00:00:00"/>
    <x v="0"/>
    <m/>
    <n v="55000"/>
    <m/>
  </r>
  <r>
    <n v="13"/>
    <d v="2011-03-31T00:00:00"/>
    <x v="4"/>
    <n v="10000"/>
    <m/>
    <m/>
  </r>
  <r>
    <n v="13"/>
    <d v="2011-03-31T00:00:00"/>
    <x v="0"/>
    <m/>
    <n v="1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8" applyNumberFormats="0" applyBorderFormats="0" applyFontFormats="0" applyPatternFormats="0" applyAlignmentFormats="0" applyWidthHeightFormats="1" dataCaption="資料" updatedVersion="3" showMemberPropertyTips="0" useAutoFormatting="1" itemPrintTitles="1" createdVersion="1" indent="0" compact="0" compactData="0" gridDropZones="1">
  <location ref="I3:K19" firstHeaderRow="1" firstDataRow="2" firstDataCol="1"/>
  <pivotFields count="6">
    <pivotField compact="0" numFmtId="177" outline="0" subtotalTop="0" showAll="0" includeNewItemsInFilter="1"/>
    <pivotField compact="0" numFmtId="178" outline="0" subtotalTop="0" showAll="0" includeNewItemsInFilter="1"/>
    <pivotField axis="axisRow" compact="0" outline="0" subtotalTop="0" showAll="0" includeNewItemsInFilter="1" defaultSubtotal="0">
      <items count="20">
        <item m="1" x="15"/>
        <item x="7"/>
        <item x="13"/>
        <item m="1" x="14"/>
        <item x="1"/>
        <item x="12"/>
        <item x="0"/>
        <item m="1" x="16"/>
        <item m="1" x="19"/>
        <item m="1" x="18"/>
        <item x="5"/>
        <item x="2"/>
        <item x="10"/>
        <item x="9"/>
        <item x="3"/>
        <item x="4"/>
        <item x="8"/>
        <item x="11"/>
        <item m="1" x="17"/>
        <item x="6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15">
    <i>
      <x v="1"/>
    </i>
    <i>
      <x v="2"/>
    </i>
    <i>
      <x v="4"/>
    </i>
    <i>
      <x v="5"/>
    </i>
    <i>
      <x v="6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借方金額" fld="3" baseField="0" baseItem="0"/>
    <dataField name="加總 - 貸方金額" fld="4" baseField="0" baseItem="0"/>
  </dataFields>
  <formats count="8">
    <format dxfId="13">
      <pivotArea outline="0" fieldPosition="0"/>
    </format>
    <format dxfId="12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2:L91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6.5"/>
  <cols>
    <col min="1" max="1" width="3.125" style="1" customWidth="1"/>
    <col min="2" max="2" width="9" style="2"/>
    <col min="3" max="3" width="11.5" style="3" customWidth="1"/>
    <col min="4" max="4" width="11.75" style="1" customWidth="1"/>
    <col min="5" max="6" width="18.125" style="4" customWidth="1"/>
    <col min="7" max="7" width="13.75" style="1" customWidth="1"/>
    <col min="8" max="8" width="9" style="1"/>
    <col min="9" max="9" width="11.75" bestFit="1" customWidth="1"/>
    <col min="10" max="11" width="18.125" bestFit="1" customWidth="1"/>
    <col min="12" max="12" width="12" bestFit="1" customWidth="1"/>
    <col min="13" max="16384" width="9" style="1"/>
  </cols>
  <sheetData>
    <row r="2" spans="2:12">
      <c r="E2" s="4">
        <f>SUM(E4:E991)</f>
        <v>1580000</v>
      </c>
      <c r="F2" s="4">
        <f>SUM(F4:F991)</f>
        <v>1580000</v>
      </c>
    </row>
    <row r="3" spans="2:12">
      <c r="B3" s="5" t="s">
        <v>0</v>
      </c>
      <c r="C3" s="6" t="s">
        <v>1</v>
      </c>
      <c r="D3" s="7" t="s">
        <v>25</v>
      </c>
      <c r="E3" s="8" t="s">
        <v>2</v>
      </c>
      <c r="F3" s="8" t="s">
        <v>3</v>
      </c>
      <c r="G3" s="7" t="s">
        <v>4</v>
      </c>
      <c r="I3" s="9"/>
      <c r="J3" s="11" t="s">
        <v>20</v>
      </c>
      <c r="K3" s="12"/>
      <c r="L3" s="16"/>
    </row>
    <row r="4" spans="2:12">
      <c r="B4" s="2">
        <v>1</v>
      </c>
      <c r="C4" s="3">
        <v>40575</v>
      </c>
      <c r="D4" s="2" t="s">
        <v>5</v>
      </c>
      <c r="E4" s="4">
        <v>200000</v>
      </c>
      <c r="G4" s="2"/>
      <c r="I4" s="19" t="s">
        <v>24</v>
      </c>
      <c r="J4" s="17" t="s">
        <v>22</v>
      </c>
      <c r="K4" s="17" t="s">
        <v>23</v>
      </c>
      <c r="L4" s="18" t="s">
        <v>28</v>
      </c>
    </row>
    <row r="5" spans="2:12">
      <c r="B5" s="2">
        <v>1</v>
      </c>
      <c r="C5" s="3">
        <v>40575</v>
      </c>
      <c r="D5" s="2" t="s">
        <v>6</v>
      </c>
      <c r="F5" s="4">
        <v>200000</v>
      </c>
      <c r="G5" s="2"/>
      <c r="I5" s="9" t="s">
        <v>11</v>
      </c>
      <c r="J5" s="12">
        <v>105000</v>
      </c>
      <c r="K5" s="12">
        <v>50000</v>
      </c>
      <c r="L5" s="14">
        <f>+J5-K5</f>
        <v>55000</v>
      </c>
    </row>
    <row r="6" spans="2:12">
      <c r="B6" s="2">
        <v>2</v>
      </c>
      <c r="C6" s="3">
        <v>40589</v>
      </c>
      <c r="D6" s="2" t="s">
        <v>5</v>
      </c>
      <c r="E6" s="4">
        <v>500000</v>
      </c>
      <c r="G6" s="2"/>
      <c r="I6" s="9" t="s">
        <v>17</v>
      </c>
      <c r="J6" s="12">
        <v>5000</v>
      </c>
      <c r="K6" s="12"/>
      <c r="L6" s="15">
        <f t="shared" ref="L6:L18" si="0">+J6-K6</f>
        <v>5000</v>
      </c>
    </row>
    <row r="7" spans="2:12">
      <c r="B7" s="2">
        <v>2</v>
      </c>
      <c r="C7" s="3">
        <v>40589</v>
      </c>
      <c r="D7" s="2" t="s">
        <v>7</v>
      </c>
      <c r="F7" s="4">
        <v>500000</v>
      </c>
      <c r="G7" s="2"/>
      <c r="I7" s="9" t="s">
        <v>6</v>
      </c>
      <c r="J7" s="12"/>
      <c r="K7" s="12">
        <v>200000</v>
      </c>
      <c r="L7" s="15">
        <f t="shared" si="0"/>
        <v>-200000</v>
      </c>
    </row>
    <row r="8" spans="2:12">
      <c r="B8" s="2">
        <v>3</v>
      </c>
      <c r="C8" s="3">
        <v>40597</v>
      </c>
      <c r="D8" s="2" t="s">
        <v>8</v>
      </c>
      <c r="E8" s="4">
        <v>100000</v>
      </c>
      <c r="G8" s="2"/>
      <c r="I8" s="9" t="s">
        <v>16</v>
      </c>
      <c r="J8" s="12">
        <v>30000</v>
      </c>
      <c r="K8" s="12"/>
      <c r="L8" s="15">
        <f t="shared" si="0"/>
        <v>30000</v>
      </c>
    </row>
    <row r="9" spans="2:12">
      <c r="B9" s="2">
        <v>3</v>
      </c>
      <c r="C9" s="3">
        <v>40597</v>
      </c>
      <c r="D9" s="2" t="s">
        <v>5</v>
      </c>
      <c r="F9" s="4">
        <v>50000</v>
      </c>
      <c r="G9" s="2"/>
      <c r="I9" s="9" t="s">
        <v>5</v>
      </c>
      <c r="J9" s="12">
        <v>820000</v>
      </c>
      <c r="K9" s="12">
        <v>380000</v>
      </c>
      <c r="L9" s="15">
        <f t="shared" si="0"/>
        <v>440000</v>
      </c>
    </row>
    <row r="10" spans="2:12">
      <c r="B10" s="2">
        <v>3</v>
      </c>
      <c r="C10" s="3">
        <v>40597</v>
      </c>
      <c r="D10" s="2" t="s">
        <v>9</v>
      </c>
      <c r="F10" s="4">
        <v>50000</v>
      </c>
      <c r="G10" s="2"/>
      <c r="I10" s="9" t="s">
        <v>10</v>
      </c>
      <c r="J10" s="12">
        <v>90000</v>
      </c>
      <c r="K10" s="12">
        <v>30000</v>
      </c>
      <c r="L10" s="15">
        <f t="shared" si="0"/>
        <v>60000</v>
      </c>
    </row>
    <row r="11" spans="2:12">
      <c r="B11" s="2">
        <v>4</v>
      </c>
      <c r="C11" s="3">
        <v>40599</v>
      </c>
      <c r="D11" s="2" t="s">
        <v>10</v>
      </c>
      <c r="E11" s="4">
        <v>90000</v>
      </c>
      <c r="G11" s="2"/>
      <c r="I11" s="9" t="s">
        <v>7</v>
      </c>
      <c r="J11" s="12">
        <v>50000</v>
      </c>
      <c r="K11" s="12">
        <v>500000</v>
      </c>
      <c r="L11" s="15">
        <f t="shared" si="0"/>
        <v>-450000</v>
      </c>
    </row>
    <row r="12" spans="2:12">
      <c r="B12" s="2">
        <v>4</v>
      </c>
      <c r="C12" s="3">
        <v>40599</v>
      </c>
      <c r="D12" s="2" t="s">
        <v>27</v>
      </c>
      <c r="E12" s="4">
        <v>30000</v>
      </c>
      <c r="G12" s="2"/>
      <c r="I12" s="9" t="s">
        <v>14</v>
      </c>
      <c r="J12" s="12">
        <v>50000</v>
      </c>
      <c r="K12" s="12"/>
      <c r="L12" s="15">
        <f t="shared" si="0"/>
        <v>50000</v>
      </c>
    </row>
    <row r="13" spans="2:12">
      <c r="B13" s="2">
        <v>4</v>
      </c>
      <c r="C13" s="3">
        <v>40599</v>
      </c>
      <c r="D13" s="2" t="s">
        <v>5</v>
      </c>
      <c r="F13" s="4">
        <v>120000</v>
      </c>
      <c r="G13" s="2"/>
      <c r="I13" s="9" t="s">
        <v>13</v>
      </c>
      <c r="J13" s="12"/>
      <c r="K13" s="12">
        <v>200000</v>
      </c>
      <c r="L13" s="15">
        <f t="shared" si="0"/>
        <v>-200000</v>
      </c>
    </row>
    <row r="14" spans="2:12">
      <c r="B14" s="2">
        <v>5</v>
      </c>
      <c r="C14" s="3">
        <v>40602</v>
      </c>
      <c r="D14" s="2" t="s">
        <v>11</v>
      </c>
      <c r="E14" s="4">
        <v>105000</v>
      </c>
      <c r="G14" s="2"/>
      <c r="I14" s="9" t="s">
        <v>8</v>
      </c>
      <c r="J14" s="12">
        <v>100000</v>
      </c>
      <c r="K14" s="12"/>
      <c r="L14" s="15">
        <f t="shared" si="0"/>
        <v>100000</v>
      </c>
    </row>
    <row r="15" spans="2:12">
      <c r="B15" s="2">
        <v>5</v>
      </c>
      <c r="C15" s="3">
        <v>40602</v>
      </c>
      <c r="D15" s="2" t="s">
        <v>9</v>
      </c>
      <c r="F15" s="4">
        <v>100000</v>
      </c>
      <c r="G15" s="2"/>
      <c r="I15" s="9" t="s">
        <v>9</v>
      </c>
      <c r="J15" s="12">
        <v>110000</v>
      </c>
      <c r="K15" s="12">
        <v>150000</v>
      </c>
      <c r="L15" s="15">
        <f t="shared" si="0"/>
        <v>-40000</v>
      </c>
    </row>
    <row r="16" spans="2:12">
      <c r="B16" s="2">
        <v>5</v>
      </c>
      <c r="C16" s="3">
        <v>40602</v>
      </c>
      <c r="D16" s="2" t="s">
        <v>5</v>
      </c>
      <c r="F16" s="4">
        <v>5000</v>
      </c>
      <c r="G16" s="2"/>
      <c r="I16" s="9" t="s">
        <v>12</v>
      </c>
      <c r="J16" s="12">
        <v>150000</v>
      </c>
      <c r="K16" s="12">
        <v>70000</v>
      </c>
      <c r="L16" s="15">
        <f t="shared" si="0"/>
        <v>80000</v>
      </c>
    </row>
    <row r="17" spans="2:12">
      <c r="B17" s="2">
        <v>6</v>
      </c>
      <c r="C17" s="3">
        <v>40633</v>
      </c>
      <c r="D17" s="2" t="s">
        <v>5</v>
      </c>
      <c r="E17" s="4">
        <v>50000</v>
      </c>
      <c r="G17" s="2"/>
      <c r="I17" s="9" t="s">
        <v>15</v>
      </c>
      <c r="J17" s="12">
        <v>40000</v>
      </c>
      <c r="K17" s="12"/>
      <c r="L17" s="15">
        <f t="shared" si="0"/>
        <v>40000</v>
      </c>
    </row>
    <row r="18" spans="2:12">
      <c r="B18" s="2">
        <v>6</v>
      </c>
      <c r="C18" s="3">
        <v>40633</v>
      </c>
      <c r="D18" s="2" t="s">
        <v>12</v>
      </c>
      <c r="E18" s="4">
        <v>150000</v>
      </c>
      <c r="G18" s="2"/>
      <c r="I18" s="9" t="s">
        <v>26</v>
      </c>
      <c r="J18" s="12">
        <v>30000</v>
      </c>
      <c r="K18" s="12"/>
      <c r="L18" s="15">
        <f t="shared" si="0"/>
        <v>30000</v>
      </c>
    </row>
    <row r="19" spans="2:12">
      <c r="B19" s="2">
        <v>6</v>
      </c>
      <c r="C19" s="3">
        <v>40633</v>
      </c>
      <c r="D19" s="2" t="s">
        <v>13</v>
      </c>
      <c r="F19" s="4">
        <v>200000</v>
      </c>
      <c r="G19" s="2"/>
      <c r="I19" s="9" t="s">
        <v>21</v>
      </c>
      <c r="J19" s="12">
        <v>1580000</v>
      </c>
      <c r="K19" s="12">
        <v>1580000</v>
      </c>
      <c r="L19" s="13" t="str">
        <f>IF(J19=K19,"借貸平衡","借貸不平!!!")</f>
        <v>借貸平衡</v>
      </c>
    </row>
    <row r="20" spans="2:12">
      <c r="B20" s="2">
        <v>7</v>
      </c>
      <c r="C20" s="3">
        <v>40633</v>
      </c>
      <c r="D20" s="2" t="s">
        <v>14</v>
      </c>
      <c r="E20" s="4">
        <v>50000</v>
      </c>
      <c r="G20" s="2"/>
    </row>
    <row r="21" spans="2:12">
      <c r="B21" s="2">
        <v>7</v>
      </c>
      <c r="C21" s="3">
        <v>40633</v>
      </c>
      <c r="D21" s="2" t="s">
        <v>11</v>
      </c>
      <c r="F21" s="4">
        <v>50000</v>
      </c>
      <c r="G21" s="2"/>
    </row>
    <row r="22" spans="2:12">
      <c r="B22" s="2">
        <v>8</v>
      </c>
      <c r="C22" s="3">
        <v>40633</v>
      </c>
      <c r="D22" s="2" t="s">
        <v>15</v>
      </c>
      <c r="E22" s="4">
        <v>40000</v>
      </c>
      <c r="G22" s="2"/>
    </row>
    <row r="23" spans="2:12">
      <c r="B23" s="2">
        <v>8</v>
      </c>
      <c r="C23" s="3">
        <v>40633</v>
      </c>
      <c r="D23" s="2" t="s">
        <v>5</v>
      </c>
      <c r="F23" s="4">
        <v>40000</v>
      </c>
      <c r="G23" s="2"/>
    </row>
    <row r="24" spans="2:12">
      <c r="B24" s="2">
        <v>9</v>
      </c>
      <c r="C24" s="3">
        <v>40633</v>
      </c>
      <c r="D24" s="2" t="s">
        <v>16</v>
      </c>
      <c r="E24" s="4">
        <v>30000</v>
      </c>
      <c r="G24" s="2"/>
    </row>
    <row r="25" spans="2:12">
      <c r="B25" s="2">
        <v>9</v>
      </c>
      <c r="C25" s="3">
        <v>40633</v>
      </c>
      <c r="D25" s="2" t="s">
        <v>10</v>
      </c>
      <c r="F25" s="4">
        <v>30000</v>
      </c>
      <c r="G25" s="2"/>
    </row>
    <row r="26" spans="2:12">
      <c r="B26" s="2">
        <v>10</v>
      </c>
      <c r="C26" s="3">
        <v>40633</v>
      </c>
      <c r="D26" s="2" t="s">
        <v>5</v>
      </c>
      <c r="E26" s="4">
        <v>70000</v>
      </c>
      <c r="G26" s="2"/>
    </row>
    <row r="27" spans="2:12">
      <c r="B27" s="2">
        <v>10</v>
      </c>
      <c r="C27" s="3">
        <v>40633</v>
      </c>
      <c r="D27" s="2" t="s">
        <v>12</v>
      </c>
      <c r="F27" s="4">
        <v>70000</v>
      </c>
      <c r="G27" s="2"/>
    </row>
    <row r="28" spans="2:12">
      <c r="B28" s="2">
        <v>11</v>
      </c>
      <c r="C28" s="3">
        <v>40633</v>
      </c>
      <c r="D28" s="2" t="s">
        <v>9</v>
      </c>
      <c r="E28" s="4">
        <v>100000</v>
      </c>
      <c r="G28" s="2"/>
    </row>
    <row r="29" spans="2:12">
      <c r="B29" s="2">
        <v>11</v>
      </c>
      <c r="C29" s="3">
        <v>40633</v>
      </c>
      <c r="D29" s="2" t="s">
        <v>5</v>
      </c>
      <c r="F29" s="4">
        <v>100000</v>
      </c>
      <c r="G29" s="2"/>
    </row>
    <row r="30" spans="2:12">
      <c r="B30" s="2">
        <v>12</v>
      </c>
      <c r="C30" s="3">
        <v>40633</v>
      </c>
      <c r="D30" s="2" t="s">
        <v>7</v>
      </c>
      <c r="E30" s="4">
        <v>50000</v>
      </c>
      <c r="G30" s="2"/>
    </row>
    <row r="31" spans="2:12">
      <c r="B31" s="2">
        <v>12</v>
      </c>
      <c r="C31" s="3">
        <v>40633</v>
      </c>
      <c r="D31" s="2" t="s">
        <v>17</v>
      </c>
      <c r="E31" s="4">
        <v>5000</v>
      </c>
      <c r="G31" s="2"/>
    </row>
    <row r="32" spans="2:12">
      <c r="B32" s="2">
        <v>12</v>
      </c>
      <c r="C32" s="3">
        <v>40633</v>
      </c>
      <c r="D32" s="2" t="s">
        <v>5</v>
      </c>
      <c r="F32" s="4">
        <v>55000</v>
      </c>
      <c r="G32" s="2"/>
    </row>
    <row r="33" spans="2:7">
      <c r="B33" s="2">
        <v>13</v>
      </c>
      <c r="C33" s="3">
        <v>40633</v>
      </c>
      <c r="D33" s="2" t="s">
        <v>18</v>
      </c>
      <c r="E33" s="4">
        <v>10000</v>
      </c>
      <c r="G33" s="2"/>
    </row>
    <row r="34" spans="2:7">
      <c r="B34" s="2">
        <v>13</v>
      </c>
      <c r="C34" s="3">
        <v>40633</v>
      </c>
      <c r="D34" s="2" t="s">
        <v>19</v>
      </c>
      <c r="F34" s="4">
        <v>10000</v>
      </c>
      <c r="G34" s="2"/>
    </row>
    <row r="35" spans="2:7">
      <c r="D35" s="2"/>
      <c r="G35" s="2"/>
    </row>
    <row r="36" spans="2:7">
      <c r="D36" s="2"/>
      <c r="G36" s="2"/>
    </row>
    <row r="37" spans="2:7">
      <c r="D37" s="2"/>
      <c r="G37" s="2"/>
    </row>
    <row r="38" spans="2:7">
      <c r="D38" s="2"/>
      <c r="G38" s="2"/>
    </row>
    <row r="39" spans="2:7">
      <c r="D39" s="2"/>
      <c r="G39" s="2"/>
    </row>
    <row r="40" spans="2:7">
      <c r="D40" s="2"/>
      <c r="G40" s="2"/>
    </row>
    <row r="41" spans="2:7">
      <c r="D41" s="9"/>
      <c r="E41" s="10"/>
      <c r="F41" s="10"/>
      <c r="G41" s="2"/>
    </row>
    <row r="42" spans="2:7">
      <c r="D42" s="9"/>
      <c r="E42" s="10"/>
      <c r="F42" s="10"/>
      <c r="G42" s="2"/>
    </row>
    <row r="60" spans="4:7">
      <c r="D60" s="2"/>
      <c r="G60" s="2"/>
    </row>
    <row r="61" spans="4:7">
      <c r="D61" s="2"/>
      <c r="G61" s="2"/>
    </row>
    <row r="62" spans="4:7">
      <c r="D62" s="2"/>
      <c r="G62" s="2"/>
    </row>
    <row r="63" spans="4:7">
      <c r="D63" s="2"/>
      <c r="G63" s="2"/>
    </row>
    <row r="64" spans="4:7">
      <c r="D64" s="2"/>
      <c r="G64" s="2"/>
    </row>
    <row r="65" spans="4:7">
      <c r="D65" s="2"/>
      <c r="G65" s="2"/>
    </row>
    <row r="66" spans="4:7">
      <c r="D66" s="2"/>
      <c r="G66" s="2"/>
    </row>
    <row r="67" spans="4:7">
      <c r="D67" s="2"/>
      <c r="G67" s="2"/>
    </row>
    <row r="68" spans="4:7">
      <c r="D68" s="2"/>
      <c r="G68" s="2"/>
    </row>
    <row r="69" spans="4:7">
      <c r="D69" s="2"/>
      <c r="G69" s="2"/>
    </row>
    <row r="70" spans="4:7">
      <c r="D70" s="2"/>
      <c r="G70" s="2"/>
    </row>
    <row r="71" spans="4:7">
      <c r="D71" s="2"/>
      <c r="G71" s="2"/>
    </row>
    <row r="72" spans="4:7">
      <c r="D72" s="2"/>
      <c r="G72" s="2"/>
    </row>
    <row r="73" spans="4:7">
      <c r="D73" s="2"/>
      <c r="G73" s="2"/>
    </row>
    <row r="74" spans="4:7">
      <c r="D74" s="2"/>
      <c r="G74" s="2"/>
    </row>
    <row r="75" spans="4:7">
      <c r="D75" s="2"/>
      <c r="G75" s="2"/>
    </row>
    <row r="76" spans="4:7">
      <c r="D76" s="2"/>
      <c r="G76" s="2"/>
    </row>
    <row r="77" spans="4:7">
      <c r="D77" s="2"/>
      <c r="G77" s="2"/>
    </row>
    <row r="78" spans="4:7">
      <c r="D78" s="2"/>
      <c r="G78" s="2"/>
    </row>
    <row r="79" spans="4:7">
      <c r="D79" s="2"/>
      <c r="G79" s="2"/>
    </row>
    <row r="80" spans="4:7">
      <c r="D80" s="2"/>
      <c r="G80" s="2"/>
    </row>
    <row r="81" spans="4:7">
      <c r="D81" s="2"/>
      <c r="G81" s="2"/>
    </row>
    <row r="82" spans="4:7">
      <c r="D82" s="2"/>
      <c r="G82" s="2"/>
    </row>
    <row r="83" spans="4:7">
      <c r="D83" s="2"/>
      <c r="G83" s="2"/>
    </row>
    <row r="84" spans="4:7">
      <c r="D84" s="2"/>
      <c r="G84" s="2"/>
    </row>
    <row r="85" spans="4:7">
      <c r="D85" s="2"/>
      <c r="G85" s="2"/>
    </row>
    <row r="86" spans="4:7">
      <c r="D86" s="2"/>
      <c r="G86" s="2"/>
    </row>
    <row r="87" spans="4:7">
      <c r="D87" s="2"/>
      <c r="G87" s="2"/>
    </row>
    <row r="88" spans="4:7">
      <c r="D88" s="2"/>
      <c r="G88" s="2"/>
    </row>
    <row r="89" spans="4:7">
      <c r="D89" s="2"/>
      <c r="G89" s="2"/>
    </row>
    <row r="90" spans="4:7">
      <c r="D90" s="2"/>
      <c r="G90" s="2"/>
    </row>
    <row r="91" spans="4:7">
      <c r="D91" s="2"/>
      <c r="G91" s="2"/>
    </row>
  </sheetData>
  <autoFilter ref="B3:G34"/>
  <phoneticPr fontId="2" type="noConversion"/>
  <conditionalFormatting sqref="B4:G40 B60:G91">
    <cfRule type="expression" dxfId="5" priority="3">
      <formula>MOD($B4,2)</formula>
    </cfRule>
  </conditionalFormatting>
  <conditionalFormatting sqref="D41:G42">
    <cfRule type="expression" dxfId="4" priority="5">
      <formula>MOD($D41,2)</formula>
    </cfRule>
  </conditionalFormatting>
  <conditionalFormatting sqref="I3:I19 L19 J3:L4">
    <cfRule type="expression" dxfId="3" priority="7">
      <formula>MOD($I3,2)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29"/>
  <sheetViews>
    <sheetView workbookViewId="0"/>
  </sheetViews>
  <sheetFormatPr defaultRowHeight="16.5"/>
  <cols>
    <col min="1" max="1" width="4.375" customWidth="1"/>
    <col min="2" max="2" width="5.75" customWidth="1"/>
    <col min="3" max="3" width="27.25" bestFit="1" customWidth="1"/>
    <col min="7" max="7" width="13.25" bestFit="1" customWidth="1"/>
    <col min="8" max="8" width="10.25" bestFit="1" customWidth="1"/>
    <col min="9" max="9" width="14.625" bestFit="1" customWidth="1"/>
    <col min="10" max="10" width="16.375" bestFit="1" customWidth="1"/>
    <col min="11" max="11" width="24.75" bestFit="1" customWidth="1"/>
  </cols>
  <sheetData>
    <row r="1" spans="2:11">
      <c r="B1" s="38"/>
    </row>
    <row r="2" spans="2:11">
      <c r="D2" s="39">
        <v>33.462000000000003</v>
      </c>
    </row>
    <row r="3" spans="2:11">
      <c r="D3" s="39">
        <f>ROUND(D2,1)</f>
        <v>33.5</v>
      </c>
    </row>
    <row r="4" spans="2:11">
      <c r="G4" s="20" t="s">
        <v>29</v>
      </c>
      <c r="H4" s="20" t="s">
        <v>30</v>
      </c>
      <c r="I4" s="20" t="s">
        <v>31</v>
      </c>
      <c r="J4" s="21" t="s">
        <v>32</v>
      </c>
      <c r="K4" s="21" t="s">
        <v>33</v>
      </c>
    </row>
    <row r="5" spans="2:11">
      <c r="G5" s="22">
        <v>123456789</v>
      </c>
      <c r="H5" s="23" t="s">
        <v>34</v>
      </c>
      <c r="I5" s="24">
        <v>123456789</v>
      </c>
      <c r="J5" s="25" t="s">
        <v>35</v>
      </c>
      <c r="K5" s="22"/>
    </row>
    <row r="6" spans="2:11">
      <c r="G6" s="22">
        <v>123456789</v>
      </c>
      <c r="H6" s="23" t="s">
        <v>36</v>
      </c>
      <c r="I6" s="26">
        <v>123456789</v>
      </c>
      <c r="J6" s="25" t="s">
        <v>37</v>
      </c>
      <c r="K6" s="22"/>
    </row>
    <row r="7" spans="2:11">
      <c r="G7" s="27">
        <v>123456789</v>
      </c>
      <c r="H7" s="28" t="s">
        <v>38</v>
      </c>
      <c r="I7" s="29">
        <v>123456789</v>
      </c>
      <c r="J7" s="30" t="s">
        <v>39</v>
      </c>
      <c r="K7" s="27" t="s">
        <v>40</v>
      </c>
    </row>
    <row r="8" spans="2:11">
      <c r="G8" s="22">
        <v>123456789</v>
      </c>
      <c r="H8" s="23" t="s">
        <v>41</v>
      </c>
      <c r="I8" s="31">
        <v>123456789</v>
      </c>
      <c r="J8" s="25" t="s">
        <v>42</v>
      </c>
      <c r="K8" s="22"/>
    </row>
    <row r="9" spans="2:11">
      <c r="G9" s="22">
        <v>123456789</v>
      </c>
      <c r="H9" s="23" t="s">
        <v>43</v>
      </c>
      <c r="I9" s="32">
        <v>123456789</v>
      </c>
      <c r="J9" s="25" t="s">
        <v>44</v>
      </c>
      <c r="K9" s="22"/>
    </row>
    <row r="10" spans="2:11">
      <c r="G10" s="27">
        <v>123456789</v>
      </c>
      <c r="H10" s="28" t="s">
        <v>45</v>
      </c>
      <c r="I10" s="33">
        <v>123456789</v>
      </c>
      <c r="J10" s="30" t="s">
        <v>46</v>
      </c>
      <c r="K10" s="30" t="s">
        <v>47</v>
      </c>
    </row>
    <row r="11" spans="2:11">
      <c r="G11" s="22">
        <v>123456789</v>
      </c>
      <c r="H11" s="23" t="s">
        <v>48</v>
      </c>
      <c r="I11" s="34">
        <v>123456789</v>
      </c>
      <c r="J11" s="25" t="s">
        <v>49</v>
      </c>
      <c r="K11" s="22"/>
    </row>
    <row r="12" spans="2:11">
      <c r="G12" s="27">
        <v>123456789</v>
      </c>
      <c r="H12" s="28" t="s">
        <v>50</v>
      </c>
      <c r="I12" s="35">
        <v>123456789</v>
      </c>
      <c r="J12" s="30" t="s">
        <v>51</v>
      </c>
      <c r="K12" s="22"/>
    </row>
    <row r="13" spans="2:11">
      <c r="G13" s="27">
        <v>123456789</v>
      </c>
      <c r="H13" s="28" t="s">
        <v>52</v>
      </c>
      <c r="I13" s="36">
        <v>123456789</v>
      </c>
      <c r="J13" s="30" t="s">
        <v>53</v>
      </c>
      <c r="K13" s="30" t="s">
        <v>54</v>
      </c>
    </row>
    <row r="14" spans="2:11">
      <c r="G14" s="22">
        <v>123456789</v>
      </c>
      <c r="H14" s="23" t="s">
        <v>55</v>
      </c>
      <c r="I14" s="37">
        <v>123456789</v>
      </c>
      <c r="J14" s="25" t="s">
        <v>56</v>
      </c>
      <c r="K14" s="22"/>
    </row>
    <row r="16" spans="2:11">
      <c r="C16" t="s">
        <v>109</v>
      </c>
    </row>
    <row r="17" spans="3:3" ht="149.25">
      <c r="C17" s="52" t="s">
        <v>110</v>
      </c>
    </row>
    <row r="18" spans="3:3" ht="18.75" customHeight="1"/>
    <row r="24" spans="3:3">
      <c r="C24" s="51"/>
    </row>
    <row r="25" spans="3:3">
      <c r="C25" s="51"/>
    </row>
    <row r="26" spans="3:3">
      <c r="C26" s="51"/>
    </row>
    <row r="27" spans="3:3">
      <c r="C27" s="51"/>
    </row>
    <row r="28" spans="3:3">
      <c r="C28" s="51"/>
    </row>
    <row r="29" spans="3:3">
      <c r="C29" s="5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P25"/>
  <sheetViews>
    <sheetView showGridLines="0" zoomScaleNormal="100" workbookViewId="0">
      <selection activeCell="B2" sqref="B2"/>
    </sheetView>
  </sheetViews>
  <sheetFormatPr defaultRowHeight="25.5"/>
  <cols>
    <col min="1" max="1" width="3.125" style="40" customWidth="1"/>
    <col min="2" max="2" width="14.125" style="40" bestFit="1" customWidth="1"/>
    <col min="3" max="3" width="12" style="40" customWidth="1"/>
    <col min="4" max="4" width="15.5" style="40" customWidth="1"/>
    <col min="5" max="5" width="12.125" style="40" customWidth="1"/>
    <col min="6" max="6" width="19.625" style="40" customWidth="1"/>
    <col min="7" max="7" width="18" style="40" customWidth="1"/>
    <col min="8" max="8" width="11.25" style="40" bestFit="1" customWidth="1"/>
    <col min="9" max="9" width="10.75" style="40" bestFit="1" customWidth="1"/>
    <col min="10" max="10" width="10.75" style="40" customWidth="1"/>
    <col min="11" max="12" width="13.625" style="40" bestFit="1" customWidth="1"/>
    <col min="13" max="13" width="11.625" style="40" customWidth="1"/>
    <col min="14" max="14" width="15.75" style="40" customWidth="1"/>
    <col min="15" max="15" width="14.125" style="40" customWidth="1"/>
    <col min="16" max="16" width="20.375" style="40" customWidth="1"/>
    <col min="17" max="16384" width="9" style="40"/>
  </cols>
  <sheetData>
    <row r="1" spans="2:16" ht="44.25" customHeight="1">
      <c r="C1" s="45" t="s">
        <v>83</v>
      </c>
    </row>
    <row r="2" spans="2:16">
      <c r="B2" s="43" t="s">
        <v>78</v>
      </c>
      <c r="C2" s="43" t="s">
        <v>79</v>
      </c>
      <c r="D2" s="43" t="s">
        <v>80</v>
      </c>
      <c r="E2" s="43" t="s">
        <v>81</v>
      </c>
      <c r="F2" s="43" t="s">
        <v>82</v>
      </c>
      <c r="G2" s="40" t="s">
        <v>90</v>
      </c>
    </row>
    <row r="3" spans="2:16">
      <c r="B3" s="41">
        <v>1</v>
      </c>
      <c r="C3" s="42" t="s">
        <v>57</v>
      </c>
      <c r="D3" s="42" t="s">
        <v>64</v>
      </c>
      <c r="E3" s="42" t="s">
        <v>71</v>
      </c>
      <c r="F3" s="44">
        <v>300000000</v>
      </c>
    </row>
    <row r="4" spans="2:16">
      <c r="B4" s="41">
        <v>2</v>
      </c>
      <c r="C4" s="42" t="s">
        <v>58</v>
      </c>
      <c r="D4" s="42" t="s">
        <v>65</v>
      </c>
      <c r="E4" s="42" t="s">
        <v>72</v>
      </c>
      <c r="F4" s="44">
        <v>16000000</v>
      </c>
    </row>
    <row r="5" spans="2:16">
      <c r="B5" s="41">
        <v>3</v>
      </c>
      <c r="C5" s="42" t="s">
        <v>59</v>
      </c>
      <c r="D5" s="42" t="s">
        <v>66</v>
      </c>
      <c r="E5" s="42" t="s">
        <v>73</v>
      </c>
      <c r="F5" s="44">
        <v>120000000</v>
      </c>
    </row>
    <row r="6" spans="2:16">
      <c r="B6" s="41">
        <v>4</v>
      </c>
      <c r="C6" s="42" t="s">
        <v>60</v>
      </c>
      <c r="D6" s="42" t="s">
        <v>67</v>
      </c>
      <c r="E6" s="42" t="s">
        <v>74</v>
      </c>
      <c r="F6" s="44">
        <v>77000000</v>
      </c>
      <c r="G6" s="40" t="s">
        <v>85</v>
      </c>
    </row>
    <row r="7" spans="2:16">
      <c r="B7" s="41">
        <v>5</v>
      </c>
      <c r="C7" s="42" t="s">
        <v>61</v>
      </c>
      <c r="D7" s="42" t="s">
        <v>68</v>
      </c>
      <c r="E7" s="42" t="s">
        <v>77</v>
      </c>
      <c r="F7" s="44">
        <v>50</v>
      </c>
      <c r="G7" s="40" t="s">
        <v>86</v>
      </c>
    </row>
    <row r="8" spans="2:16">
      <c r="B8" s="41">
        <v>6</v>
      </c>
      <c r="C8" s="42" t="s">
        <v>62</v>
      </c>
      <c r="D8" s="42" t="s">
        <v>70</v>
      </c>
      <c r="E8" s="42" t="s">
        <v>75</v>
      </c>
      <c r="F8" s="44">
        <v>80000000</v>
      </c>
    </row>
    <row r="9" spans="2:16">
      <c r="B9" s="41">
        <v>7</v>
      </c>
      <c r="C9" s="42" t="s">
        <v>63</v>
      </c>
      <c r="D9" s="42" t="s">
        <v>69</v>
      </c>
      <c r="E9" s="42" t="s">
        <v>76</v>
      </c>
      <c r="F9" s="44">
        <v>44000000</v>
      </c>
    </row>
    <row r="10" spans="2:16">
      <c r="B10" s="41">
        <v>8</v>
      </c>
      <c r="C10" s="42" t="s">
        <v>84</v>
      </c>
      <c r="D10" s="42"/>
      <c r="E10" s="42"/>
      <c r="F10" s="42"/>
    </row>
    <row r="11" spans="2:16">
      <c r="H11" s="40">
        <v>1</v>
      </c>
      <c r="I11" s="40">
        <v>2</v>
      </c>
      <c r="J11" s="40">
        <v>3</v>
      </c>
      <c r="K11" s="40">
        <v>4</v>
      </c>
      <c r="L11" s="40">
        <v>5</v>
      </c>
      <c r="M11" s="40">
        <v>6</v>
      </c>
      <c r="N11" s="40">
        <v>7</v>
      </c>
      <c r="O11" s="40">
        <v>8</v>
      </c>
      <c r="P11" s="40">
        <v>9</v>
      </c>
    </row>
    <row r="12" spans="2:16">
      <c r="H12" s="43" t="s">
        <v>78</v>
      </c>
      <c r="I12" s="43" t="s">
        <v>79</v>
      </c>
      <c r="J12" s="43" t="s">
        <v>91</v>
      </c>
      <c r="K12" s="43" t="s">
        <v>88</v>
      </c>
      <c r="L12" s="43" t="s">
        <v>87</v>
      </c>
      <c r="M12" s="43" t="s">
        <v>80</v>
      </c>
      <c r="N12" s="43" t="s">
        <v>81</v>
      </c>
      <c r="O12" s="43" t="s">
        <v>89</v>
      </c>
      <c r="P12" s="43" t="s">
        <v>82</v>
      </c>
    </row>
    <row r="13" spans="2:16">
      <c r="B13" s="43" t="s">
        <v>107</v>
      </c>
      <c r="C13" s="43" t="s">
        <v>108</v>
      </c>
      <c r="H13" s="47">
        <v>1</v>
      </c>
      <c r="I13" s="42" t="s">
        <v>57</v>
      </c>
      <c r="J13" s="49" t="s">
        <v>93</v>
      </c>
      <c r="K13" s="42">
        <v>17</v>
      </c>
      <c r="L13" s="46">
        <v>41034</v>
      </c>
      <c r="M13" s="42" t="s">
        <v>64</v>
      </c>
      <c r="N13" s="42" t="s">
        <v>71</v>
      </c>
      <c r="O13" s="42">
        <v>172</v>
      </c>
      <c r="P13" s="44">
        <v>300000000</v>
      </c>
    </row>
    <row r="14" spans="2:16" hidden="1">
      <c r="B14" s="47">
        <v>1</v>
      </c>
      <c r="C14" s="48" t="s">
        <v>97</v>
      </c>
      <c r="H14" s="47">
        <v>2</v>
      </c>
      <c r="I14" s="42" t="s">
        <v>58</v>
      </c>
      <c r="J14" s="50" t="s">
        <v>95</v>
      </c>
      <c r="K14" s="42">
        <v>18</v>
      </c>
      <c r="L14" s="46">
        <v>41093</v>
      </c>
      <c r="M14" s="42" t="s">
        <v>65</v>
      </c>
      <c r="N14" s="42" t="s">
        <v>72</v>
      </c>
      <c r="O14" s="42">
        <v>169</v>
      </c>
      <c r="P14" s="44">
        <v>16000000</v>
      </c>
    </row>
    <row r="15" spans="2:16">
      <c r="B15" s="47">
        <v>2</v>
      </c>
      <c r="C15" s="48" t="s">
        <v>98</v>
      </c>
      <c r="H15" s="47">
        <v>3</v>
      </c>
      <c r="I15" s="42" t="s">
        <v>59</v>
      </c>
      <c r="J15" s="49" t="s">
        <v>92</v>
      </c>
      <c r="K15" s="42">
        <v>19</v>
      </c>
      <c r="L15" s="46">
        <v>41224</v>
      </c>
      <c r="M15" s="42" t="s">
        <v>66</v>
      </c>
      <c r="N15" s="42" t="s">
        <v>73</v>
      </c>
      <c r="O15" s="42">
        <v>178</v>
      </c>
      <c r="P15" s="44">
        <v>120000000</v>
      </c>
    </row>
    <row r="16" spans="2:16">
      <c r="B16" s="47">
        <v>3</v>
      </c>
      <c r="C16" s="48" t="s">
        <v>99</v>
      </c>
      <c r="H16" s="47">
        <v>4</v>
      </c>
      <c r="I16" s="42" t="s">
        <v>60</v>
      </c>
      <c r="J16" s="49" t="s">
        <v>92</v>
      </c>
      <c r="K16" s="42">
        <v>19</v>
      </c>
      <c r="L16" s="46">
        <v>40970</v>
      </c>
      <c r="M16" s="42" t="s">
        <v>67</v>
      </c>
      <c r="N16" s="42" t="s">
        <v>74</v>
      </c>
      <c r="O16" s="42">
        <v>177</v>
      </c>
      <c r="P16" s="44">
        <v>77000000</v>
      </c>
    </row>
    <row r="17" spans="2:16" hidden="1">
      <c r="B17" s="47">
        <v>4</v>
      </c>
      <c r="C17" s="48" t="s">
        <v>100</v>
      </c>
      <c r="H17" s="47">
        <v>5</v>
      </c>
      <c r="I17" s="42" t="s">
        <v>61</v>
      </c>
      <c r="J17" s="42" t="s">
        <v>96</v>
      </c>
      <c r="K17" s="42">
        <v>15</v>
      </c>
      <c r="L17" s="46">
        <v>41267</v>
      </c>
      <c r="M17" s="42" t="s">
        <v>68</v>
      </c>
      <c r="N17" s="42" t="s">
        <v>77</v>
      </c>
      <c r="O17" s="42">
        <v>60</v>
      </c>
      <c r="P17" s="44">
        <v>50</v>
      </c>
    </row>
    <row r="18" spans="2:16" hidden="1">
      <c r="B18" s="47">
        <v>5</v>
      </c>
      <c r="C18" s="48" t="s">
        <v>101</v>
      </c>
      <c r="H18" s="47">
        <v>6</v>
      </c>
      <c r="I18" s="42" t="s">
        <v>62</v>
      </c>
      <c r="J18" s="50" t="s">
        <v>94</v>
      </c>
      <c r="K18" s="42">
        <v>28</v>
      </c>
      <c r="L18" s="46">
        <v>40945</v>
      </c>
      <c r="M18" s="42" t="s">
        <v>70</v>
      </c>
      <c r="N18" s="42" t="s">
        <v>75</v>
      </c>
      <c r="O18" s="42">
        <v>188</v>
      </c>
      <c r="P18" s="44">
        <v>80000000</v>
      </c>
    </row>
    <row r="19" spans="2:16">
      <c r="B19" s="47">
        <v>6</v>
      </c>
      <c r="C19" s="48" t="s">
        <v>102</v>
      </c>
      <c r="H19" s="47">
        <v>7</v>
      </c>
      <c r="I19" s="42" t="s">
        <v>63</v>
      </c>
      <c r="J19" s="49" t="s">
        <v>92</v>
      </c>
      <c r="K19" s="42">
        <v>34</v>
      </c>
      <c r="L19" s="46">
        <v>40977</v>
      </c>
      <c r="M19" s="42" t="s">
        <v>69</v>
      </c>
      <c r="N19" s="42" t="s">
        <v>76</v>
      </c>
      <c r="O19" s="42">
        <v>225</v>
      </c>
      <c r="P19" s="44">
        <v>44000000</v>
      </c>
    </row>
    <row r="20" spans="2:16" hidden="1">
      <c r="B20" s="47">
        <v>7</v>
      </c>
      <c r="C20" s="48" t="s">
        <v>103</v>
      </c>
      <c r="H20" s="47">
        <v>8</v>
      </c>
      <c r="I20" s="42" t="s">
        <v>84</v>
      </c>
      <c r="J20" s="42"/>
      <c r="K20" s="42"/>
      <c r="L20" s="42"/>
      <c r="M20" s="42"/>
      <c r="N20" s="42"/>
      <c r="O20" s="42"/>
      <c r="P20" s="42"/>
    </row>
    <row r="21" spans="2:16">
      <c r="B21" s="47">
        <v>8</v>
      </c>
      <c r="C21" s="48" t="s">
        <v>104</v>
      </c>
    </row>
    <row r="22" spans="2:16">
      <c r="B22" s="47">
        <v>9</v>
      </c>
      <c r="C22" s="48" t="s">
        <v>103</v>
      </c>
    </row>
    <row r="23" spans="2:16">
      <c r="B23" s="47">
        <v>10</v>
      </c>
      <c r="C23" s="48" t="s">
        <v>105</v>
      </c>
    </row>
    <row r="24" spans="2:16">
      <c r="B24" s="47">
        <v>11</v>
      </c>
      <c r="C24" s="48" t="s">
        <v>106</v>
      </c>
    </row>
    <row r="25" spans="2:16">
      <c r="B25" s="47">
        <v>3</v>
      </c>
      <c r="C25" s="48" t="s">
        <v>99</v>
      </c>
    </row>
  </sheetData>
  <autoFilter ref="H12:P20">
    <filterColumn colId="2">
      <colorFilter dxfId="2"/>
    </filterColumn>
  </autoFilter>
  <phoneticPr fontId="9" type="noConversion"/>
  <conditionalFormatting sqref="C14:C25">
    <cfRule type="duplicateValues" dxfId="1" priority="2" stopIfTrue="1"/>
  </conditionalFormatting>
  <conditionalFormatting sqref="B14:B25">
    <cfRule type="duplicateValues" dxfId="0" priority="1" stopIfTrue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CH1日記帳→過帳→試算</vt:lpstr>
      <vt:lpstr>CH2儲存格</vt:lpstr>
      <vt:lpstr>CH.3資料庫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Wang</dc:creator>
  <cp:lastModifiedBy>Grant Wang</cp:lastModifiedBy>
  <dcterms:created xsi:type="dcterms:W3CDTF">2011-03-03T14:48:00Z</dcterms:created>
  <dcterms:modified xsi:type="dcterms:W3CDTF">2012-11-02T02:34:08Z</dcterms:modified>
</cp:coreProperties>
</file>