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440" windowWidth="15330" windowHeight="4500"/>
  </bookViews>
  <sheets>
    <sheet name="帳齡分析RAW" sheetId="1" r:id="rId1"/>
    <sheet name="帳齡-筆數" sheetId="2" r:id="rId2"/>
    <sheet name="帳齡-金額" sheetId="3" r:id="rId3"/>
    <sheet name="各種折舊" sheetId="4" r:id="rId4"/>
  </sheets>
  <definedNames>
    <definedName name="_xlnm._FilterDatabase" localSheetId="0" hidden="1">帳齡分析RAW!$A$1:$L$317</definedName>
    <definedName name="帳齡分析日">帳齡分析RAW!$H$1</definedName>
  </definedNames>
  <calcPr calcId="125725"/>
</workbook>
</file>

<file path=xl/calcChain.xml><?xml version="1.0" encoding="utf-8"?>
<calcChain xmlns="http://schemas.openxmlformats.org/spreadsheetml/2006/main">
  <c r="N127" i="4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7"/>
  <c r="D7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P6"/>
  <c r="U6"/>
  <c r="S7" s="1"/>
  <c r="K6"/>
  <c r="F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317" i="3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H6" s="1"/>
  <c r="E2"/>
  <c r="H8" s="1"/>
  <c r="E317" i="2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317" i="1"/>
  <c r="E311"/>
  <c r="E312"/>
  <c r="E313"/>
  <c r="E314"/>
  <c r="E315"/>
  <c r="E307"/>
  <c r="E308"/>
  <c r="E309"/>
  <c r="E310"/>
  <c r="E306"/>
  <c r="E305"/>
  <c r="E303"/>
  <c r="E304"/>
  <c r="E301"/>
  <c r="E302"/>
  <c r="E299"/>
  <c r="E300"/>
  <c r="E298"/>
  <c r="E297"/>
  <c r="E296"/>
  <c r="E293"/>
  <c r="E294"/>
  <c r="E295"/>
  <c r="E291"/>
  <c r="E292"/>
  <c r="E290"/>
  <c r="E289"/>
  <c r="E286"/>
  <c r="E287"/>
  <c r="E288"/>
  <c r="E284"/>
  <c r="E285"/>
  <c r="E282"/>
  <c r="E283"/>
  <c r="E281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56"/>
  <c r="E257"/>
  <c r="E252"/>
  <c r="E253"/>
  <c r="E254"/>
  <c r="E255"/>
  <c r="E251"/>
  <c r="E248"/>
  <c r="E249"/>
  <c r="E250"/>
  <c r="E247"/>
  <c r="E244"/>
  <c r="E245"/>
  <c r="E246"/>
  <c r="E243"/>
  <c r="E242"/>
  <c r="E241"/>
  <c r="E238"/>
  <c r="E239"/>
  <c r="E240"/>
  <c r="E237"/>
  <c r="E235"/>
  <c r="E236"/>
  <c r="E233"/>
  <c r="E234"/>
  <c r="E230"/>
  <c r="E231"/>
  <c r="E232"/>
  <c r="E229"/>
  <c r="E225"/>
  <c r="E226"/>
  <c r="E227"/>
  <c r="E22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198"/>
  <c r="E196"/>
  <c r="E197"/>
  <c r="E193"/>
  <c r="E194"/>
  <c r="E195"/>
  <c r="E189"/>
  <c r="E190"/>
  <c r="E191"/>
  <c r="E192"/>
  <c r="E188"/>
  <c r="E186"/>
  <c r="E187"/>
  <c r="E184"/>
  <c r="E185"/>
  <c r="E183"/>
  <c r="E181"/>
  <c r="E182"/>
  <c r="E178"/>
  <c r="E179"/>
  <c r="E180"/>
  <c r="E177"/>
  <c r="E176"/>
  <c r="E173"/>
  <c r="E174"/>
  <c r="E175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41"/>
  <c r="E142"/>
  <c r="E138"/>
  <c r="E139"/>
  <c r="E140"/>
  <c r="E137"/>
  <c r="E134"/>
  <c r="E135"/>
  <c r="E136"/>
  <c r="E133"/>
  <c r="E130"/>
  <c r="E131"/>
  <c r="E132"/>
  <c r="E125"/>
  <c r="E126"/>
  <c r="E127"/>
  <c r="E128"/>
  <c r="E129"/>
  <c r="E124"/>
  <c r="E122"/>
  <c r="E123"/>
  <c r="E120"/>
  <c r="E121"/>
  <c r="E117"/>
  <c r="E118"/>
  <c r="E119"/>
  <c r="E112"/>
  <c r="E113"/>
  <c r="E114"/>
  <c r="E115"/>
  <c r="E116"/>
  <c r="E111"/>
  <c r="E110"/>
  <c r="E106"/>
  <c r="E107"/>
  <c r="E108"/>
  <c r="E109"/>
  <c r="E105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79"/>
  <c r="E80"/>
  <c r="E76"/>
  <c r="E77"/>
  <c r="E78"/>
  <c r="E74"/>
  <c r="E75"/>
  <c r="E72"/>
  <c r="E73"/>
  <c r="E71"/>
  <c r="E69"/>
  <c r="E70"/>
  <c r="E67"/>
  <c r="E68"/>
  <c r="E66"/>
  <c r="E65"/>
  <c r="E63"/>
  <c r="E64"/>
  <c r="E62"/>
  <c r="E61"/>
  <c r="E60"/>
  <c r="E58"/>
  <c r="E59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33"/>
  <c r="E31"/>
  <c r="E32"/>
  <c r="E30"/>
  <c r="E28"/>
  <c r="E29"/>
  <c r="E25"/>
  <c r="E26"/>
  <c r="E27"/>
  <c r="E24"/>
  <c r="E21"/>
  <c r="E22"/>
  <c r="E23"/>
  <c r="E20"/>
  <c r="E19"/>
  <c r="E15"/>
  <c r="E16"/>
  <c r="E17"/>
  <c r="E18"/>
  <c r="E14"/>
  <c r="E13"/>
  <c r="E11"/>
  <c r="E12"/>
  <c r="E9"/>
  <c r="E10"/>
  <c r="E8"/>
  <c r="E6"/>
  <c r="E7"/>
  <c r="E2"/>
  <c r="E3"/>
  <c r="E4"/>
  <c r="E5"/>
  <c r="E316"/>
  <c r="P7" i="4"/>
  <c r="T7"/>
  <c r="U7" s="1"/>
  <c r="S8" s="1"/>
  <c r="F7"/>
  <c r="K7"/>
  <c r="H8" i="1" l="1"/>
  <c r="H8" i="2"/>
  <c r="H9"/>
  <c r="H6"/>
  <c r="H10" i="1"/>
  <c r="L6" i="3"/>
  <c r="K56" i="4"/>
  <c r="H5" i="2"/>
  <c r="H9" i="1"/>
  <c r="H7" i="3"/>
  <c r="K123" i="4"/>
  <c r="K119"/>
  <c r="K115"/>
  <c r="K111"/>
  <c r="K107"/>
  <c r="K103"/>
  <c r="K99"/>
  <c r="K95"/>
  <c r="K91"/>
  <c r="K87"/>
  <c r="K83"/>
  <c r="K79"/>
  <c r="K75"/>
  <c r="K71"/>
  <c r="K67"/>
  <c r="K63"/>
  <c r="K59"/>
  <c r="P130"/>
  <c r="P134"/>
  <c r="P138"/>
  <c r="P142"/>
  <c r="P146"/>
  <c r="P150"/>
  <c r="P154"/>
  <c r="P158"/>
  <c r="P162"/>
  <c r="P166"/>
  <c r="P170"/>
  <c r="P174"/>
  <c r="P178"/>
  <c r="P182"/>
  <c r="P186"/>
  <c r="P190"/>
  <c r="P194"/>
  <c r="P198"/>
  <c r="P202"/>
  <c r="P206"/>
  <c r="P210"/>
  <c r="P214"/>
  <c r="P218"/>
  <c r="P222"/>
  <c r="P226"/>
  <c r="P230"/>
  <c r="P234"/>
  <c r="P238"/>
  <c r="P242"/>
  <c r="P246"/>
  <c r="K130"/>
  <c r="K134"/>
  <c r="K138"/>
  <c r="K142"/>
  <c r="K146"/>
  <c r="K150"/>
  <c r="K154"/>
  <c r="K158"/>
  <c r="K162"/>
  <c r="K166"/>
  <c r="K170"/>
  <c r="K174"/>
  <c r="K178"/>
  <c r="K182"/>
  <c r="K186"/>
  <c r="K190"/>
  <c r="K194"/>
  <c r="K198"/>
  <c r="K202"/>
  <c r="K206"/>
  <c r="K210"/>
  <c r="K214"/>
  <c r="K218"/>
  <c r="K222"/>
  <c r="K226"/>
  <c r="K230"/>
  <c r="K234"/>
  <c r="K238"/>
  <c r="K242"/>
  <c r="K24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P127"/>
  <c r="P131"/>
  <c r="P135"/>
  <c r="P139"/>
  <c r="P143"/>
  <c r="P147"/>
  <c r="P151"/>
  <c r="P155"/>
  <c r="P159"/>
  <c r="P163"/>
  <c r="P167"/>
  <c r="P171"/>
  <c r="P175"/>
  <c r="P179"/>
  <c r="P183"/>
  <c r="P187"/>
  <c r="P191"/>
  <c r="P195"/>
  <c r="P199"/>
  <c r="P203"/>
  <c r="P207"/>
  <c r="P211"/>
  <c r="P215"/>
  <c r="P219"/>
  <c r="P223"/>
  <c r="P227"/>
  <c r="P231"/>
  <c r="P235"/>
  <c r="P239"/>
  <c r="P243"/>
  <c r="K127"/>
  <c r="K131"/>
  <c r="K135"/>
  <c r="K139"/>
  <c r="K143"/>
  <c r="K147"/>
  <c r="K151"/>
  <c r="K155"/>
  <c r="K159"/>
  <c r="K163"/>
  <c r="K167"/>
  <c r="K171"/>
  <c r="K175"/>
  <c r="K179"/>
  <c r="K183"/>
  <c r="K187"/>
  <c r="K191"/>
  <c r="K195"/>
  <c r="K199"/>
  <c r="K203"/>
  <c r="K207"/>
  <c r="K211"/>
  <c r="K215"/>
  <c r="K219"/>
  <c r="K223"/>
  <c r="K227"/>
  <c r="K231"/>
  <c r="K235"/>
  <c r="K239"/>
  <c r="K24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P128"/>
  <c r="P132"/>
  <c r="P136"/>
  <c r="P140"/>
  <c r="P144"/>
  <c r="P148"/>
  <c r="P152"/>
  <c r="P156"/>
  <c r="P160"/>
  <c r="P164"/>
  <c r="P168"/>
  <c r="P172"/>
  <c r="P176"/>
  <c r="P180"/>
  <c r="P184"/>
  <c r="P188"/>
  <c r="P192"/>
  <c r="P196"/>
  <c r="P200"/>
  <c r="P204"/>
  <c r="P208"/>
  <c r="P212"/>
  <c r="P216"/>
  <c r="P220"/>
  <c r="P224"/>
  <c r="P228"/>
  <c r="P232"/>
  <c r="P236"/>
  <c r="P240"/>
  <c r="P244"/>
  <c r="K128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P129"/>
  <c r="P133"/>
  <c r="P137"/>
  <c r="P141"/>
  <c r="P145"/>
  <c r="P149"/>
  <c r="P153"/>
  <c r="P157"/>
  <c r="P161"/>
  <c r="P165"/>
  <c r="P169"/>
  <c r="P173"/>
  <c r="P177"/>
  <c r="P181"/>
  <c r="P185"/>
  <c r="P189"/>
  <c r="P193"/>
  <c r="P197"/>
  <c r="P201"/>
  <c r="P205"/>
  <c r="P209"/>
  <c r="P213"/>
  <c r="P217"/>
  <c r="P221"/>
  <c r="P225"/>
  <c r="P229"/>
  <c r="P233"/>
  <c r="P237"/>
  <c r="P241"/>
  <c r="P24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197"/>
  <c r="K201"/>
  <c r="K205"/>
  <c r="K209"/>
  <c r="K213"/>
  <c r="K217"/>
  <c r="K221"/>
  <c r="K225"/>
  <c r="K229"/>
  <c r="K233"/>
  <c r="K237"/>
  <c r="K241"/>
  <c r="K24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04"/>
  <c r="F206"/>
  <c r="F208"/>
  <c r="F210"/>
  <c r="F212"/>
  <c r="F214"/>
  <c r="F216"/>
  <c r="F219"/>
  <c r="F223"/>
  <c r="F227"/>
  <c r="F231"/>
  <c r="F235"/>
  <c r="F239"/>
  <c r="F243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P11"/>
  <c r="P15"/>
  <c r="P19"/>
  <c r="P23"/>
  <c r="P27"/>
  <c r="P31"/>
  <c r="P35"/>
  <c r="P39"/>
  <c r="P43"/>
  <c r="P47"/>
  <c r="P51"/>
  <c r="P55"/>
  <c r="P59"/>
  <c r="P63"/>
  <c r="P67"/>
  <c r="P71"/>
  <c r="P75"/>
  <c r="P79"/>
  <c r="P83"/>
  <c r="P87"/>
  <c r="P91"/>
  <c r="P95"/>
  <c r="P99"/>
  <c r="P103"/>
  <c r="P107"/>
  <c r="P111"/>
  <c r="P115"/>
  <c r="P119"/>
  <c r="P123"/>
  <c r="K9"/>
  <c r="K13"/>
  <c r="K17"/>
  <c r="K21"/>
  <c r="K25"/>
  <c r="K29"/>
  <c r="K33"/>
  <c r="K37"/>
  <c r="K41"/>
  <c r="K45"/>
  <c r="F220"/>
  <c r="F224"/>
  <c r="F228"/>
  <c r="F232"/>
  <c r="F236"/>
  <c r="F240"/>
  <c r="F244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P8"/>
  <c r="P12"/>
  <c r="P16"/>
  <c r="P20"/>
  <c r="P24"/>
  <c r="P28"/>
  <c r="P32"/>
  <c r="P36"/>
  <c r="P40"/>
  <c r="P44"/>
  <c r="P48"/>
  <c r="P52"/>
  <c r="P56"/>
  <c r="P60"/>
  <c r="P64"/>
  <c r="P68"/>
  <c r="P72"/>
  <c r="P76"/>
  <c r="P80"/>
  <c r="P84"/>
  <c r="P88"/>
  <c r="P92"/>
  <c r="P96"/>
  <c r="P100"/>
  <c r="P104"/>
  <c r="P108"/>
  <c r="P112"/>
  <c r="P116"/>
  <c r="P120"/>
  <c r="P124"/>
  <c r="K10"/>
  <c r="K14"/>
  <c r="K18"/>
  <c r="K22"/>
  <c r="K26"/>
  <c r="K30"/>
  <c r="K34"/>
  <c r="K38"/>
  <c r="K42"/>
  <c r="K46"/>
  <c r="F221"/>
  <c r="F225"/>
  <c r="F229"/>
  <c r="F233"/>
  <c r="F237"/>
  <c r="F241"/>
  <c r="F245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P9"/>
  <c r="P13"/>
  <c r="P17"/>
  <c r="P21"/>
  <c r="P25"/>
  <c r="P29"/>
  <c r="P33"/>
  <c r="P37"/>
  <c r="P41"/>
  <c r="P45"/>
  <c r="P49"/>
  <c r="P53"/>
  <c r="P57"/>
  <c r="P61"/>
  <c r="P65"/>
  <c r="P69"/>
  <c r="P73"/>
  <c r="P77"/>
  <c r="P81"/>
  <c r="P85"/>
  <c r="P89"/>
  <c r="P93"/>
  <c r="P97"/>
  <c r="P101"/>
  <c r="P105"/>
  <c r="P109"/>
  <c r="P113"/>
  <c r="P117"/>
  <c r="P121"/>
  <c r="P125"/>
  <c r="K11"/>
  <c r="K15"/>
  <c r="K19"/>
  <c r="K23"/>
  <c r="K27"/>
  <c r="K31"/>
  <c r="K35"/>
  <c r="K39"/>
  <c r="K43"/>
  <c r="K47"/>
  <c r="K51"/>
  <c r="K55"/>
  <c r="F218"/>
  <c r="F222"/>
  <c r="F226"/>
  <c r="F230"/>
  <c r="F234"/>
  <c r="F238"/>
  <c r="F242"/>
  <c r="F246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U8"/>
  <c r="S9" s="1"/>
  <c r="P10"/>
  <c r="P14"/>
  <c r="P18"/>
  <c r="P22"/>
  <c r="P26"/>
  <c r="P30"/>
  <c r="P34"/>
  <c r="P38"/>
  <c r="P42"/>
  <c r="P46"/>
  <c r="P50"/>
  <c r="P54"/>
  <c r="P58"/>
  <c r="P62"/>
  <c r="P66"/>
  <c r="P70"/>
  <c r="P74"/>
  <c r="P78"/>
  <c r="P82"/>
  <c r="P86"/>
  <c r="P90"/>
  <c r="P94"/>
  <c r="P98"/>
  <c r="P102"/>
  <c r="P106"/>
  <c r="P110"/>
  <c r="P114"/>
  <c r="P118"/>
  <c r="P122"/>
  <c r="P126"/>
  <c r="K8"/>
  <c r="K12"/>
  <c r="K16"/>
  <c r="K20"/>
  <c r="K24"/>
  <c r="K28"/>
  <c r="K32"/>
  <c r="K36"/>
  <c r="K40"/>
  <c r="K44"/>
  <c r="K48"/>
  <c r="T8"/>
  <c r="H11" i="1"/>
  <c r="K126" i="4"/>
  <c r="K122"/>
  <c r="K118"/>
  <c r="K114"/>
  <c r="K110"/>
  <c r="K106"/>
  <c r="K102"/>
  <c r="K98"/>
  <c r="K94"/>
  <c r="K90"/>
  <c r="K86"/>
  <c r="K82"/>
  <c r="K78"/>
  <c r="K74"/>
  <c r="K70"/>
  <c r="K66"/>
  <c r="K62"/>
  <c r="K58"/>
  <c r="K53"/>
  <c r="K50"/>
  <c r="H7" i="2"/>
  <c r="J7" s="1"/>
  <c r="H6" i="1"/>
  <c r="H7"/>
  <c r="H5" i="3"/>
  <c r="H9"/>
  <c r="K125" i="4"/>
  <c r="K121"/>
  <c r="K117"/>
  <c r="K113"/>
  <c r="K109"/>
  <c r="K105"/>
  <c r="K101"/>
  <c r="K97"/>
  <c r="K93"/>
  <c r="K89"/>
  <c r="K85"/>
  <c r="K81"/>
  <c r="K77"/>
  <c r="K73"/>
  <c r="K69"/>
  <c r="K65"/>
  <c r="K61"/>
  <c r="K52"/>
  <c r="H5" i="1"/>
  <c r="K124" i="4"/>
  <c r="K120"/>
  <c r="K116"/>
  <c r="K112"/>
  <c r="K108"/>
  <c r="K104"/>
  <c r="K100"/>
  <c r="K96"/>
  <c r="K92"/>
  <c r="K88"/>
  <c r="K84"/>
  <c r="K80"/>
  <c r="K76"/>
  <c r="K72"/>
  <c r="K68"/>
  <c r="K64"/>
  <c r="K60"/>
  <c r="K57"/>
  <c r="K54"/>
  <c r="K49"/>
  <c r="J6" i="3" l="1"/>
  <c r="J6" i="2"/>
  <c r="J8" i="3"/>
  <c r="L7"/>
  <c r="J7"/>
  <c r="J5"/>
  <c r="L5"/>
  <c r="J9"/>
  <c r="J8" i="2"/>
  <c r="T9" i="4"/>
  <c r="J5" i="2"/>
  <c r="J9"/>
  <c r="U9" i="4" l="1"/>
  <c r="S10" s="1"/>
  <c r="T10" s="1"/>
  <c r="U10" l="1"/>
  <c r="S11" s="1"/>
  <c r="T11" s="1"/>
  <c r="U11" l="1"/>
  <c r="S12" s="1"/>
  <c r="T12" s="1"/>
  <c r="U12" l="1"/>
  <c r="S13" s="1"/>
  <c r="T13" s="1"/>
  <c r="U13" l="1"/>
  <c r="S14" s="1"/>
  <c r="T14" s="1"/>
  <c r="U14" l="1"/>
  <c r="S15" s="1"/>
  <c r="T15" s="1"/>
  <c r="U15" l="1"/>
  <c r="S16" s="1"/>
  <c r="T16" s="1"/>
  <c r="U16" l="1"/>
  <c r="S17" s="1"/>
  <c r="T17" s="1"/>
  <c r="U17" l="1"/>
  <c r="S18" s="1"/>
  <c r="T18" s="1"/>
  <c r="U18" l="1"/>
  <c r="S19" s="1"/>
  <c r="T19" s="1"/>
  <c r="U19" l="1"/>
  <c r="S20" s="1"/>
  <c r="T20" s="1"/>
  <c r="U20" l="1"/>
  <c r="S21" s="1"/>
  <c r="T21" s="1"/>
  <c r="U21" l="1"/>
  <c r="S22" s="1"/>
  <c r="T22" s="1"/>
  <c r="U22" l="1"/>
  <c r="S23" s="1"/>
  <c r="T23" s="1"/>
  <c r="U23" l="1"/>
  <c r="S24" s="1"/>
  <c r="T24" s="1"/>
  <c r="U24" l="1"/>
  <c r="S25" s="1"/>
  <c r="T25" s="1"/>
  <c r="U25" l="1"/>
  <c r="S26" s="1"/>
  <c r="T26" s="1"/>
  <c r="U26" l="1"/>
  <c r="S27" s="1"/>
  <c r="T27" s="1"/>
  <c r="U27" l="1"/>
  <c r="S28" s="1"/>
  <c r="T28" s="1"/>
  <c r="U28" l="1"/>
  <c r="S29" s="1"/>
  <c r="T29" s="1"/>
  <c r="U29" l="1"/>
  <c r="S30" s="1"/>
  <c r="T30" s="1"/>
  <c r="U30" l="1"/>
  <c r="S31" s="1"/>
  <c r="T31" s="1"/>
  <c r="U31" l="1"/>
  <c r="S32" s="1"/>
  <c r="T32" s="1"/>
  <c r="U32" l="1"/>
  <c r="S33" s="1"/>
  <c r="T33" s="1"/>
  <c r="U33" l="1"/>
  <c r="S34" s="1"/>
  <c r="T34" s="1"/>
  <c r="U34" l="1"/>
  <c r="S35" s="1"/>
  <c r="T35" s="1"/>
  <c r="U35" l="1"/>
  <c r="S36" s="1"/>
  <c r="T36" s="1"/>
  <c r="U36" l="1"/>
  <c r="S37" s="1"/>
  <c r="T37" s="1"/>
  <c r="U37" l="1"/>
  <c r="S38" s="1"/>
  <c r="T38" s="1"/>
  <c r="U38" l="1"/>
  <c r="S39" s="1"/>
  <c r="T39" s="1"/>
  <c r="U39" l="1"/>
  <c r="S40" s="1"/>
  <c r="T40" s="1"/>
  <c r="U40" l="1"/>
  <c r="S41" s="1"/>
  <c r="T41" s="1"/>
  <c r="U41" l="1"/>
  <c r="S42" s="1"/>
  <c r="T42" s="1"/>
  <c r="U42" l="1"/>
  <c r="S43" s="1"/>
  <c r="T43" s="1"/>
  <c r="U43" l="1"/>
  <c r="S44" s="1"/>
  <c r="T44" s="1"/>
  <c r="U44" l="1"/>
  <c r="S45" s="1"/>
  <c r="T45" s="1"/>
  <c r="U45" l="1"/>
  <c r="S46" s="1"/>
  <c r="T46" s="1"/>
  <c r="U46" l="1"/>
  <c r="S47" s="1"/>
  <c r="T47" s="1"/>
  <c r="U47" l="1"/>
  <c r="S48" s="1"/>
  <c r="T48" s="1"/>
  <c r="U48" l="1"/>
  <c r="S49" s="1"/>
  <c r="T49" s="1"/>
  <c r="U49" l="1"/>
  <c r="S50" s="1"/>
  <c r="T50" s="1"/>
  <c r="U50" l="1"/>
  <c r="S51" s="1"/>
  <c r="T51" s="1"/>
  <c r="U51" l="1"/>
  <c r="S52" s="1"/>
  <c r="T52" s="1"/>
  <c r="U52" l="1"/>
  <c r="S53" s="1"/>
  <c r="T53" s="1"/>
  <c r="U53" l="1"/>
  <c r="S54" s="1"/>
  <c r="T54" s="1"/>
  <c r="U54" l="1"/>
  <c r="S55" s="1"/>
  <c r="T55" s="1"/>
  <c r="U55" l="1"/>
  <c r="S56" s="1"/>
  <c r="T56" s="1"/>
  <c r="U56" l="1"/>
  <c r="S57" s="1"/>
  <c r="T57" s="1"/>
  <c r="U57" l="1"/>
  <c r="S58" s="1"/>
  <c r="T58" s="1"/>
  <c r="U58" l="1"/>
  <c r="S59" s="1"/>
  <c r="T59" s="1"/>
  <c r="U59" l="1"/>
  <c r="S60" s="1"/>
  <c r="T60" s="1"/>
  <c r="U60" l="1"/>
  <c r="S61" s="1"/>
  <c r="T61" s="1"/>
  <c r="U61" l="1"/>
  <c r="S62" s="1"/>
  <c r="T62" s="1"/>
  <c r="U62" l="1"/>
  <c r="S63" s="1"/>
  <c r="T63" s="1"/>
  <c r="U63" l="1"/>
  <c r="S64" s="1"/>
  <c r="T64" s="1"/>
  <c r="U64" l="1"/>
  <c r="S65" s="1"/>
  <c r="T65" s="1"/>
  <c r="U65" l="1"/>
  <c r="S66" s="1"/>
  <c r="T66" s="1"/>
  <c r="U66" l="1"/>
  <c r="S67" s="1"/>
  <c r="T67" s="1"/>
  <c r="U67" l="1"/>
  <c r="S68" s="1"/>
  <c r="T68" s="1"/>
  <c r="U68" l="1"/>
  <c r="S69" s="1"/>
  <c r="T69" s="1"/>
  <c r="U69" l="1"/>
  <c r="S70" s="1"/>
  <c r="T70" s="1"/>
  <c r="U70" l="1"/>
  <c r="S71" s="1"/>
  <c r="T71" s="1"/>
  <c r="U71" l="1"/>
  <c r="S72" s="1"/>
  <c r="T72" s="1"/>
  <c r="U72" l="1"/>
  <c r="S73" s="1"/>
  <c r="T73" s="1"/>
  <c r="U73" l="1"/>
  <c r="S74" s="1"/>
  <c r="T74" s="1"/>
  <c r="U74" l="1"/>
  <c r="S75" s="1"/>
  <c r="T75" s="1"/>
  <c r="U75" l="1"/>
  <c r="S76" s="1"/>
  <c r="T76" s="1"/>
  <c r="U76" l="1"/>
  <c r="S77" s="1"/>
  <c r="T77" s="1"/>
  <c r="U77" l="1"/>
  <c r="S78" s="1"/>
  <c r="T78" s="1"/>
  <c r="U78" l="1"/>
  <c r="S79" s="1"/>
  <c r="T79" s="1"/>
  <c r="U79" l="1"/>
  <c r="S80" s="1"/>
  <c r="T80" s="1"/>
  <c r="U80" l="1"/>
  <c r="S81" s="1"/>
  <c r="T81" s="1"/>
  <c r="U81" l="1"/>
  <c r="S82" s="1"/>
  <c r="T82" s="1"/>
  <c r="U82" l="1"/>
  <c r="S83" s="1"/>
  <c r="T83" s="1"/>
  <c r="U83" l="1"/>
  <c r="S84" s="1"/>
  <c r="T84" s="1"/>
  <c r="U84" l="1"/>
  <c r="S85" s="1"/>
  <c r="T85" s="1"/>
  <c r="U85" l="1"/>
  <c r="S86" s="1"/>
  <c r="T86" s="1"/>
  <c r="U86" l="1"/>
  <c r="S87" s="1"/>
  <c r="T87" s="1"/>
  <c r="U87" l="1"/>
  <c r="S88" s="1"/>
  <c r="T88" s="1"/>
  <c r="U88" l="1"/>
  <c r="S89" s="1"/>
  <c r="T89" s="1"/>
  <c r="U89" l="1"/>
  <c r="S90" s="1"/>
  <c r="T90" s="1"/>
  <c r="U90" l="1"/>
  <c r="S91" s="1"/>
  <c r="T91" s="1"/>
  <c r="U91" l="1"/>
  <c r="S92" s="1"/>
  <c r="T92" s="1"/>
  <c r="U92" l="1"/>
  <c r="S93" s="1"/>
  <c r="T93" s="1"/>
  <c r="U93" l="1"/>
  <c r="S94" s="1"/>
  <c r="T94" s="1"/>
  <c r="U94" l="1"/>
  <c r="S95" s="1"/>
  <c r="T95" s="1"/>
  <c r="U95" l="1"/>
  <c r="S96" s="1"/>
  <c r="T96" s="1"/>
  <c r="U96" l="1"/>
  <c r="S97" s="1"/>
  <c r="T97" s="1"/>
  <c r="U97" l="1"/>
  <c r="S98" s="1"/>
  <c r="T98" s="1"/>
  <c r="U98" l="1"/>
  <c r="S99" s="1"/>
  <c r="T99" s="1"/>
  <c r="U99" l="1"/>
  <c r="S100" s="1"/>
  <c r="T100" s="1"/>
  <c r="U100" l="1"/>
  <c r="S101" s="1"/>
  <c r="T101" s="1"/>
  <c r="U101" l="1"/>
  <c r="S102" s="1"/>
  <c r="T102" s="1"/>
  <c r="U102" l="1"/>
  <c r="S103" s="1"/>
  <c r="T103" s="1"/>
  <c r="U103" l="1"/>
  <c r="S104" s="1"/>
  <c r="T104" s="1"/>
  <c r="U104" l="1"/>
  <c r="S105" s="1"/>
  <c r="T105" s="1"/>
  <c r="U105" l="1"/>
  <c r="S106" s="1"/>
  <c r="T106" s="1"/>
  <c r="U106" l="1"/>
  <c r="S107" s="1"/>
  <c r="T107" s="1"/>
  <c r="U107" l="1"/>
  <c r="S108" s="1"/>
  <c r="T108" s="1"/>
  <c r="U108" l="1"/>
  <c r="S109" s="1"/>
  <c r="T109" s="1"/>
  <c r="U109" l="1"/>
  <c r="S110" s="1"/>
  <c r="T110" s="1"/>
  <c r="U110" l="1"/>
  <c r="S111" s="1"/>
  <c r="T111" s="1"/>
  <c r="U111" l="1"/>
  <c r="S112" s="1"/>
  <c r="T112" s="1"/>
  <c r="U112" l="1"/>
  <c r="S113" s="1"/>
  <c r="T113" s="1"/>
  <c r="U113" l="1"/>
  <c r="S114" s="1"/>
  <c r="T114" s="1"/>
  <c r="U114" l="1"/>
  <c r="S115" s="1"/>
  <c r="T115" s="1"/>
  <c r="U115" l="1"/>
  <c r="S116" s="1"/>
  <c r="T116" s="1"/>
  <c r="U116" l="1"/>
  <c r="S117" s="1"/>
  <c r="T117" s="1"/>
  <c r="U117" l="1"/>
  <c r="S118" s="1"/>
  <c r="T118" s="1"/>
  <c r="U118" l="1"/>
  <c r="S119" s="1"/>
  <c r="T119" s="1"/>
  <c r="U119" l="1"/>
  <c r="S120" s="1"/>
  <c r="T120" s="1"/>
  <c r="U120" l="1"/>
  <c r="S121" s="1"/>
  <c r="T121" s="1"/>
  <c r="U121" l="1"/>
  <c r="S122" s="1"/>
  <c r="T122" s="1"/>
  <c r="U122" l="1"/>
  <c r="S123" s="1"/>
  <c r="T123" s="1"/>
  <c r="U123" l="1"/>
  <c r="S124" s="1"/>
  <c r="T124" s="1"/>
  <c r="U124" l="1"/>
  <c r="S125" s="1"/>
  <c r="T125" s="1"/>
  <c r="U125" l="1"/>
  <c r="S126" s="1"/>
  <c r="T126" s="1"/>
  <c r="U126" l="1"/>
  <c r="S127" s="1"/>
  <c r="T127" s="1"/>
  <c r="U127" l="1"/>
  <c r="S128" s="1"/>
  <c r="T128" s="1"/>
  <c r="U128" l="1"/>
  <c r="S129" s="1"/>
  <c r="T129" s="1"/>
  <c r="U129" l="1"/>
  <c r="S130" s="1"/>
  <c r="T130" s="1"/>
  <c r="U130" l="1"/>
  <c r="S131" s="1"/>
  <c r="T131" s="1"/>
  <c r="U131" l="1"/>
  <c r="S132" s="1"/>
  <c r="T132" s="1"/>
  <c r="U132" l="1"/>
  <c r="S133" s="1"/>
  <c r="T133" s="1"/>
  <c r="U133" l="1"/>
  <c r="S134" s="1"/>
  <c r="T134" s="1"/>
  <c r="U134" l="1"/>
  <c r="S135" s="1"/>
  <c r="T135" s="1"/>
  <c r="U135" l="1"/>
  <c r="S136" s="1"/>
  <c r="T136" s="1"/>
  <c r="U136" l="1"/>
  <c r="S137" s="1"/>
  <c r="T137" s="1"/>
  <c r="U137" l="1"/>
  <c r="S138" s="1"/>
  <c r="T138" s="1"/>
  <c r="U138" l="1"/>
  <c r="S139" s="1"/>
  <c r="T139" s="1"/>
  <c r="U139" l="1"/>
  <c r="S140" s="1"/>
  <c r="T140" s="1"/>
  <c r="U140" l="1"/>
  <c r="S141" s="1"/>
  <c r="T141" s="1"/>
  <c r="U141" l="1"/>
  <c r="S142" s="1"/>
  <c r="T142" s="1"/>
  <c r="U142" l="1"/>
  <c r="S143" s="1"/>
  <c r="T143" s="1"/>
  <c r="U143" l="1"/>
  <c r="S144" s="1"/>
  <c r="T144" s="1"/>
  <c r="U144" l="1"/>
  <c r="S145" s="1"/>
  <c r="T145" s="1"/>
  <c r="U145" l="1"/>
  <c r="S146" s="1"/>
  <c r="T146" s="1"/>
  <c r="U146" l="1"/>
  <c r="S147" s="1"/>
  <c r="T147" s="1"/>
  <c r="U147" l="1"/>
  <c r="S148" s="1"/>
  <c r="T148" s="1"/>
  <c r="U148" l="1"/>
  <c r="S149" s="1"/>
  <c r="T149" s="1"/>
  <c r="U149" l="1"/>
  <c r="S150" s="1"/>
  <c r="T150" s="1"/>
  <c r="U150" l="1"/>
  <c r="S151" s="1"/>
  <c r="T151" s="1"/>
  <c r="U151" l="1"/>
  <c r="S152" s="1"/>
  <c r="T152" s="1"/>
  <c r="U152" l="1"/>
  <c r="S153" s="1"/>
  <c r="T153" s="1"/>
  <c r="U153" l="1"/>
  <c r="S154" s="1"/>
  <c r="T154" s="1"/>
  <c r="U154" l="1"/>
  <c r="S155" s="1"/>
  <c r="T155" s="1"/>
  <c r="U155" l="1"/>
  <c r="S156" s="1"/>
  <c r="T156" s="1"/>
  <c r="U156" l="1"/>
  <c r="S157" s="1"/>
  <c r="T157" s="1"/>
  <c r="U157" l="1"/>
  <c r="S158" s="1"/>
  <c r="T158" s="1"/>
  <c r="U158" l="1"/>
  <c r="S159" s="1"/>
  <c r="T159" s="1"/>
  <c r="U159" l="1"/>
  <c r="S160" s="1"/>
  <c r="T160" s="1"/>
  <c r="U160" l="1"/>
  <c r="S161" s="1"/>
  <c r="T161" s="1"/>
  <c r="U161" l="1"/>
  <c r="S162" s="1"/>
  <c r="T162" s="1"/>
  <c r="U162" l="1"/>
  <c r="S163" s="1"/>
  <c r="T163" s="1"/>
  <c r="U163" l="1"/>
  <c r="S164" s="1"/>
  <c r="T164" s="1"/>
  <c r="U164" l="1"/>
  <c r="S165" s="1"/>
  <c r="T165" s="1"/>
  <c r="U165" l="1"/>
  <c r="S166" s="1"/>
  <c r="T166" s="1"/>
  <c r="U166" l="1"/>
  <c r="S167" s="1"/>
  <c r="T167" s="1"/>
  <c r="U167" l="1"/>
  <c r="S168" s="1"/>
  <c r="T168" s="1"/>
  <c r="U168" l="1"/>
  <c r="S169" s="1"/>
  <c r="T169" s="1"/>
  <c r="U169" l="1"/>
  <c r="S170" s="1"/>
  <c r="T170" s="1"/>
  <c r="U170" l="1"/>
  <c r="S171" s="1"/>
  <c r="T171" s="1"/>
  <c r="U171" l="1"/>
  <c r="S172" s="1"/>
  <c r="T172" s="1"/>
  <c r="U172" l="1"/>
  <c r="S173" s="1"/>
  <c r="T173" s="1"/>
  <c r="U173" l="1"/>
  <c r="S174" s="1"/>
  <c r="T174" s="1"/>
  <c r="U174" l="1"/>
  <c r="S175" s="1"/>
  <c r="T175" s="1"/>
  <c r="U175" l="1"/>
  <c r="S176" s="1"/>
  <c r="T176" s="1"/>
  <c r="U176" l="1"/>
  <c r="S177" s="1"/>
  <c r="T177" s="1"/>
  <c r="U177" l="1"/>
  <c r="S178" s="1"/>
  <c r="T178" s="1"/>
  <c r="U178" l="1"/>
  <c r="S179" s="1"/>
  <c r="T179" s="1"/>
  <c r="U179" l="1"/>
  <c r="S180" s="1"/>
  <c r="T180" s="1"/>
  <c r="U180" l="1"/>
  <c r="S181" s="1"/>
  <c r="T181" s="1"/>
  <c r="U181" l="1"/>
  <c r="S182" s="1"/>
  <c r="T182" s="1"/>
  <c r="U182" l="1"/>
  <c r="S183" s="1"/>
  <c r="T183" s="1"/>
  <c r="U183" l="1"/>
  <c r="S184" s="1"/>
  <c r="T184" s="1"/>
  <c r="U184" l="1"/>
  <c r="S185" s="1"/>
  <c r="T185" s="1"/>
  <c r="U185" l="1"/>
  <c r="S186" s="1"/>
  <c r="T186" s="1"/>
  <c r="U186" l="1"/>
  <c r="S187" s="1"/>
  <c r="T187" s="1"/>
  <c r="U187" l="1"/>
  <c r="S188" s="1"/>
  <c r="T188" s="1"/>
  <c r="U188" l="1"/>
  <c r="S189" s="1"/>
  <c r="T189" s="1"/>
  <c r="U189" l="1"/>
  <c r="S190" s="1"/>
  <c r="T190" s="1"/>
  <c r="U190" l="1"/>
  <c r="S191" s="1"/>
  <c r="T191" s="1"/>
  <c r="U191" l="1"/>
  <c r="S192" s="1"/>
  <c r="T192" s="1"/>
  <c r="U192" l="1"/>
  <c r="S193" s="1"/>
  <c r="T193" s="1"/>
  <c r="U193" l="1"/>
  <c r="S194" s="1"/>
  <c r="T194" s="1"/>
  <c r="U194" l="1"/>
  <c r="S195" s="1"/>
  <c r="T195" s="1"/>
  <c r="U195" l="1"/>
  <c r="S196" s="1"/>
  <c r="T196" s="1"/>
  <c r="U196" l="1"/>
  <c r="S197" s="1"/>
  <c r="T197" s="1"/>
  <c r="U197" l="1"/>
  <c r="S198" s="1"/>
  <c r="T198" s="1"/>
  <c r="U198" l="1"/>
  <c r="S199" s="1"/>
  <c r="T199" s="1"/>
  <c r="U199" l="1"/>
  <c r="S200" s="1"/>
  <c r="T200" s="1"/>
  <c r="U200" l="1"/>
  <c r="S201" s="1"/>
  <c r="T201" s="1"/>
  <c r="U201" l="1"/>
  <c r="S202" s="1"/>
  <c r="T202" s="1"/>
  <c r="U202" l="1"/>
  <c r="S203" s="1"/>
  <c r="T203" s="1"/>
  <c r="U203" l="1"/>
  <c r="S204" s="1"/>
  <c r="T204" s="1"/>
  <c r="U204" l="1"/>
  <c r="S205" s="1"/>
  <c r="T205" s="1"/>
  <c r="U205" l="1"/>
  <c r="S206" s="1"/>
  <c r="T206" s="1"/>
  <c r="U206" l="1"/>
  <c r="S207" s="1"/>
  <c r="T207" s="1"/>
  <c r="U207" l="1"/>
  <c r="S208" s="1"/>
  <c r="T208" s="1"/>
  <c r="U208" l="1"/>
  <c r="S209" s="1"/>
  <c r="T209" s="1"/>
  <c r="U209" l="1"/>
  <c r="S210" s="1"/>
  <c r="T210" s="1"/>
  <c r="U210" l="1"/>
  <c r="S211" s="1"/>
  <c r="T211" s="1"/>
  <c r="U211" l="1"/>
  <c r="S212" s="1"/>
  <c r="T212" s="1"/>
  <c r="U212" l="1"/>
  <c r="S213" s="1"/>
  <c r="T213" s="1"/>
  <c r="U213" l="1"/>
  <c r="S214" s="1"/>
  <c r="T214" s="1"/>
  <c r="U214" l="1"/>
  <c r="S215" s="1"/>
  <c r="T215" s="1"/>
  <c r="U215" l="1"/>
  <c r="S216" s="1"/>
  <c r="T216" s="1"/>
  <c r="U216" l="1"/>
  <c r="S217" s="1"/>
  <c r="T217" s="1"/>
  <c r="U217" l="1"/>
  <c r="S218" s="1"/>
  <c r="T218" s="1"/>
  <c r="U218" l="1"/>
  <c r="S219" s="1"/>
  <c r="T219" s="1"/>
  <c r="U219" l="1"/>
  <c r="S220" s="1"/>
  <c r="T220" s="1"/>
  <c r="U220" l="1"/>
  <c r="S221" s="1"/>
  <c r="T221" s="1"/>
  <c r="U221" l="1"/>
  <c r="S222" s="1"/>
  <c r="T222" s="1"/>
  <c r="U222" l="1"/>
  <c r="S223" s="1"/>
  <c r="T223" s="1"/>
  <c r="U223" l="1"/>
  <c r="S224" s="1"/>
  <c r="T224" s="1"/>
  <c r="U224" l="1"/>
  <c r="S225" s="1"/>
  <c r="T225" s="1"/>
  <c r="U225" l="1"/>
  <c r="S226" s="1"/>
  <c r="T226" s="1"/>
  <c r="U226" l="1"/>
  <c r="S227" s="1"/>
  <c r="T227" s="1"/>
  <c r="U227" l="1"/>
  <c r="S228" s="1"/>
  <c r="T228" s="1"/>
  <c r="U228" l="1"/>
  <c r="S229" s="1"/>
  <c r="T229" s="1"/>
  <c r="U229" l="1"/>
  <c r="S230" s="1"/>
  <c r="T230" s="1"/>
  <c r="U230" l="1"/>
  <c r="S231" s="1"/>
  <c r="T231" s="1"/>
  <c r="U231" l="1"/>
  <c r="S232" s="1"/>
  <c r="T232" s="1"/>
  <c r="U232" l="1"/>
  <c r="S233" s="1"/>
  <c r="T233" s="1"/>
  <c r="U233" l="1"/>
  <c r="S234" s="1"/>
  <c r="T234" s="1"/>
  <c r="U234" l="1"/>
  <c r="S235" s="1"/>
  <c r="T235" s="1"/>
  <c r="U235" l="1"/>
  <c r="S236" s="1"/>
  <c r="T236" s="1"/>
  <c r="U236" l="1"/>
  <c r="S237" s="1"/>
  <c r="T237" s="1"/>
  <c r="U237" l="1"/>
  <c r="S238" s="1"/>
  <c r="T238" s="1"/>
  <c r="U238" l="1"/>
  <c r="S239" s="1"/>
  <c r="T239" s="1"/>
  <c r="U239" l="1"/>
  <c r="S240" s="1"/>
  <c r="T240" s="1"/>
  <c r="U240" l="1"/>
  <c r="S241" s="1"/>
  <c r="T241" s="1"/>
  <c r="U241" l="1"/>
  <c r="S242" s="1"/>
  <c r="T242" s="1"/>
  <c r="U242" l="1"/>
  <c r="S243" s="1"/>
  <c r="T243" s="1"/>
  <c r="U243" l="1"/>
  <c r="S244" s="1"/>
  <c r="T244" s="1"/>
  <c r="U244" l="1"/>
  <c r="S245" s="1"/>
  <c r="T245" s="1"/>
  <c r="U245" l="1"/>
  <c r="S246" s="1"/>
  <c r="T246" s="1"/>
  <c r="U246" s="1"/>
</calcChain>
</file>

<file path=xl/sharedStrings.xml><?xml version="1.0" encoding="utf-8"?>
<sst xmlns="http://schemas.openxmlformats.org/spreadsheetml/2006/main" count="1043" uniqueCount="88">
  <si>
    <t>Peters Furniture and Appliances</t>
  </si>
  <si>
    <t>Hazlip Welding Services</t>
  </si>
  <si>
    <t>Concordia Veterinary Clinic</t>
  </si>
  <si>
    <t>The Mark Apartments</t>
  </si>
  <si>
    <t>Willowmont Apartments</t>
  </si>
  <si>
    <t>Wood Community College</t>
  </si>
  <si>
    <t>Quality Inn</t>
  </si>
  <si>
    <t>Magnolia Bar &amp; Grill</t>
  </si>
  <si>
    <t>The Eola Hotel and Resort</t>
  </si>
  <si>
    <t>Foothills Cemetery</t>
  </si>
  <si>
    <t>Taste of Mexico</t>
  </si>
  <si>
    <t>Retail Point of Sale System</t>
  </si>
  <si>
    <t>J &amp; J</t>
    <phoneticPr fontId="2" type="noConversion"/>
  </si>
  <si>
    <t>Harris Inc.</t>
    <phoneticPr fontId="2" type="noConversion"/>
  </si>
  <si>
    <t>PWC Inc.</t>
    <phoneticPr fontId="2" type="noConversion"/>
  </si>
  <si>
    <t>Isabel Inc.</t>
  </si>
  <si>
    <t>Douglas American Inc.</t>
  </si>
  <si>
    <t>Angelina Inc.</t>
  </si>
  <si>
    <t>Guido Inc.</t>
  </si>
  <si>
    <t>Lewis Cole Inc.</t>
  </si>
  <si>
    <t>Southern Hills Inc.</t>
  </si>
  <si>
    <t>Church Hill Inc. and Produce</t>
  </si>
  <si>
    <t>Division Cattle Inc.</t>
    <phoneticPr fontId="2" type="noConversion"/>
  </si>
  <si>
    <t>Adams County Inc.</t>
    <phoneticPr fontId="2" type="noConversion"/>
  </si>
  <si>
    <t>Heritage Inc.</t>
    <phoneticPr fontId="2" type="noConversion"/>
  </si>
  <si>
    <t>Duncan Park</t>
    <phoneticPr fontId="2" type="noConversion"/>
  </si>
  <si>
    <t>Eden Southern Inc.</t>
    <phoneticPr fontId="2" type="noConversion"/>
  </si>
  <si>
    <t>Lonely G Inc.</t>
    <phoneticPr fontId="2" type="noConversion"/>
  </si>
  <si>
    <t>J&amp;M</t>
    <phoneticPr fontId="2" type="noConversion"/>
  </si>
  <si>
    <t>Remington</t>
    <phoneticPr fontId="2" type="noConversion"/>
  </si>
  <si>
    <t>Bellview Country pub</t>
  </si>
  <si>
    <t>G.A.T.  Inc.</t>
    <phoneticPr fontId="2" type="noConversion"/>
  </si>
  <si>
    <t>客戶名稱</t>
    <phoneticPr fontId="3" type="noConversion"/>
  </si>
  <si>
    <t>日期</t>
    <phoneticPr fontId="3" type="noConversion"/>
  </si>
  <si>
    <t>金額</t>
    <phoneticPr fontId="3" type="noConversion"/>
  </si>
  <si>
    <t>客戶編號</t>
    <phoneticPr fontId="2" type="noConversion"/>
  </si>
  <si>
    <t>帳齡天數</t>
    <phoneticPr fontId="3" type="noConversion"/>
  </si>
  <si>
    <t>基準日</t>
    <phoneticPr fontId="2" type="noConversion"/>
  </si>
  <si>
    <r>
      <t>0-30</t>
    </r>
    <r>
      <rPr>
        <sz val="12"/>
        <rFont val="細明體"/>
        <family val="3"/>
        <charset val="136"/>
      </rPr>
      <t>天</t>
    </r>
    <phoneticPr fontId="2" type="noConversion"/>
  </si>
  <si>
    <r>
      <t>31-60</t>
    </r>
    <r>
      <rPr>
        <sz val="12"/>
        <rFont val="細明體"/>
        <family val="3"/>
        <charset val="136"/>
      </rPr>
      <t>天</t>
    </r>
    <phoneticPr fontId="2" type="noConversion"/>
  </si>
  <si>
    <r>
      <t>61-90</t>
    </r>
    <r>
      <rPr>
        <sz val="12"/>
        <rFont val="細明體"/>
        <family val="3"/>
        <charset val="136"/>
      </rPr>
      <t>天</t>
    </r>
    <phoneticPr fontId="2" type="noConversion"/>
  </si>
  <si>
    <r>
      <t>91-120</t>
    </r>
    <r>
      <rPr>
        <sz val="12"/>
        <rFont val="細明體"/>
        <family val="3"/>
        <charset val="136"/>
      </rPr>
      <t>天</t>
    </r>
    <phoneticPr fontId="2" type="noConversion"/>
  </si>
  <si>
    <r>
      <t>121-150</t>
    </r>
    <r>
      <rPr>
        <sz val="12"/>
        <rFont val="細明體"/>
        <family val="3"/>
        <charset val="136"/>
      </rPr>
      <t>天</t>
    </r>
    <phoneticPr fontId="2" type="noConversion"/>
  </si>
  <si>
    <r>
      <t>151-180</t>
    </r>
    <r>
      <rPr>
        <sz val="12"/>
        <rFont val="細明體"/>
        <family val="3"/>
        <charset val="136"/>
      </rPr>
      <t>天</t>
    </r>
    <phoneticPr fontId="2" type="noConversion"/>
  </si>
  <si>
    <r>
      <t>181</t>
    </r>
    <r>
      <rPr>
        <sz val="12"/>
        <rFont val="細明體"/>
        <family val="3"/>
        <charset val="136"/>
      </rPr>
      <t>天以上</t>
    </r>
    <phoneticPr fontId="2" type="noConversion"/>
  </si>
  <si>
    <t>Hicks Cattle Corp.</t>
  </si>
  <si>
    <t>筆數</t>
    <phoneticPr fontId="2" type="noConversion"/>
  </si>
  <si>
    <t>區間</t>
    <phoneticPr fontId="2" type="noConversion"/>
  </si>
  <si>
    <t>計算輔助</t>
    <phoneticPr fontId="2" type="noConversion"/>
  </si>
  <si>
    <t>=COUNTIF(E:E,"&lt;="&amp;G5)</t>
    <phoneticPr fontId="2" type="noConversion"/>
  </si>
  <si>
    <t>=COUNTIFS(E:E,"&gt;"&amp;G5,E:E,"&lt;="&amp;G6)</t>
    <phoneticPr fontId="2" type="noConversion"/>
  </si>
  <si>
    <t>=COUNTIFS(E:E,"&gt;"&amp;G6,E:E,"&lt;="&amp;G7)</t>
    <phoneticPr fontId="2" type="noConversion"/>
  </si>
  <si>
    <t>=COUNTIFS(E:E,"&gt;"&amp;G7,E:E,"&lt;="&amp;G8)</t>
    <phoneticPr fontId="2" type="noConversion"/>
  </si>
  <si>
    <t>=COUNTIFS(E:E,"&gt;"&amp;G8,E:E,"&lt;="&amp;G9)</t>
    <phoneticPr fontId="2" type="noConversion"/>
  </si>
  <si>
    <t>=COUNTIFS(E:E,"&gt;"&amp;G9,E:E,"&lt;="&amp;G10)</t>
    <phoneticPr fontId="2" type="noConversion"/>
  </si>
  <si>
    <t>=COUNTIF(E:E,"&gt;"&amp;G10)</t>
    <phoneticPr fontId="2" type="noConversion"/>
  </si>
  <si>
    <r>
      <t>31-90</t>
    </r>
    <r>
      <rPr>
        <sz val="12"/>
        <rFont val="細明體"/>
        <family val="3"/>
        <charset val="136"/>
      </rPr>
      <t>天</t>
    </r>
    <phoneticPr fontId="2" type="noConversion"/>
  </si>
  <si>
    <r>
      <t>91-180</t>
    </r>
    <r>
      <rPr>
        <sz val="12"/>
        <rFont val="細明體"/>
        <family val="3"/>
        <charset val="136"/>
      </rPr>
      <t>天</t>
    </r>
    <phoneticPr fontId="2" type="noConversion"/>
  </si>
  <si>
    <r>
      <t>181-365</t>
    </r>
    <r>
      <rPr>
        <sz val="12"/>
        <rFont val="細明體"/>
        <family val="3"/>
        <charset val="136"/>
      </rPr>
      <t>天</t>
    </r>
    <phoneticPr fontId="2" type="noConversion"/>
  </si>
  <si>
    <r>
      <t>365</t>
    </r>
    <r>
      <rPr>
        <sz val="12"/>
        <rFont val="細明體"/>
        <family val="3"/>
        <charset val="136"/>
      </rPr>
      <t>天以上</t>
    </r>
    <phoneticPr fontId="2" type="noConversion"/>
  </si>
  <si>
    <t>=COUNTIF(E:E,"&gt;"&amp;G8)</t>
    <phoneticPr fontId="2" type="noConversion"/>
  </si>
  <si>
    <t>比重</t>
    <phoneticPr fontId="2" type="noConversion"/>
  </si>
  <si>
    <t>比重</t>
    <phoneticPr fontId="2" type="noConversion"/>
  </si>
  <si>
    <t>公式</t>
    <phoneticPr fontId="2" type="noConversion"/>
  </si>
  <si>
    <t>=SUMIF(E:E,"&lt;="&amp;G5,D:D)</t>
    <phoneticPr fontId="2" type="noConversion"/>
  </si>
  <si>
    <t>=SUMIFS(D:D,E:E,"&gt;"&amp;G5,E:E,"&lt;="&amp;G6)</t>
    <phoneticPr fontId="2" type="noConversion"/>
  </si>
  <si>
    <t>=SUMIFS(D:D,E:E,"&gt;"&amp;G6,E:E,"&lt;="&amp;G7)</t>
    <phoneticPr fontId="2" type="noConversion"/>
  </si>
  <si>
    <t>=SUMIFS(D:D,E:E,"&gt;"&amp;G7,E:E,"&lt;="&amp;G8)</t>
    <phoneticPr fontId="2" type="noConversion"/>
  </si>
  <si>
    <t>=SUMIF(E:E,"&gt;"&amp;G8,D:D)</t>
    <phoneticPr fontId="2" type="noConversion"/>
  </si>
  <si>
    <t>金額</t>
    <phoneticPr fontId="2" type="noConversion"/>
  </si>
  <si>
    <t>提列呆帳準備</t>
    <phoneticPr fontId="2" type="noConversion"/>
  </si>
  <si>
    <t>提列備抵呆帳金額</t>
    <phoneticPr fontId="2" type="noConversion"/>
  </si>
  <si>
    <t>=H5*K5</t>
    <phoneticPr fontId="2" type="noConversion"/>
  </si>
  <si>
    <t>=H6*K6</t>
    <phoneticPr fontId="2" type="noConversion"/>
  </si>
  <si>
    <t>=H7*K7</t>
    <phoneticPr fontId="2" type="noConversion"/>
  </si>
  <si>
    <t>資產名稱</t>
    <phoneticPr fontId="2" type="noConversion"/>
  </si>
  <si>
    <t>成本</t>
    <phoneticPr fontId="2" type="noConversion"/>
  </si>
  <si>
    <t>耐用年限</t>
    <phoneticPr fontId="2" type="noConversion"/>
  </si>
  <si>
    <t>殘值</t>
    <phoneticPr fontId="2" type="noConversion"/>
  </si>
  <si>
    <t>期數</t>
    <phoneticPr fontId="3" type="noConversion"/>
  </si>
  <si>
    <t>提列折舊</t>
    <phoneticPr fontId="3" type="noConversion"/>
  </si>
  <si>
    <t>累計折舊</t>
    <phoneticPr fontId="3" type="noConversion"/>
  </si>
  <si>
    <t>帳面值</t>
    <phoneticPr fontId="3" type="noConversion"/>
  </si>
  <si>
    <t>直線法</t>
    <phoneticPr fontId="2" type="noConversion"/>
  </si>
  <si>
    <t>年數合計法</t>
    <phoneticPr fontId="2" type="noConversion"/>
  </si>
  <si>
    <t>倍數餘額遞減法</t>
    <phoneticPr fontId="2" type="noConversion"/>
  </si>
  <si>
    <t>定率遞減法</t>
    <phoneticPr fontId="2" type="noConversion"/>
  </si>
  <si>
    <t>EXCEL會計資訊系統主機</t>
    <phoneticPr fontId="2" type="noConversion"/>
  </si>
</sst>
</file>

<file path=xl/styles.xml><?xml version="1.0" encoding="utf-8"?>
<styleSheet xmlns="http://schemas.openxmlformats.org/spreadsheetml/2006/main">
  <numFmts count="7">
    <numFmt numFmtId="6" formatCode="&quot;$&quot;#,##0;[Red]\-&quot;$&quot;#,##0"/>
    <numFmt numFmtId="41" formatCode="_-* #,##0_-;\-* #,##0_-;_-* &quot;-&quot;_-;_-@_-"/>
    <numFmt numFmtId="43" formatCode="_-* #,##0.00_-;\-* #,##0.00_-;_-* &quot;-&quot;??_-;_-@_-"/>
    <numFmt numFmtId="180" formatCode="_-* #,##0_-;\-* #,##0_-;_-* &quot;-&quot;??_-;_-@_-"/>
    <numFmt numFmtId="181" formatCode="[$-404]e&quot;年&quot;mm&quot;月&quot;dd&quot;日&quot;;@"/>
    <numFmt numFmtId="182" formatCode="yyyy/mm/dd;@"/>
    <numFmt numFmtId="183" formatCode="#,##0_ "/>
  </numFmts>
  <fonts count="16">
    <font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9"/>
      <name val="Courier New"/>
      <family val="3"/>
    </font>
    <font>
      <b/>
      <sz val="12"/>
      <name val="Courier New"/>
      <family val="3"/>
    </font>
    <font>
      <sz val="12"/>
      <name val="Courier New"/>
      <family val="3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Arial Unicode MS"/>
      <family val="2"/>
      <charset val="136"/>
    </font>
    <font>
      <b/>
      <sz val="12"/>
      <name val="Arial Unicode MS"/>
      <family val="2"/>
      <charset val="136"/>
    </font>
    <font>
      <sz val="12"/>
      <name val="標楷體"/>
      <family val="4"/>
      <charset val="136"/>
    </font>
    <font>
      <b/>
      <sz val="12"/>
      <color theme="0"/>
      <name val="Arial Unicode MS"/>
      <family val="2"/>
      <charset val="136"/>
    </font>
    <font>
      <b/>
      <sz val="16"/>
      <color rgb="FFFF0000"/>
      <name val="Courier New"/>
      <family val="3"/>
    </font>
    <font>
      <b/>
      <sz val="12"/>
      <color rgb="FFFF0000"/>
      <name val="Arial Unicode MS"/>
      <family val="2"/>
      <charset val="136"/>
    </font>
    <font>
      <b/>
      <sz val="12"/>
      <color rgb="FF00B0F0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80" fontId="5" fillId="0" borderId="0" xfId="1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181" fontId="12" fillId="2" borderId="1" xfId="0" applyNumberFormat="1" applyFont="1" applyFill="1" applyBorder="1" applyAlignment="1">
      <alignment horizontal="center" vertical="center"/>
    </xf>
    <xf numFmtId="182" fontId="12" fillId="2" borderId="1" xfId="0" applyNumberFormat="1" applyFont="1" applyFill="1" applyBorder="1" applyAlignment="1">
      <alignment horizontal="center" vertical="center"/>
    </xf>
    <xf numFmtId="41" fontId="12" fillId="2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82" fontId="5" fillId="0" borderId="1" xfId="0" applyNumberFormat="1" applyFont="1" applyBorder="1">
      <alignment vertical="center"/>
    </xf>
    <xf numFmtId="41" fontId="5" fillId="0" borderId="1" xfId="2" applyFont="1" applyBorder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80" fontId="5" fillId="0" borderId="0" xfId="1" applyNumberFormat="1" applyFont="1" applyAlignment="1">
      <alignment horizontal="right" vertical="center"/>
    </xf>
    <xf numFmtId="180" fontId="4" fillId="0" borderId="0" xfId="1" applyNumberFormat="1" applyFont="1" applyAlignment="1">
      <alignment horizontal="right" vertical="center"/>
    </xf>
    <xf numFmtId="180" fontId="13" fillId="0" borderId="0" xfId="1" quotePrefix="1" applyNumberFormat="1" applyFont="1" applyAlignment="1">
      <alignment horizontal="right" vertical="center"/>
    </xf>
    <xf numFmtId="180" fontId="5" fillId="0" borderId="1" xfId="1" applyNumberFormat="1" applyFont="1" applyBorder="1" applyAlignment="1">
      <alignment horizontal="right" vertical="center"/>
    </xf>
    <xf numFmtId="183" fontId="5" fillId="0" borderId="1" xfId="1" applyNumberFormat="1" applyFont="1" applyBorder="1" applyAlignment="1">
      <alignment horizontal="right" vertical="center"/>
    </xf>
    <xf numFmtId="180" fontId="8" fillId="0" borderId="1" xfId="1" applyNumberFormat="1" applyFont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4" fillId="0" borderId="0" xfId="0" quotePrefix="1" applyFont="1" applyFill="1" applyBorder="1">
      <alignment vertical="center"/>
    </xf>
    <xf numFmtId="0" fontId="15" fillId="0" borderId="0" xfId="0" quotePrefix="1" applyFont="1">
      <alignment vertical="center"/>
    </xf>
    <xf numFmtId="0" fontId="15" fillId="0" borderId="0" xfId="0" quotePrefix="1" applyFont="1" applyFill="1" applyBorder="1">
      <alignment vertical="center"/>
    </xf>
    <xf numFmtId="0" fontId="0" fillId="0" borderId="1" xfId="0" applyBorder="1">
      <alignment vertical="center"/>
    </xf>
    <xf numFmtId="0" fontId="14" fillId="0" borderId="1" xfId="0" quotePrefix="1" applyFont="1" applyBorder="1">
      <alignment vertical="center"/>
    </xf>
    <xf numFmtId="0" fontId="15" fillId="0" borderId="1" xfId="0" quotePrefix="1" applyFont="1" applyBorder="1">
      <alignment vertical="center"/>
    </xf>
    <xf numFmtId="0" fontId="15" fillId="0" borderId="1" xfId="0" quotePrefix="1" applyFont="1" applyFill="1" applyBorder="1">
      <alignment vertical="center"/>
    </xf>
    <xf numFmtId="0" fontId="14" fillId="0" borderId="1" xfId="0" quotePrefix="1" applyFont="1" applyFill="1" applyBorder="1">
      <alignment vertical="center"/>
    </xf>
    <xf numFmtId="9" fontId="9" fillId="0" borderId="1" xfId="3" applyFont="1" applyBorder="1">
      <alignment vertical="center"/>
    </xf>
    <xf numFmtId="9" fontId="5" fillId="0" borderId="1" xfId="3" applyFont="1" applyBorder="1" applyAlignment="1">
      <alignment horizontal="right" vertical="center"/>
    </xf>
    <xf numFmtId="180" fontId="8" fillId="0" borderId="2" xfId="1" applyNumberFormat="1" applyFont="1" applyBorder="1" applyAlignment="1">
      <alignment horizontal="center" vertical="center"/>
    </xf>
    <xf numFmtId="9" fontId="5" fillId="0" borderId="2" xfId="3" applyFont="1" applyBorder="1" applyAlignment="1">
      <alignment horizontal="right" vertical="center"/>
    </xf>
    <xf numFmtId="180" fontId="5" fillId="0" borderId="2" xfId="1" applyNumberFormat="1" applyFont="1" applyBorder="1" applyAlignment="1">
      <alignment horizontal="right" vertical="center"/>
    </xf>
    <xf numFmtId="0" fontId="5" fillId="0" borderId="1" xfId="0" applyNumberFormat="1" applyFont="1" applyBorder="1">
      <alignment vertical="center"/>
    </xf>
    <xf numFmtId="0" fontId="13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6" fontId="9" fillId="0" borderId="1" xfId="0" applyNumberFormat="1" applyFont="1" applyBorder="1">
      <alignment vertical="center"/>
    </xf>
    <xf numFmtId="0" fontId="11" fillId="0" borderId="0" xfId="0" applyFont="1" applyAlignment="1">
      <alignment horizontal="right" vertical="center"/>
    </xf>
    <xf numFmtId="41" fontId="11" fillId="0" borderId="0" xfId="2" applyFont="1" applyAlignment="1">
      <alignment horizontal="right" vertical="center"/>
    </xf>
    <xf numFmtId="0" fontId="9" fillId="0" borderId="3" xfId="0" applyFont="1" applyBorder="1">
      <alignment vertical="center"/>
    </xf>
    <xf numFmtId="43" fontId="5" fillId="3" borderId="1" xfId="0" applyNumberFormat="1" applyFont="1" applyFill="1" applyBorder="1">
      <alignment vertical="center"/>
    </xf>
    <xf numFmtId="180" fontId="5" fillId="3" borderId="1" xfId="1" applyNumberFormat="1" applyFont="1" applyFill="1" applyBorder="1" applyAlignment="1">
      <alignment horizontal="right" vertical="center"/>
    </xf>
    <xf numFmtId="183" fontId="5" fillId="3" borderId="1" xfId="1" applyNumberFormat="1" applyFont="1" applyFill="1" applyBorder="1" applyAlignment="1">
      <alignment horizontal="right" vertical="center"/>
    </xf>
    <xf numFmtId="0" fontId="5" fillId="3" borderId="1" xfId="0" applyNumberFormat="1" applyFont="1" applyFill="1" applyBorder="1">
      <alignment vertical="center"/>
    </xf>
  </cellXfs>
  <cellStyles count="4">
    <cellStyle name="一般" xfId="0" builtinId="0"/>
    <cellStyle name="千分位" xfId="1" builtinId="3"/>
    <cellStyle name="千分位[0]" xfId="2" builtinId="6"/>
    <cellStyle name="百分比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'帳齡-筆數'!$H$4</c:f>
              <c:strCache>
                <c:ptCount val="1"/>
                <c:pt idx="0">
                  <c:v>筆數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'帳齡-筆數'!$F$5:$F$9</c:f>
              <c:strCache>
                <c:ptCount val="5"/>
                <c:pt idx="0">
                  <c:v>0-30天</c:v>
                </c:pt>
                <c:pt idx="1">
                  <c:v>31-90天</c:v>
                </c:pt>
                <c:pt idx="2">
                  <c:v>91-180天</c:v>
                </c:pt>
                <c:pt idx="3">
                  <c:v>181-365天</c:v>
                </c:pt>
                <c:pt idx="4">
                  <c:v>365天以上</c:v>
                </c:pt>
              </c:strCache>
            </c:strRef>
          </c:cat>
          <c:val>
            <c:numRef>
              <c:f>'帳齡-筆數'!$H$5:$H$9</c:f>
              <c:numCache>
                <c:formatCode>_-* #,##0_-;\-* #,##0_-;_-* "-"??_-;_-@_-</c:formatCode>
                <c:ptCount val="5"/>
                <c:pt idx="0">
                  <c:v>62</c:v>
                </c:pt>
                <c:pt idx="1">
                  <c:v>113</c:v>
                </c:pt>
                <c:pt idx="2">
                  <c:v>141</c:v>
                </c:pt>
                <c:pt idx="3" formatCode="#,##0_ ">
                  <c:v>0</c:v>
                </c:pt>
                <c:pt idx="4" formatCode="#,##0_ 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'帳齡-金額'!$H$4</c:f>
              <c:strCache>
                <c:ptCount val="1"/>
                <c:pt idx="0">
                  <c:v>金額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'帳齡-金額'!$F$5:$F$9</c:f>
              <c:strCache>
                <c:ptCount val="5"/>
                <c:pt idx="0">
                  <c:v>0-30天</c:v>
                </c:pt>
                <c:pt idx="1">
                  <c:v>31-90天</c:v>
                </c:pt>
                <c:pt idx="2">
                  <c:v>91-180天</c:v>
                </c:pt>
                <c:pt idx="3">
                  <c:v>181-365天</c:v>
                </c:pt>
                <c:pt idx="4">
                  <c:v>365天以上</c:v>
                </c:pt>
              </c:strCache>
            </c:strRef>
          </c:cat>
          <c:val>
            <c:numRef>
              <c:f>'帳齡-金額'!$H$5:$H$9</c:f>
              <c:numCache>
                <c:formatCode>_-* #,##0_-;\-* #,##0_-;_-* "-"??_-;_-@_-</c:formatCode>
                <c:ptCount val="5"/>
                <c:pt idx="0">
                  <c:v>1011605</c:v>
                </c:pt>
                <c:pt idx="1">
                  <c:v>2570537</c:v>
                </c:pt>
                <c:pt idx="2">
                  <c:v>3752978</c:v>
                </c:pt>
                <c:pt idx="3" formatCode="#,##0_ ">
                  <c:v>0</c:v>
                </c:pt>
                <c:pt idx="4" formatCode="#,##0_ 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171450</xdr:rowOff>
    </xdr:from>
    <xdr:to>
      <xdr:col>16</xdr:col>
      <xdr:colOff>219075</xdr:colOff>
      <xdr:row>15</xdr:row>
      <xdr:rowOff>171450</xdr:rowOff>
    </xdr:to>
    <xdr:graphicFrame macro="">
      <xdr:nvGraphicFramePr>
        <xdr:cNvPr id="103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11</xdr:row>
      <xdr:rowOff>133350</xdr:rowOff>
    </xdr:from>
    <xdr:to>
      <xdr:col>8</xdr:col>
      <xdr:colOff>1552575</xdr:colOff>
      <xdr:row>25</xdr:row>
      <xdr:rowOff>76200</xdr:rowOff>
    </xdr:to>
    <xdr:graphicFrame macro="">
      <xdr:nvGraphicFramePr>
        <xdr:cNvPr id="41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7"/>
  <sheetViews>
    <sheetView showGridLines="0" tabSelected="1" workbookViewId="0">
      <pane ySplit="1" topLeftCell="A305" activePane="bottomLeft" state="frozen"/>
      <selection pane="bottomLeft"/>
    </sheetView>
  </sheetViews>
  <sheetFormatPr defaultRowHeight="15.75"/>
  <cols>
    <col min="1" max="1" width="14" style="10" bestFit="1" customWidth="1"/>
    <col min="2" max="2" width="60.33203125" style="11" bestFit="1" customWidth="1"/>
    <col min="3" max="3" width="24.5" style="12" customWidth="1"/>
    <col min="4" max="4" width="24.5" style="13" customWidth="1"/>
    <col min="5" max="5" width="14.5" style="4" customWidth="1"/>
    <col min="6" max="6" width="21.1640625" style="16" customWidth="1"/>
    <col min="7" max="7" width="14.83203125" customWidth="1"/>
    <col min="8" max="8" width="15" bestFit="1" customWidth="1"/>
    <col min="9" max="9" width="25.5" customWidth="1"/>
    <col min="10" max="10" width="9.83203125" bestFit="1" customWidth="1"/>
    <col min="11" max="11" width="27.83203125" style="1" customWidth="1"/>
    <col min="12" max="12" width="11.5" style="6" bestFit="1" customWidth="1"/>
    <col min="13" max="14" width="9.33203125" style="1"/>
    <col min="15" max="15" width="10" style="1" bestFit="1" customWidth="1"/>
    <col min="16" max="16" width="9.33203125" style="1"/>
    <col min="17" max="17" width="10" style="1" bestFit="1" customWidth="1"/>
    <col min="18" max="16384" width="9.33203125" style="1"/>
  </cols>
  <sheetData>
    <row r="1" spans="1:17" ht="17.25">
      <c r="A1" s="7" t="s">
        <v>35</v>
      </c>
      <c r="B1" s="7" t="s">
        <v>32</v>
      </c>
      <c r="C1" s="8" t="s">
        <v>33</v>
      </c>
      <c r="D1" s="9" t="s">
        <v>34</v>
      </c>
      <c r="E1" s="9" t="s">
        <v>36</v>
      </c>
      <c r="F1" s="17"/>
      <c r="G1" s="14" t="s">
        <v>37</v>
      </c>
      <c r="H1" s="15">
        <v>41090</v>
      </c>
      <c r="K1" s="2"/>
      <c r="L1" s="3"/>
    </row>
    <row r="2" spans="1:17">
      <c r="A2" s="10">
        <v>1001</v>
      </c>
      <c r="B2" s="11" t="s">
        <v>12</v>
      </c>
      <c r="C2" s="12">
        <v>40910</v>
      </c>
      <c r="D2" s="13">
        <v>60170</v>
      </c>
      <c r="E2" s="4">
        <f t="shared" ref="E2:E65" si="0">帳齡分析日-C2</f>
        <v>180</v>
      </c>
      <c r="K2" s="5"/>
      <c r="Q2" s="5"/>
    </row>
    <row r="3" spans="1:17">
      <c r="A3" s="10">
        <v>1111</v>
      </c>
      <c r="B3" s="11" t="s">
        <v>14</v>
      </c>
      <c r="C3" s="12">
        <v>40910</v>
      </c>
      <c r="D3" s="13">
        <v>31030</v>
      </c>
      <c r="E3" s="4">
        <f t="shared" si="0"/>
        <v>180</v>
      </c>
      <c r="K3" s="5"/>
      <c r="Q3" s="5"/>
    </row>
    <row r="4" spans="1:17" ht="16.5">
      <c r="A4" s="10">
        <v>1231</v>
      </c>
      <c r="B4" s="11" t="s">
        <v>20</v>
      </c>
      <c r="C4" s="12">
        <v>40910</v>
      </c>
      <c r="D4" s="13">
        <v>22106</v>
      </c>
      <c r="E4" s="4">
        <f t="shared" si="0"/>
        <v>180</v>
      </c>
      <c r="F4" s="21" t="s">
        <v>47</v>
      </c>
      <c r="G4" s="21" t="s">
        <v>48</v>
      </c>
      <c r="H4" s="21" t="s">
        <v>46</v>
      </c>
      <c r="K4" s="5"/>
      <c r="Q4" s="5"/>
    </row>
    <row r="5" spans="1:17" ht="17.25">
      <c r="A5" s="10">
        <v>7400</v>
      </c>
      <c r="B5" s="11" t="s">
        <v>10</v>
      </c>
      <c r="C5" s="12">
        <v>40910</v>
      </c>
      <c r="D5" s="13">
        <v>12318</v>
      </c>
      <c r="E5" s="4">
        <f t="shared" si="0"/>
        <v>180</v>
      </c>
      <c r="F5" s="19" t="s">
        <v>38</v>
      </c>
      <c r="G5" s="19">
        <v>30</v>
      </c>
      <c r="H5" s="19">
        <f>COUNTIF(E:E,"&lt;="&amp;G5)</f>
        <v>62</v>
      </c>
      <c r="I5" s="22" t="s">
        <v>49</v>
      </c>
      <c r="K5" s="5"/>
      <c r="Q5" s="5"/>
    </row>
    <row r="6" spans="1:17" ht="17.25">
      <c r="A6" s="10">
        <v>1195</v>
      </c>
      <c r="B6" s="11" t="s">
        <v>15</v>
      </c>
      <c r="C6" s="12">
        <v>40912</v>
      </c>
      <c r="D6" s="13">
        <v>17456</v>
      </c>
      <c r="E6" s="4">
        <f t="shared" si="0"/>
        <v>178</v>
      </c>
      <c r="F6" s="19" t="s">
        <v>39</v>
      </c>
      <c r="G6" s="19">
        <v>60</v>
      </c>
      <c r="H6" s="19">
        <f>COUNTIFS(E:E,"&gt;"&amp;G5,E:E,"&lt;="&amp;G6)</f>
        <v>57</v>
      </c>
      <c r="I6" s="24" t="s">
        <v>50</v>
      </c>
      <c r="K6" s="5"/>
      <c r="Q6" s="5"/>
    </row>
    <row r="7" spans="1:17" ht="17.25">
      <c r="A7" s="10">
        <v>6620</v>
      </c>
      <c r="B7" s="11" t="s">
        <v>29</v>
      </c>
      <c r="C7" s="12">
        <v>40912</v>
      </c>
      <c r="D7" s="13">
        <v>26439</v>
      </c>
      <c r="E7" s="4">
        <f t="shared" si="0"/>
        <v>178</v>
      </c>
      <c r="F7" s="19" t="s">
        <v>40</v>
      </c>
      <c r="G7" s="19">
        <v>90</v>
      </c>
      <c r="H7" s="19">
        <f>COUNTIFS(E:E,"&gt;"&amp;G6,E:E,"&lt;="&amp;G7)</f>
        <v>56</v>
      </c>
      <c r="I7" s="24" t="s">
        <v>51</v>
      </c>
      <c r="K7" s="5"/>
      <c r="Q7" s="5"/>
    </row>
    <row r="8" spans="1:17" ht="17.25">
      <c r="A8" s="10">
        <v>9999</v>
      </c>
      <c r="B8" s="11" t="s">
        <v>11</v>
      </c>
      <c r="C8" s="12">
        <v>40915</v>
      </c>
      <c r="D8" s="13">
        <v>21878</v>
      </c>
      <c r="E8" s="4">
        <f t="shared" si="0"/>
        <v>175</v>
      </c>
      <c r="F8" s="19" t="s">
        <v>41</v>
      </c>
      <c r="G8" s="19">
        <v>120</v>
      </c>
      <c r="H8" s="19">
        <f>COUNTIFS(E:E,"&gt;"&amp;G7,E:E,"&lt;="&amp;G8)</f>
        <v>62</v>
      </c>
      <c r="I8" s="25" t="s">
        <v>52</v>
      </c>
      <c r="K8" s="5"/>
      <c r="Q8" s="5"/>
    </row>
    <row r="9" spans="1:17" ht="17.25">
      <c r="A9" s="10">
        <v>4055</v>
      </c>
      <c r="B9" s="11" t="s">
        <v>5</v>
      </c>
      <c r="C9" s="12">
        <v>40916</v>
      </c>
      <c r="D9" s="13">
        <v>75943</v>
      </c>
      <c r="E9" s="4">
        <f t="shared" si="0"/>
        <v>174</v>
      </c>
      <c r="F9" s="19" t="s">
        <v>42</v>
      </c>
      <c r="G9" s="19">
        <v>150</v>
      </c>
      <c r="H9" s="19">
        <f>COUNTIFS(E:E,"&gt;"&amp;G8,E:E,"&lt;="&amp;G9)</f>
        <v>23</v>
      </c>
      <c r="I9" s="25" t="s">
        <v>53</v>
      </c>
      <c r="K9" s="5"/>
      <c r="Q9" s="5"/>
    </row>
    <row r="10" spans="1:17" ht="17.25">
      <c r="A10" s="10">
        <v>9191</v>
      </c>
      <c r="B10" s="11" t="s">
        <v>26</v>
      </c>
      <c r="C10" s="12">
        <v>40916</v>
      </c>
      <c r="D10" s="13">
        <v>55560</v>
      </c>
      <c r="E10" s="4">
        <f t="shared" si="0"/>
        <v>174</v>
      </c>
      <c r="F10" s="19" t="s">
        <v>43</v>
      </c>
      <c r="G10" s="19">
        <v>180</v>
      </c>
      <c r="H10" s="19">
        <f>COUNTIFS(E:E,"&gt;"&amp;G9,E:E,"&lt;="&amp;G10)</f>
        <v>56</v>
      </c>
      <c r="I10" s="25" t="s">
        <v>54</v>
      </c>
      <c r="K10" s="5"/>
      <c r="Q10" s="5"/>
    </row>
    <row r="11" spans="1:17" ht="17.25">
      <c r="A11" s="10">
        <v>1009</v>
      </c>
      <c r="B11" s="11" t="s">
        <v>13</v>
      </c>
      <c r="C11" s="12">
        <v>40918</v>
      </c>
      <c r="D11" s="13">
        <v>59227</v>
      </c>
      <c r="E11" s="4">
        <f t="shared" si="0"/>
        <v>172</v>
      </c>
      <c r="F11" s="19" t="s">
        <v>44</v>
      </c>
      <c r="G11" s="19">
        <v>9999</v>
      </c>
      <c r="H11" s="20">
        <f>COUNTIF(E:E,"&gt;"&amp;G10)</f>
        <v>0</v>
      </c>
      <c r="I11" s="23" t="s">
        <v>55</v>
      </c>
      <c r="K11" s="5"/>
      <c r="Q11" s="5"/>
    </row>
    <row r="12" spans="1:17">
      <c r="A12" s="10">
        <v>3412</v>
      </c>
      <c r="B12" s="11" t="s">
        <v>45</v>
      </c>
      <c r="C12" s="12">
        <v>40918</v>
      </c>
      <c r="D12" s="13">
        <v>3251</v>
      </c>
      <c r="E12" s="4">
        <f t="shared" si="0"/>
        <v>172</v>
      </c>
      <c r="K12" s="5"/>
      <c r="Q12" s="5"/>
    </row>
    <row r="13" spans="1:17">
      <c r="A13" s="10">
        <v>2300</v>
      </c>
      <c r="B13" s="11" t="s">
        <v>16</v>
      </c>
      <c r="C13" s="12">
        <v>40920</v>
      </c>
      <c r="D13" s="13">
        <v>1268</v>
      </c>
      <c r="E13" s="4">
        <f t="shared" si="0"/>
        <v>170</v>
      </c>
      <c r="K13" s="5"/>
      <c r="Q13" s="5"/>
    </row>
    <row r="14" spans="1:17">
      <c r="A14" s="10">
        <v>9999</v>
      </c>
      <c r="B14" s="11" t="s">
        <v>11</v>
      </c>
      <c r="C14" s="12">
        <v>40922</v>
      </c>
      <c r="D14" s="13">
        <v>28982</v>
      </c>
      <c r="E14" s="4">
        <f t="shared" si="0"/>
        <v>168</v>
      </c>
      <c r="K14" s="5"/>
      <c r="Q14" s="5"/>
    </row>
    <row r="15" spans="1:17">
      <c r="A15" s="10">
        <v>4002</v>
      </c>
      <c r="B15" s="11" t="s">
        <v>4</v>
      </c>
      <c r="C15" s="12">
        <v>40923</v>
      </c>
      <c r="D15" s="13">
        <v>18774</v>
      </c>
      <c r="E15" s="4">
        <f t="shared" si="0"/>
        <v>167</v>
      </c>
      <c r="K15" s="5"/>
      <c r="Q15" s="5"/>
    </row>
    <row r="16" spans="1:17">
      <c r="A16" s="10">
        <v>6446</v>
      </c>
      <c r="B16" s="11" t="s">
        <v>18</v>
      </c>
      <c r="C16" s="12">
        <v>40923</v>
      </c>
      <c r="D16" s="13">
        <v>40236</v>
      </c>
      <c r="E16" s="4">
        <f t="shared" si="0"/>
        <v>167</v>
      </c>
      <c r="K16" s="5"/>
      <c r="Q16" s="5"/>
    </row>
    <row r="17" spans="1:17">
      <c r="A17" s="10">
        <v>6620</v>
      </c>
      <c r="B17" s="11" t="s">
        <v>29</v>
      </c>
      <c r="C17" s="12">
        <v>40923</v>
      </c>
      <c r="D17" s="13">
        <v>21119</v>
      </c>
      <c r="E17" s="4">
        <f t="shared" si="0"/>
        <v>167</v>
      </c>
      <c r="K17" s="5"/>
      <c r="Q17" s="5"/>
    </row>
    <row r="18" spans="1:17">
      <c r="A18" s="10">
        <v>9999</v>
      </c>
      <c r="B18" s="11" t="s">
        <v>11</v>
      </c>
      <c r="C18" s="12">
        <v>40923</v>
      </c>
      <c r="D18" s="13">
        <v>19587</v>
      </c>
      <c r="E18" s="4">
        <f t="shared" si="0"/>
        <v>167</v>
      </c>
      <c r="K18" s="5"/>
      <c r="Q18" s="5"/>
    </row>
    <row r="19" spans="1:17">
      <c r="A19" s="10">
        <v>6615</v>
      </c>
      <c r="B19" s="11" t="s">
        <v>31</v>
      </c>
      <c r="C19" s="12">
        <v>40924</v>
      </c>
      <c r="D19" s="13">
        <v>1235</v>
      </c>
      <c r="E19" s="4">
        <f t="shared" si="0"/>
        <v>166</v>
      </c>
      <c r="K19" s="5"/>
      <c r="Q19" s="5"/>
    </row>
    <row r="20" spans="1:17">
      <c r="A20" s="10">
        <v>5348</v>
      </c>
      <c r="B20" s="11" t="s">
        <v>7</v>
      </c>
      <c r="C20" s="12">
        <v>40926</v>
      </c>
      <c r="D20" s="13">
        <v>11527</v>
      </c>
      <c r="E20" s="4">
        <f t="shared" si="0"/>
        <v>164</v>
      </c>
      <c r="K20" s="5"/>
      <c r="Q20" s="5"/>
    </row>
    <row r="21" spans="1:17">
      <c r="A21" s="10">
        <v>1111</v>
      </c>
      <c r="B21" s="11" t="s">
        <v>14</v>
      </c>
      <c r="C21" s="12">
        <v>40927</v>
      </c>
      <c r="D21" s="13">
        <v>52901</v>
      </c>
      <c r="E21" s="4">
        <f t="shared" si="0"/>
        <v>163</v>
      </c>
      <c r="K21" s="5"/>
      <c r="Q21" s="5"/>
    </row>
    <row r="22" spans="1:17">
      <c r="A22" s="10">
        <v>2315</v>
      </c>
      <c r="B22" s="11" t="s">
        <v>24</v>
      </c>
      <c r="C22" s="12">
        <v>40927</v>
      </c>
      <c r="D22" s="13">
        <v>1164</v>
      </c>
      <c r="E22" s="4">
        <f t="shared" si="0"/>
        <v>163</v>
      </c>
      <c r="K22" s="5"/>
      <c r="Q22" s="5"/>
    </row>
    <row r="23" spans="1:17">
      <c r="A23" s="10">
        <v>4702</v>
      </c>
      <c r="B23" s="11" t="s">
        <v>6</v>
      </c>
      <c r="C23" s="12">
        <v>40927</v>
      </c>
      <c r="D23" s="13">
        <v>14515</v>
      </c>
      <c r="E23" s="4">
        <f t="shared" si="0"/>
        <v>163</v>
      </c>
      <c r="K23" s="5"/>
      <c r="Q23" s="5"/>
    </row>
    <row r="24" spans="1:17">
      <c r="A24" s="10">
        <v>9999</v>
      </c>
      <c r="B24" s="11" t="s">
        <v>11</v>
      </c>
      <c r="C24" s="12">
        <v>40929</v>
      </c>
      <c r="D24" s="13">
        <v>17755</v>
      </c>
      <c r="E24" s="4">
        <f t="shared" si="0"/>
        <v>161</v>
      </c>
      <c r="K24" s="5"/>
      <c r="Q24" s="5"/>
    </row>
    <row r="25" spans="1:17">
      <c r="A25" s="10">
        <v>5555</v>
      </c>
      <c r="B25" s="11" t="s">
        <v>17</v>
      </c>
      <c r="C25" s="12">
        <v>40930</v>
      </c>
      <c r="D25" s="13">
        <v>106366</v>
      </c>
      <c r="E25" s="4">
        <f t="shared" si="0"/>
        <v>160</v>
      </c>
      <c r="K25" s="5"/>
      <c r="Q25" s="5"/>
    </row>
    <row r="26" spans="1:17">
      <c r="A26" s="10">
        <v>5566</v>
      </c>
      <c r="B26" s="11" t="s">
        <v>8</v>
      </c>
      <c r="C26" s="12">
        <v>40930</v>
      </c>
      <c r="D26" s="13">
        <v>32303</v>
      </c>
      <c r="E26" s="4">
        <f t="shared" si="0"/>
        <v>160</v>
      </c>
      <c r="K26" s="5"/>
      <c r="Q26" s="5"/>
    </row>
    <row r="27" spans="1:17">
      <c r="A27" s="10">
        <v>9999</v>
      </c>
      <c r="B27" s="11" t="s">
        <v>11</v>
      </c>
      <c r="C27" s="12">
        <v>40930</v>
      </c>
      <c r="D27" s="13">
        <v>18371</v>
      </c>
      <c r="E27" s="4">
        <f t="shared" si="0"/>
        <v>160</v>
      </c>
      <c r="K27" s="5"/>
      <c r="Q27" s="5"/>
    </row>
    <row r="28" spans="1:17">
      <c r="A28" s="10">
        <v>1195</v>
      </c>
      <c r="B28" s="11" t="s">
        <v>15</v>
      </c>
      <c r="C28" s="12">
        <v>40931</v>
      </c>
      <c r="D28" s="13">
        <v>58058</v>
      </c>
      <c r="E28" s="4">
        <f t="shared" si="0"/>
        <v>159</v>
      </c>
      <c r="K28" s="5"/>
      <c r="Q28" s="5"/>
    </row>
    <row r="29" spans="1:17">
      <c r="A29" s="10">
        <v>3412</v>
      </c>
      <c r="B29" s="11" t="s">
        <v>45</v>
      </c>
      <c r="C29" s="12">
        <v>40931</v>
      </c>
      <c r="D29" s="13">
        <v>2612</v>
      </c>
      <c r="E29" s="4">
        <f t="shared" si="0"/>
        <v>159</v>
      </c>
      <c r="K29" s="5"/>
      <c r="Q29" s="5"/>
    </row>
    <row r="30" spans="1:17">
      <c r="A30" s="10">
        <v>8001</v>
      </c>
      <c r="B30" s="11" t="s">
        <v>27</v>
      </c>
      <c r="C30" s="12">
        <v>40933</v>
      </c>
      <c r="D30" s="13">
        <v>7340</v>
      </c>
      <c r="E30" s="4">
        <f t="shared" si="0"/>
        <v>157</v>
      </c>
      <c r="K30" s="5"/>
      <c r="Q30" s="5"/>
    </row>
    <row r="31" spans="1:17">
      <c r="A31" s="10">
        <v>1001</v>
      </c>
      <c r="B31" s="11" t="s">
        <v>12</v>
      </c>
      <c r="C31" s="12">
        <v>40934</v>
      </c>
      <c r="D31" s="13">
        <v>73964</v>
      </c>
      <c r="E31" s="4">
        <f t="shared" si="0"/>
        <v>156</v>
      </c>
      <c r="K31" s="5"/>
      <c r="Q31" s="5"/>
    </row>
    <row r="32" spans="1:17">
      <c r="A32" s="10">
        <v>1195</v>
      </c>
      <c r="B32" s="11" t="s">
        <v>15</v>
      </c>
      <c r="C32" s="12">
        <v>40934</v>
      </c>
      <c r="D32" s="13">
        <v>25173</v>
      </c>
      <c r="E32" s="4">
        <f t="shared" si="0"/>
        <v>156</v>
      </c>
      <c r="K32" s="5"/>
      <c r="Q32" s="5"/>
    </row>
    <row r="33" spans="1:17">
      <c r="A33" s="10">
        <v>9999</v>
      </c>
      <c r="B33" s="11" t="s">
        <v>11</v>
      </c>
      <c r="C33" s="12">
        <v>40936</v>
      </c>
      <c r="D33" s="13">
        <v>17334</v>
      </c>
      <c r="E33" s="4">
        <f t="shared" si="0"/>
        <v>154</v>
      </c>
      <c r="K33" s="5"/>
      <c r="Q33" s="5"/>
    </row>
    <row r="34" spans="1:17">
      <c r="A34" s="10">
        <v>1001</v>
      </c>
      <c r="B34" s="11" t="s">
        <v>12</v>
      </c>
      <c r="C34" s="12">
        <v>40939</v>
      </c>
      <c r="D34" s="13">
        <v>11095</v>
      </c>
      <c r="E34" s="4">
        <f t="shared" si="0"/>
        <v>151</v>
      </c>
      <c r="K34" s="5"/>
      <c r="Q34" s="5"/>
    </row>
    <row r="35" spans="1:17">
      <c r="A35" s="10">
        <v>1009</v>
      </c>
      <c r="B35" s="11" t="s">
        <v>13</v>
      </c>
      <c r="C35" s="12">
        <v>40939</v>
      </c>
      <c r="D35" s="13">
        <v>9726</v>
      </c>
      <c r="E35" s="4">
        <f t="shared" si="0"/>
        <v>151</v>
      </c>
      <c r="K35" s="5"/>
      <c r="Q35" s="5"/>
    </row>
    <row r="36" spans="1:17">
      <c r="A36" s="10">
        <v>1195</v>
      </c>
      <c r="B36" s="11" t="s">
        <v>15</v>
      </c>
      <c r="C36" s="12">
        <v>40939</v>
      </c>
      <c r="D36" s="13">
        <v>8926</v>
      </c>
      <c r="E36" s="4">
        <f t="shared" si="0"/>
        <v>151</v>
      </c>
      <c r="K36" s="5"/>
      <c r="Q36" s="5"/>
    </row>
    <row r="37" spans="1:17">
      <c r="A37" s="10">
        <v>1231</v>
      </c>
      <c r="B37" s="11" t="s">
        <v>20</v>
      </c>
      <c r="C37" s="12">
        <v>40939</v>
      </c>
      <c r="D37" s="13">
        <v>10931</v>
      </c>
      <c r="E37" s="4">
        <f t="shared" si="0"/>
        <v>151</v>
      </c>
      <c r="K37" s="5"/>
      <c r="Q37" s="5"/>
    </row>
    <row r="38" spans="1:17">
      <c r="A38" s="10">
        <v>1248</v>
      </c>
      <c r="B38" s="11" t="s">
        <v>30</v>
      </c>
      <c r="C38" s="12">
        <v>40939</v>
      </c>
      <c r="D38" s="13">
        <v>10432</v>
      </c>
      <c r="E38" s="4">
        <f t="shared" si="0"/>
        <v>151</v>
      </c>
      <c r="K38" s="5"/>
      <c r="Q38" s="5"/>
    </row>
    <row r="39" spans="1:17">
      <c r="A39" s="10">
        <v>2222</v>
      </c>
      <c r="B39" s="11" t="s">
        <v>22</v>
      </c>
      <c r="C39" s="12">
        <v>40939</v>
      </c>
      <c r="D39" s="13">
        <v>9362</v>
      </c>
      <c r="E39" s="4">
        <f t="shared" si="0"/>
        <v>151</v>
      </c>
      <c r="K39" s="5"/>
      <c r="Q39" s="5"/>
    </row>
    <row r="40" spans="1:17">
      <c r="A40" s="10">
        <v>2300</v>
      </c>
      <c r="B40" s="11" t="s">
        <v>16</v>
      </c>
      <c r="C40" s="12">
        <v>40939</v>
      </c>
      <c r="D40" s="13">
        <v>11858</v>
      </c>
      <c r="E40" s="4">
        <f t="shared" si="0"/>
        <v>151</v>
      </c>
      <c r="K40" s="5"/>
      <c r="Q40" s="5"/>
    </row>
    <row r="41" spans="1:17">
      <c r="A41" s="10">
        <v>2315</v>
      </c>
      <c r="B41" s="11" t="s">
        <v>24</v>
      </c>
      <c r="C41" s="12">
        <v>40939</v>
      </c>
      <c r="D41" s="13">
        <v>11999</v>
      </c>
      <c r="E41" s="4">
        <f t="shared" si="0"/>
        <v>151</v>
      </c>
      <c r="K41" s="5"/>
      <c r="Q41" s="5"/>
    </row>
    <row r="42" spans="1:17">
      <c r="A42" s="10">
        <v>2661</v>
      </c>
      <c r="B42" s="11" t="s">
        <v>25</v>
      </c>
      <c r="C42" s="12">
        <v>40939</v>
      </c>
      <c r="D42" s="13">
        <v>10132</v>
      </c>
      <c r="E42" s="4">
        <f t="shared" si="0"/>
        <v>151</v>
      </c>
      <c r="K42" s="5"/>
      <c r="Q42" s="5"/>
    </row>
    <row r="43" spans="1:17">
      <c r="A43" s="10">
        <v>3115</v>
      </c>
      <c r="B43" s="11" t="s">
        <v>2</v>
      </c>
      <c r="C43" s="12">
        <v>40939</v>
      </c>
      <c r="D43" s="13">
        <v>9378</v>
      </c>
      <c r="E43" s="4">
        <f t="shared" si="0"/>
        <v>151</v>
      </c>
      <c r="K43" s="5"/>
      <c r="Q43" s="5"/>
    </row>
    <row r="44" spans="1:17">
      <c r="A44" s="10">
        <v>3333</v>
      </c>
      <c r="B44" s="11" t="s">
        <v>21</v>
      </c>
      <c r="C44" s="12">
        <v>40939</v>
      </c>
      <c r="D44" s="13">
        <v>14778</v>
      </c>
      <c r="E44" s="4">
        <f t="shared" si="0"/>
        <v>151</v>
      </c>
      <c r="K44" s="5"/>
      <c r="Q44" s="5"/>
    </row>
    <row r="45" spans="1:17">
      <c r="A45" s="10">
        <v>3412</v>
      </c>
      <c r="B45" s="11" t="s">
        <v>45</v>
      </c>
      <c r="C45" s="12">
        <v>40939</v>
      </c>
      <c r="D45" s="13">
        <v>21589</v>
      </c>
      <c r="E45" s="4">
        <f t="shared" si="0"/>
        <v>151</v>
      </c>
      <c r="K45" s="5"/>
      <c r="Q45" s="5"/>
    </row>
    <row r="46" spans="1:17">
      <c r="A46" s="10">
        <v>4002</v>
      </c>
      <c r="B46" s="11" t="s">
        <v>4</v>
      </c>
      <c r="C46" s="12">
        <v>40939</v>
      </c>
      <c r="D46" s="13">
        <v>9618</v>
      </c>
      <c r="E46" s="4">
        <f t="shared" si="0"/>
        <v>151</v>
      </c>
      <c r="K46" s="5"/>
      <c r="Q46" s="5"/>
    </row>
    <row r="47" spans="1:17">
      <c r="A47" s="10">
        <v>4055</v>
      </c>
      <c r="B47" s="11" t="s">
        <v>5</v>
      </c>
      <c r="C47" s="12">
        <v>40939</v>
      </c>
      <c r="D47" s="13">
        <v>9491</v>
      </c>
      <c r="E47" s="4">
        <f t="shared" si="0"/>
        <v>151</v>
      </c>
      <c r="K47" s="5"/>
      <c r="Q47" s="5"/>
    </row>
    <row r="48" spans="1:17">
      <c r="A48" s="10">
        <v>5348</v>
      </c>
      <c r="B48" s="11" t="s">
        <v>7</v>
      </c>
      <c r="C48" s="12">
        <v>40939</v>
      </c>
      <c r="D48" s="13">
        <v>9552</v>
      </c>
      <c r="E48" s="4">
        <f t="shared" si="0"/>
        <v>151</v>
      </c>
      <c r="K48" s="5"/>
      <c r="Q48" s="5"/>
    </row>
    <row r="49" spans="1:17">
      <c r="A49" s="10">
        <v>5555</v>
      </c>
      <c r="B49" s="11" t="s">
        <v>17</v>
      </c>
      <c r="C49" s="12">
        <v>40939</v>
      </c>
      <c r="D49" s="13">
        <v>106736</v>
      </c>
      <c r="E49" s="4">
        <f t="shared" si="0"/>
        <v>151</v>
      </c>
      <c r="K49" s="5"/>
      <c r="Q49" s="5"/>
    </row>
    <row r="50" spans="1:17">
      <c r="A50" s="10">
        <v>5555</v>
      </c>
      <c r="B50" s="11" t="s">
        <v>17</v>
      </c>
      <c r="C50" s="12">
        <v>40939</v>
      </c>
      <c r="D50" s="13">
        <v>13804</v>
      </c>
      <c r="E50" s="4">
        <f t="shared" si="0"/>
        <v>151</v>
      </c>
      <c r="K50" s="5"/>
      <c r="Q50" s="5"/>
    </row>
    <row r="51" spans="1:17">
      <c r="A51" s="10">
        <v>5566</v>
      </c>
      <c r="B51" s="11" t="s">
        <v>8</v>
      </c>
      <c r="C51" s="12">
        <v>40939</v>
      </c>
      <c r="D51" s="13">
        <v>9854</v>
      </c>
      <c r="E51" s="4">
        <f t="shared" si="0"/>
        <v>151</v>
      </c>
      <c r="K51" s="5"/>
      <c r="Q51" s="5"/>
    </row>
    <row r="52" spans="1:17">
      <c r="A52" s="10">
        <v>6615</v>
      </c>
      <c r="B52" s="11" t="s">
        <v>31</v>
      </c>
      <c r="C52" s="12">
        <v>40939</v>
      </c>
      <c r="D52" s="13">
        <v>12487</v>
      </c>
      <c r="E52" s="4">
        <f t="shared" si="0"/>
        <v>151</v>
      </c>
      <c r="K52" s="5"/>
      <c r="Q52" s="5"/>
    </row>
    <row r="53" spans="1:17">
      <c r="A53" s="10">
        <v>6617</v>
      </c>
      <c r="B53" s="11" t="s">
        <v>19</v>
      </c>
      <c r="C53" s="12">
        <v>40939</v>
      </c>
      <c r="D53" s="13">
        <v>11507</v>
      </c>
      <c r="E53" s="4">
        <f t="shared" si="0"/>
        <v>151</v>
      </c>
      <c r="K53" s="5"/>
      <c r="Q53" s="5"/>
    </row>
    <row r="54" spans="1:17">
      <c r="A54" s="10">
        <v>6620</v>
      </c>
      <c r="B54" s="11" t="s">
        <v>29</v>
      </c>
      <c r="C54" s="12">
        <v>40939</v>
      </c>
      <c r="D54" s="13">
        <v>14030</v>
      </c>
      <c r="E54" s="4">
        <f t="shared" si="0"/>
        <v>151</v>
      </c>
      <c r="K54" s="5"/>
      <c r="Q54" s="5"/>
    </row>
    <row r="55" spans="1:17">
      <c r="A55" s="10">
        <v>7222</v>
      </c>
      <c r="B55" s="11" t="s">
        <v>28</v>
      </c>
      <c r="C55" s="12">
        <v>40939</v>
      </c>
      <c r="D55" s="13">
        <v>9818</v>
      </c>
      <c r="E55" s="4">
        <f t="shared" si="0"/>
        <v>151</v>
      </c>
      <c r="K55" s="5"/>
      <c r="Q55" s="5"/>
    </row>
    <row r="56" spans="1:17">
      <c r="A56" s="10">
        <v>8001</v>
      </c>
      <c r="B56" s="11" t="s">
        <v>27</v>
      </c>
      <c r="C56" s="12">
        <v>40939</v>
      </c>
      <c r="D56" s="13">
        <v>17779</v>
      </c>
      <c r="E56" s="4">
        <f t="shared" si="0"/>
        <v>151</v>
      </c>
      <c r="K56" s="5"/>
      <c r="Q56" s="5"/>
    </row>
    <row r="57" spans="1:17">
      <c r="A57" s="10">
        <v>9191</v>
      </c>
      <c r="B57" s="11" t="s">
        <v>26</v>
      </c>
      <c r="C57" s="12">
        <v>40939</v>
      </c>
      <c r="D57" s="13">
        <v>10103</v>
      </c>
      <c r="E57" s="4">
        <f t="shared" si="0"/>
        <v>151</v>
      </c>
      <c r="K57" s="5"/>
      <c r="Q57" s="5"/>
    </row>
    <row r="58" spans="1:17">
      <c r="A58" s="10">
        <v>2222</v>
      </c>
      <c r="B58" s="11" t="s">
        <v>22</v>
      </c>
      <c r="C58" s="12">
        <v>40940</v>
      </c>
      <c r="D58" s="13">
        <v>69351</v>
      </c>
      <c r="E58" s="4">
        <f t="shared" si="0"/>
        <v>150</v>
      </c>
      <c r="K58" s="5"/>
      <c r="Q58" s="5"/>
    </row>
    <row r="59" spans="1:17">
      <c r="A59" s="10">
        <v>7222</v>
      </c>
      <c r="B59" s="11" t="s">
        <v>28</v>
      </c>
      <c r="C59" s="12">
        <v>40940</v>
      </c>
      <c r="D59" s="13">
        <v>9771</v>
      </c>
      <c r="E59" s="4">
        <f t="shared" si="0"/>
        <v>150</v>
      </c>
      <c r="K59" s="5"/>
      <c r="Q59" s="5"/>
    </row>
    <row r="60" spans="1:17">
      <c r="A60" s="10">
        <v>6617</v>
      </c>
      <c r="B60" s="11" t="s">
        <v>19</v>
      </c>
      <c r="C60" s="12">
        <v>40941</v>
      </c>
      <c r="D60" s="13">
        <v>40119</v>
      </c>
      <c r="E60" s="4">
        <f t="shared" si="0"/>
        <v>149</v>
      </c>
      <c r="K60" s="5"/>
      <c r="Q60" s="5"/>
    </row>
    <row r="61" spans="1:17">
      <c r="A61" s="10">
        <v>9999</v>
      </c>
      <c r="B61" s="11" t="s">
        <v>11</v>
      </c>
      <c r="C61" s="12">
        <v>40943</v>
      </c>
      <c r="D61" s="13">
        <v>17078</v>
      </c>
      <c r="E61" s="4">
        <f t="shared" si="0"/>
        <v>147</v>
      </c>
      <c r="K61" s="5"/>
      <c r="Q61" s="5"/>
    </row>
    <row r="62" spans="1:17">
      <c r="A62" s="10">
        <v>6620</v>
      </c>
      <c r="B62" s="11" t="s">
        <v>29</v>
      </c>
      <c r="C62" s="12">
        <v>40945</v>
      </c>
      <c r="D62" s="13">
        <v>19300</v>
      </c>
      <c r="E62" s="4">
        <f t="shared" si="0"/>
        <v>145</v>
      </c>
      <c r="K62" s="5"/>
      <c r="Q62" s="5"/>
    </row>
    <row r="63" spans="1:17">
      <c r="A63" s="10">
        <v>1001</v>
      </c>
      <c r="B63" s="11" t="s">
        <v>12</v>
      </c>
      <c r="C63" s="12">
        <v>40948</v>
      </c>
      <c r="D63" s="13">
        <v>1012</v>
      </c>
      <c r="E63" s="4">
        <f t="shared" si="0"/>
        <v>142</v>
      </c>
      <c r="K63" s="5"/>
      <c r="Q63" s="5"/>
    </row>
    <row r="64" spans="1:17">
      <c r="A64" s="10">
        <v>2661</v>
      </c>
      <c r="B64" s="11" t="s">
        <v>25</v>
      </c>
      <c r="C64" s="12">
        <v>40948</v>
      </c>
      <c r="D64" s="13">
        <v>69410</v>
      </c>
      <c r="E64" s="4">
        <f t="shared" si="0"/>
        <v>142</v>
      </c>
      <c r="K64" s="5"/>
      <c r="Q64" s="5"/>
    </row>
    <row r="65" spans="1:17">
      <c r="A65" s="10">
        <v>9999</v>
      </c>
      <c r="B65" s="11" t="s">
        <v>11</v>
      </c>
      <c r="C65" s="12">
        <v>40950</v>
      </c>
      <c r="D65" s="13">
        <v>18989</v>
      </c>
      <c r="E65" s="4">
        <f t="shared" si="0"/>
        <v>140</v>
      </c>
      <c r="K65" s="5"/>
      <c r="Q65" s="5"/>
    </row>
    <row r="66" spans="1:17">
      <c r="A66" s="10">
        <v>9999</v>
      </c>
      <c r="B66" s="11" t="s">
        <v>11</v>
      </c>
      <c r="C66" s="12">
        <v>40957</v>
      </c>
      <c r="D66" s="13">
        <v>18403</v>
      </c>
      <c r="E66" s="4">
        <f t="shared" ref="E66:E129" si="1">帳齡分析日-C66</f>
        <v>133</v>
      </c>
      <c r="K66" s="5"/>
      <c r="Q66" s="5"/>
    </row>
    <row r="67" spans="1:17">
      <c r="A67" s="10">
        <v>4055</v>
      </c>
      <c r="B67" s="11" t="s">
        <v>5</v>
      </c>
      <c r="C67" s="12">
        <v>40958</v>
      </c>
      <c r="D67" s="13">
        <v>44156</v>
      </c>
      <c r="E67" s="4">
        <f t="shared" si="1"/>
        <v>132</v>
      </c>
      <c r="K67" s="5"/>
      <c r="Q67" s="5"/>
    </row>
    <row r="68" spans="1:17">
      <c r="A68" s="10">
        <v>9191</v>
      </c>
      <c r="B68" s="11" t="s">
        <v>26</v>
      </c>
      <c r="C68" s="12">
        <v>40958</v>
      </c>
      <c r="D68" s="13">
        <v>63672</v>
      </c>
      <c r="E68" s="4">
        <f t="shared" si="1"/>
        <v>132</v>
      </c>
      <c r="K68" s="5"/>
      <c r="Q68" s="5"/>
    </row>
    <row r="69" spans="1:17">
      <c r="A69" s="10">
        <v>5555</v>
      </c>
      <c r="B69" s="11" t="s">
        <v>17</v>
      </c>
      <c r="C69" s="12">
        <v>40959</v>
      </c>
      <c r="D69" s="13">
        <v>1141</v>
      </c>
      <c r="E69" s="4">
        <f t="shared" si="1"/>
        <v>131</v>
      </c>
      <c r="K69" s="5"/>
      <c r="Q69" s="5"/>
    </row>
    <row r="70" spans="1:17">
      <c r="A70" s="10">
        <v>6615</v>
      </c>
      <c r="B70" s="11" t="s">
        <v>31</v>
      </c>
      <c r="C70" s="12">
        <v>40959</v>
      </c>
      <c r="D70" s="13">
        <v>1439</v>
      </c>
      <c r="E70" s="4">
        <f t="shared" si="1"/>
        <v>131</v>
      </c>
      <c r="K70" s="5"/>
      <c r="Q70" s="5"/>
    </row>
    <row r="71" spans="1:17">
      <c r="A71" s="10">
        <v>1195</v>
      </c>
      <c r="B71" s="11" t="s">
        <v>15</v>
      </c>
      <c r="C71" s="12">
        <v>40961</v>
      </c>
      <c r="D71" s="13">
        <v>66180</v>
      </c>
      <c r="E71" s="4">
        <f t="shared" si="1"/>
        <v>129</v>
      </c>
      <c r="K71" s="5"/>
      <c r="Q71" s="5"/>
    </row>
    <row r="72" spans="1:17">
      <c r="A72" s="10">
        <v>1111</v>
      </c>
      <c r="B72" s="11" t="s">
        <v>14</v>
      </c>
      <c r="C72" s="12">
        <v>40964</v>
      </c>
      <c r="D72" s="13">
        <v>1215</v>
      </c>
      <c r="E72" s="4">
        <f t="shared" si="1"/>
        <v>126</v>
      </c>
      <c r="K72" s="5"/>
      <c r="Q72" s="5"/>
    </row>
    <row r="73" spans="1:17">
      <c r="A73" s="10">
        <v>9999</v>
      </c>
      <c r="B73" s="11" t="s">
        <v>11</v>
      </c>
      <c r="C73" s="12">
        <v>40964</v>
      </c>
      <c r="D73" s="13">
        <v>17967</v>
      </c>
      <c r="E73" s="4">
        <f t="shared" si="1"/>
        <v>126</v>
      </c>
      <c r="K73" s="5"/>
      <c r="Q73" s="5"/>
    </row>
    <row r="74" spans="1:17">
      <c r="A74" s="10">
        <v>3412</v>
      </c>
      <c r="B74" s="11" t="s">
        <v>45</v>
      </c>
      <c r="C74" s="12">
        <v>40965</v>
      </c>
      <c r="D74" s="13">
        <v>2862</v>
      </c>
      <c r="E74" s="4">
        <f t="shared" si="1"/>
        <v>125</v>
      </c>
      <c r="K74" s="5"/>
      <c r="Q74" s="5"/>
    </row>
    <row r="75" spans="1:17">
      <c r="A75" s="10">
        <v>8001</v>
      </c>
      <c r="B75" s="11" t="s">
        <v>27</v>
      </c>
      <c r="C75" s="12">
        <v>40965</v>
      </c>
      <c r="D75" s="13">
        <v>6903</v>
      </c>
      <c r="E75" s="4">
        <f t="shared" si="1"/>
        <v>125</v>
      </c>
      <c r="K75" s="5"/>
      <c r="Q75" s="5"/>
    </row>
    <row r="76" spans="1:17">
      <c r="A76" s="10">
        <v>3333</v>
      </c>
      <c r="B76" s="11" t="s">
        <v>21</v>
      </c>
      <c r="C76" s="12">
        <v>40967</v>
      </c>
      <c r="D76" s="13">
        <v>19271</v>
      </c>
      <c r="E76" s="4">
        <f t="shared" si="1"/>
        <v>123</v>
      </c>
      <c r="K76" s="5"/>
      <c r="Q76" s="5"/>
    </row>
    <row r="77" spans="1:17">
      <c r="A77" s="10">
        <v>7400</v>
      </c>
      <c r="B77" s="11" t="s">
        <v>10</v>
      </c>
      <c r="C77" s="12">
        <v>40967</v>
      </c>
      <c r="D77" s="13">
        <v>18606</v>
      </c>
      <c r="E77" s="4">
        <f t="shared" si="1"/>
        <v>123</v>
      </c>
      <c r="K77" s="5"/>
      <c r="Q77" s="5"/>
    </row>
    <row r="78" spans="1:17">
      <c r="A78" s="10">
        <v>9191</v>
      </c>
      <c r="B78" s="11" t="s">
        <v>26</v>
      </c>
      <c r="C78" s="12">
        <v>40967</v>
      </c>
      <c r="D78" s="13">
        <v>55003</v>
      </c>
      <c r="E78" s="4">
        <f t="shared" si="1"/>
        <v>123</v>
      </c>
      <c r="K78" s="5"/>
      <c r="Q78" s="5"/>
    </row>
    <row r="79" spans="1:17">
      <c r="A79" s="10">
        <v>2222</v>
      </c>
      <c r="B79" s="11" t="s">
        <v>22</v>
      </c>
      <c r="C79" s="12">
        <v>40968</v>
      </c>
      <c r="D79" s="13">
        <v>71129</v>
      </c>
      <c r="E79" s="4">
        <f t="shared" si="1"/>
        <v>122</v>
      </c>
      <c r="K79" s="5"/>
      <c r="Q79" s="5"/>
    </row>
    <row r="80" spans="1:17">
      <c r="A80" s="10">
        <v>9191</v>
      </c>
      <c r="B80" s="11" t="s">
        <v>26</v>
      </c>
      <c r="C80" s="12">
        <v>40968</v>
      </c>
      <c r="D80" s="13">
        <v>62705</v>
      </c>
      <c r="E80" s="4">
        <f t="shared" si="1"/>
        <v>122</v>
      </c>
      <c r="K80" s="5"/>
      <c r="Q80" s="5"/>
    </row>
    <row r="81" spans="1:17">
      <c r="A81" s="10">
        <v>1001</v>
      </c>
      <c r="B81" s="11" t="s">
        <v>12</v>
      </c>
      <c r="C81" s="12">
        <v>40970</v>
      </c>
      <c r="D81" s="13">
        <v>10655</v>
      </c>
      <c r="E81" s="4">
        <f t="shared" si="1"/>
        <v>120</v>
      </c>
      <c r="K81" s="5"/>
      <c r="Q81" s="5"/>
    </row>
    <row r="82" spans="1:17">
      <c r="A82" s="10">
        <v>1009</v>
      </c>
      <c r="B82" s="11" t="s">
        <v>13</v>
      </c>
      <c r="C82" s="12">
        <v>40970</v>
      </c>
      <c r="D82" s="13">
        <v>8188</v>
      </c>
      <c r="E82" s="4">
        <f t="shared" si="1"/>
        <v>120</v>
      </c>
      <c r="K82" s="5"/>
      <c r="Q82" s="5"/>
    </row>
    <row r="83" spans="1:17">
      <c r="A83" s="10">
        <v>1111</v>
      </c>
      <c r="B83" s="11" t="s">
        <v>14</v>
      </c>
      <c r="C83" s="12">
        <v>40970</v>
      </c>
      <c r="D83" s="13">
        <v>8361</v>
      </c>
      <c r="E83" s="4">
        <f t="shared" si="1"/>
        <v>120</v>
      </c>
      <c r="K83" s="5"/>
      <c r="Q83" s="5"/>
    </row>
    <row r="84" spans="1:17">
      <c r="A84" s="10">
        <v>1195</v>
      </c>
      <c r="B84" s="11" t="s">
        <v>15</v>
      </c>
      <c r="C84" s="12">
        <v>40970</v>
      </c>
      <c r="D84" s="13">
        <v>8023</v>
      </c>
      <c r="E84" s="4">
        <f t="shared" si="1"/>
        <v>120</v>
      </c>
      <c r="K84" s="5"/>
      <c r="Q84" s="5"/>
    </row>
    <row r="85" spans="1:17">
      <c r="A85" s="10">
        <v>1231</v>
      </c>
      <c r="B85" s="11" t="s">
        <v>20</v>
      </c>
      <c r="C85" s="12">
        <v>40970</v>
      </c>
      <c r="D85" s="13">
        <v>9438</v>
      </c>
      <c r="E85" s="4">
        <f t="shared" si="1"/>
        <v>120</v>
      </c>
      <c r="K85" s="5"/>
      <c r="Q85" s="5"/>
    </row>
    <row r="86" spans="1:17">
      <c r="A86" s="10">
        <v>1248</v>
      </c>
      <c r="B86" s="11" t="s">
        <v>30</v>
      </c>
      <c r="C86" s="12">
        <v>40970</v>
      </c>
      <c r="D86" s="13">
        <v>8934</v>
      </c>
      <c r="E86" s="4">
        <f t="shared" si="1"/>
        <v>120</v>
      </c>
      <c r="K86" s="5"/>
      <c r="Q86" s="5"/>
    </row>
    <row r="87" spans="1:17">
      <c r="A87" s="10">
        <v>2222</v>
      </c>
      <c r="B87" s="11" t="s">
        <v>22</v>
      </c>
      <c r="C87" s="12">
        <v>40970</v>
      </c>
      <c r="D87" s="13">
        <v>9162</v>
      </c>
      <c r="E87" s="4">
        <f t="shared" si="1"/>
        <v>120</v>
      </c>
      <c r="K87" s="5"/>
      <c r="Q87" s="5"/>
    </row>
    <row r="88" spans="1:17">
      <c r="A88" s="10">
        <v>2300</v>
      </c>
      <c r="B88" s="11" t="s">
        <v>16</v>
      </c>
      <c r="C88" s="12">
        <v>40970</v>
      </c>
      <c r="D88" s="13">
        <v>10373</v>
      </c>
      <c r="E88" s="4">
        <f t="shared" si="1"/>
        <v>120</v>
      </c>
      <c r="K88" s="5"/>
      <c r="Q88" s="5"/>
    </row>
    <row r="89" spans="1:17">
      <c r="A89" s="10">
        <v>2315</v>
      </c>
      <c r="B89" s="11" t="s">
        <v>24</v>
      </c>
      <c r="C89" s="12">
        <v>40970</v>
      </c>
      <c r="D89" s="13">
        <v>10515</v>
      </c>
      <c r="E89" s="4">
        <f t="shared" si="1"/>
        <v>120</v>
      </c>
      <c r="K89" s="5"/>
      <c r="Q89" s="5"/>
    </row>
    <row r="90" spans="1:17">
      <c r="A90" s="10">
        <v>2661</v>
      </c>
      <c r="B90" s="11" t="s">
        <v>25</v>
      </c>
      <c r="C90" s="12">
        <v>40970</v>
      </c>
      <c r="D90" s="13">
        <v>9285</v>
      </c>
      <c r="E90" s="4">
        <f t="shared" si="1"/>
        <v>120</v>
      </c>
      <c r="K90" s="5"/>
      <c r="Q90" s="5"/>
    </row>
    <row r="91" spans="1:17">
      <c r="A91" s="10">
        <v>3115</v>
      </c>
      <c r="B91" s="11" t="s">
        <v>2</v>
      </c>
      <c r="C91" s="12">
        <v>40970</v>
      </c>
      <c r="D91" s="13">
        <v>7868</v>
      </c>
      <c r="E91" s="4">
        <f t="shared" si="1"/>
        <v>120</v>
      </c>
      <c r="K91" s="5"/>
      <c r="Q91" s="5"/>
    </row>
    <row r="92" spans="1:17">
      <c r="A92" s="10">
        <v>3333</v>
      </c>
      <c r="B92" s="11" t="s">
        <v>21</v>
      </c>
      <c r="C92" s="12">
        <v>40970</v>
      </c>
      <c r="D92" s="13">
        <v>13446</v>
      </c>
      <c r="E92" s="4">
        <f t="shared" si="1"/>
        <v>120</v>
      </c>
      <c r="K92" s="5"/>
      <c r="Q92" s="5"/>
    </row>
    <row r="93" spans="1:17">
      <c r="A93" s="10">
        <v>3412</v>
      </c>
      <c r="B93" s="11" t="s">
        <v>45</v>
      </c>
      <c r="C93" s="12">
        <v>40970</v>
      </c>
      <c r="D93" s="13">
        <v>23130</v>
      </c>
      <c r="E93" s="4">
        <f t="shared" si="1"/>
        <v>120</v>
      </c>
      <c r="K93" s="5"/>
      <c r="Q93" s="5"/>
    </row>
    <row r="94" spans="1:17">
      <c r="A94" s="10">
        <v>4002</v>
      </c>
      <c r="B94" s="11" t="s">
        <v>4</v>
      </c>
      <c r="C94" s="12">
        <v>40970</v>
      </c>
      <c r="D94" s="13">
        <v>8109</v>
      </c>
      <c r="E94" s="4">
        <f t="shared" si="1"/>
        <v>120</v>
      </c>
      <c r="K94" s="5"/>
      <c r="Q94" s="5"/>
    </row>
    <row r="95" spans="1:17">
      <c r="A95" s="10">
        <v>4055</v>
      </c>
      <c r="B95" s="11" t="s">
        <v>5</v>
      </c>
      <c r="C95" s="12">
        <v>40970</v>
      </c>
      <c r="D95" s="13">
        <v>8342</v>
      </c>
      <c r="E95" s="4">
        <f t="shared" si="1"/>
        <v>120</v>
      </c>
      <c r="K95" s="5"/>
      <c r="Q95" s="5"/>
    </row>
    <row r="96" spans="1:17">
      <c r="A96" s="10">
        <v>5348</v>
      </c>
      <c r="B96" s="11" t="s">
        <v>7</v>
      </c>
      <c r="C96" s="12">
        <v>40970</v>
      </c>
      <c r="D96" s="13">
        <v>8041</v>
      </c>
      <c r="E96" s="4">
        <f t="shared" si="1"/>
        <v>120</v>
      </c>
      <c r="K96" s="5"/>
      <c r="Q96" s="5"/>
    </row>
    <row r="97" spans="1:17">
      <c r="A97" s="10">
        <v>5555</v>
      </c>
      <c r="B97" s="11" t="s">
        <v>17</v>
      </c>
      <c r="C97" s="12">
        <v>40970</v>
      </c>
      <c r="D97" s="13">
        <v>14551</v>
      </c>
      <c r="E97" s="4">
        <f t="shared" si="1"/>
        <v>120</v>
      </c>
      <c r="K97" s="5"/>
      <c r="Q97" s="5"/>
    </row>
    <row r="98" spans="1:17">
      <c r="A98" s="10">
        <v>5566</v>
      </c>
      <c r="B98" s="11" t="s">
        <v>8</v>
      </c>
      <c r="C98" s="12">
        <v>40970</v>
      </c>
      <c r="D98" s="13">
        <v>8313</v>
      </c>
      <c r="E98" s="4">
        <f t="shared" si="1"/>
        <v>120</v>
      </c>
      <c r="K98" s="5"/>
      <c r="Q98" s="5"/>
    </row>
    <row r="99" spans="1:17">
      <c r="A99" s="10">
        <v>6615</v>
      </c>
      <c r="B99" s="11" t="s">
        <v>31</v>
      </c>
      <c r="C99" s="12">
        <v>40970</v>
      </c>
      <c r="D99" s="13">
        <v>12501</v>
      </c>
      <c r="E99" s="4">
        <f t="shared" si="1"/>
        <v>120</v>
      </c>
      <c r="K99" s="5"/>
      <c r="Q99" s="5"/>
    </row>
    <row r="100" spans="1:17">
      <c r="A100" s="10">
        <v>6617</v>
      </c>
      <c r="B100" s="11" t="s">
        <v>19</v>
      </c>
      <c r="C100" s="12">
        <v>40970</v>
      </c>
      <c r="D100" s="13">
        <v>10306</v>
      </c>
      <c r="E100" s="4">
        <f t="shared" si="1"/>
        <v>120</v>
      </c>
      <c r="K100" s="5"/>
      <c r="Q100" s="5"/>
    </row>
    <row r="101" spans="1:17">
      <c r="A101" s="10">
        <v>6620</v>
      </c>
      <c r="B101" s="11" t="s">
        <v>29</v>
      </c>
      <c r="C101" s="12">
        <v>40970</v>
      </c>
      <c r="D101" s="13">
        <v>12648</v>
      </c>
      <c r="E101" s="4">
        <f t="shared" si="1"/>
        <v>120</v>
      </c>
      <c r="K101" s="5"/>
      <c r="Q101" s="5"/>
    </row>
    <row r="102" spans="1:17">
      <c r="A102" s="10">
        <v>7222</v>
      </c>
      <c r="B102" s="11" t="s">
        <v>28</v>
      </c>
      <c r="C102" s="12">
        <v>40970</v>
      </c>
      <c r="D102" s="13">
        <v>8291</v>
      </c>
      <c r="E102" s="4">
        <f t="shared" si="1"/>
        <v>120</v>
      </c>
      <c r="K102" s="5"/>
      <c r="Q102" s="5"/>
    </row>
    <row r="103" spans="1:17">
      <c r="A103" s="10">
        <v>8001</v>
      </c>
      <c r="B103" s="11" t="s">
        <v>27</v>
      </c>
      <c r="C103" s="12">
        <v>40970</v>
      </c>
      <c r="D103" s="13">
        <v>23355</v>
      </c>
      <c r="E103" s="4">
        <f t="shared" si="1"/>
        <v>120</v>
      </c>
      <c r="K103" s="5"/>
      <c r="Q103" s="5"/>
    </row>
    <row r="104" spans="1:17">
      <c r="A104" s="10">
        <v>9191</v>
      </c>
      <c r="B104" s="11" t="s">
        <v>26</v>
      </c>
      <c r="C104" s="12">
        <v>40970</v>
      </c>
      <c r="D104" s="13">
        <v>10152</v>
      </c>
      <c r="E104" s="4">
        <f t="shared" si="1"/>
        <v>120</v>
      </c>
      <c r="K104" s="5"/>
      <c r="Q104" s="5"/>
    </row>
    <row r="105" spans="1:17">
      <c r="A105" s="10">
        <v>9999</v>
      </c>
      <c r="B105" s="11" t="s">
        <v>11</v>
      </c>
      <c r="C105" s="12">
        <v>40971</v>
      </c>
      <c r="D105" s="13">
        <v>19665</v>
      </c>
      <c r="E105" s="4">
        <f t="shared" si="1"/>
        <v>119</v>
      </c>
      <c r="K105" s="5"/>
      <c r="Q105" s="5"/>
    </row>
    <row r="106" spans="1:17">
      <c r="A106" s="10">
        <v>1009</v>
      </c>
      <c r="B106" s="11" t="s">
        <v>13</v>
      </c>
      <c r="C106" s="12">
        <v>40972</v>
      </c>
      <c r="D106" s="13">
        <v>2566</v>
      </c>
      <c r="E106" s="4">
        <f t="shared" si="1"/>
        <v>118</v>
      </c>
      <c r="K106" s="5"/>
      <c r="Q106" s="5"/>
    </row>
    <row r="107" spans="1:17">
      <c r="A107" s="10">
        <v>1195</v>
      </c>
      <c r="B107" s="11" t="s">
        <v>15</v>
      </c>
      <c r="C107" s="12">
        <v>40972</v>
      </c>
      <c r="D107" s="13">
        <v>35660</v>
      </c>
      <c r="E107" s="4">
        <f t="shared" si="1"/>
        <v>118</v>
      </c>
      <c r="K107" s="5"/>
      <c r="Q107" s="5"/>
    </row>
    <row r="108" spans="1:17">
      <c r="A108" s="10">
        <v>2300</v>
      </c>
      <c r="B108" s="11" t="s">
        <v>16</v>
      </c>
      <c r="C108" s="12">
        <v>40972</v>
      </c>
      <c r="D108" s="13">
        <v>102140</v>
      </c>
      <c r="E108" s="4">
        <f t="shared" si="1"/>
        <v>118</v>
      </c>
      <c r="K108" s="5"/>
      <c r="Q108" s="5"/>
    </row>
    <row r="109" spans="1:17">
      <c r="A109" s="10">
        <v>3412</v>
      </c>
      <c r="B109" s="11" t="s">
        <v>45</v>
      </c>
      <c r="C109" s="12">
        <v>40972</v>
      </c>
      <c r="D109" s="13">
        <v>3285</v>
      </c>
      <c r="E109" s="4">
        <f t="shared" si="1"/>
        <v>118</v>
      </c>
      <c r="K109" s="5"/>
      <c r="Q109" s="5"/>
    </row>
    <row r="110" spans="1:17">
      <c r="A110" s="10">
        <v>4055</v>
      </c>
      <c r="B110" s="11" t="s">
        <v>5</v>
      </c>
      <c r="C110" s="12">
        <v>40974</v>
      </c>
      <c r="D110" s="13">
        <v>78751</v>
      </c>
      <c r="E110" s="4">
        <f t="shared" si="1"/>
        <v>116</v>
      </c>
      <c r="K110" s="5"/>
      <c r="Q110" s="5"/>
    </row>
    <row r="111" spans="1:17">
      <c r="A111" s="10">
        <v>6446</v>
      </c>
      <c r="B111" s="11" t="s">
        <v>18</v>
      </c>
      <c r="C111" s="12">
        <v>40976</v>
      </c>
      <c r="D111" s="13">
        <v>22794</v>
      </c>
      <c r="E111" s="4">
        <f t="shared" si="1"/>
        <v>114</v>
      </c>
      <c r="K111" s="5"/>
      <c r="Q111" s="5"/>
    </row>
    <row r="112" spans="1:17">
      <c r="A112" s="10">
        <v>1009</v>
      </c>
      <c r="B112" s="11" t="s">
        <v>13</v>
      </c>
      <c r="C112" s="12">
        <v>40978</v>
      </c>
      <c r="D112" s="13">
        <v>74685</v>
      </c>
      <c r="E112" s="4">
        <f t="shared" si="1"/>
        <v>112</v>
      </c>
      <c r="K112" s="5"/>
      <c r="Q112" s="5"/>
    </row>
    <row r="113" spans="1:17">
      <c r="A113" s="10">
        <v>2300</v>
      </c>
      <c r="B113" s="11" t="s">
        <v>16</v>
      </c>
      <c r="C113" s="12">
        <v>40978</v>
      </c>
      <c r="D113" s="13">
        <v>3436</v>
      </c>
      <c r="E113" s="4">
        <f t="shared" si="1"/>
        <v>112</v>
      </c>
      <c r="K113" s="5"/>
      <c r="Q113" s="5"/>
    </row>
    <row r="114" spans="1:17">
      <c r="A114" s="10">
        <v>2661</v>
      </c>
      <c r="B114" s="11" t="s">
        <v>25</v>
      </c>
      <c r="C114" s="12">
        <v>40978</v>
      </c>
      <c r="D114" s="13">
        <v>83226</v>
      </c>
      <c r="E114" s="4">
        <f t="shared" si="1"/>
        <v>112</v>
      </c>
      <c r="K114" s="5"/>
      <c r="Q114" s="5"/>
    </row>
    <row r="115" spans="1:17">
      <c r="A115" s="10">
        <v>6446</v>
      </c>
      <c r="B115" s="11" t="s">
        <v>18</v>
      </c>
      <c r="C115" s="12">
        <v>40978</v>
      </c>
      <c r="D115" s="13">
        <v>2795</v>
      </c>
      <c r="E115" s="4">
        <f t="shared" si="1"/>
        <v>112</v>
      </c>
      <c r="K115" s="5"/>
      <c r="Q115" s="5"/>
    </row>
    <row r="116" spans="1:17">
      <c r="A116" s="10">
        <v>9999</v>
      </c>
      <c r="B116" s="11" t="s">
        <v>11</v>
      </c>
      <c r="C116" s="12">
        <v>40978</v>
      </c>
      <c r="D116" s="13">
        <v>18809</v>
      </c>
      <c r="E116" s="4">
        <f t="shared" si="1"/>
        <v>112</v>
      </c>
      <c r="K116" s="5"/>
      <c r="Q116" s="5"/>
    </row>
    <row r="117" spans="1:17">
      <c r="A117" s="10">
        <v>1001</v>
      </c>
      <c r="B117" s="11" t="s">
        <v>12</v>
      </c>
      <c r="C117" s="12">
        <v>40979</v>
      </c>
      <c r="D117" s="13">
        <v>63997</v>
      </c>
      <c r="E117" s="4">
        <f t="shared" si="1"/>
        <v>111</v>
      </c>
      <c r="K117" s="5"/>
      <c r="Q117" s="5"/>
    </row>
    <row r="118" spans="1:17">
      <c r="A118" s="10">
        <v>1111</v>
      </c>
      <c r="B118" s="11" t="s">
        <v>14</v>
      </c>
      <c r="C118" s="12">
        <v>40979</v>
      </c>
      <c r="D118" s="13">
        <v>44649</v>
      </c>
      <c r="E118" s="4">
        <f t="shared" si="1"/>
        <v>111</v>
      </c>
      <c r="K118" s="5"/>
      <c r="Q118" s="5"/>
    </row>
    <row r="119" spans="1:17">
      <c r="A119" s="10">
        <v>3115</v>
      </c>
      <c r="B119" s="11" t="s">
        <v>2</v>
      </c>
      <c r="C119" s="12">
        <v>40979</v>
      </c>
      <c r="D119" s="13">
        <v>85076</v>
      </c>
      <c r="E119" s="4">
        <f t="shared" si="1"/>
        <v>111</v>
      </c>
      <c r="K119" s="5"/>
      <c r="Q119" s="5"/>
    </row>
    <row r="120" spans="1:17">
      <c r="A120" s="10">
        <v>5348</v>
      </c>
      <c r="B120" s="11" t="s">
        <v>7</v>
      </c>
      <c r="C120" s="12">
        <v>40981</v>
      </c>
      <c r="D120" s="13">
        <v>33767</v>
      </c>
      <c r="E120" s="4">
        <f t="shared" si="1"/>
        <v>109</v>
      </c>
      <c r="K120" s="5"/>
      <c r="Q120" s="5"/>
    </row>
    <row r="121" spans="1:17">
      <c r="A121" s="10">
        <v>6615</v>
      </c>
      <c r="B121" s="11" t="s">
        <v>31</v>
      </c>
      <c r="C121" s="12">
        <v>40981</v>
      </c>
      <c r="D121" s="13">
        <v>101259</v>
      </c>
      <c r="E121" s="4">
        <f t="shared" si="1"/>
        <v>109</v>
      </c>
      <c r="K121" s="5"/>
      <c r="Q121" s="5"/>
    </row>
    <row r="122" spans="1:17">
      <c r="A122" s="10">
        <v>2315</v>
      </c>
      <c r="B122" s="11" t="s">
        <v>24</v>
      </c>
      <c r="C122" s="12">
        <v>40983</v>
      </c>
      <c r="D122" s="13">
        <v>70613</v>
      </c>
      <c r="E122" s="4">
        <f t="shared" si="1"/>
        <v>107</v>
      </c>
      <c r="K122" s="5"/>
      <c r="Q122" s="5"/>
    </row>
    <row r="123" spans="1:17">
      <c r="A123" s="10">
        <v>3412</v>
      </c>
      <c r="B123" s="11" t="s">
        <v>45</v>
      </c>
      <c r="C123" s="12">
        <v>40983</v>
      </c>
      <c r="D123" s="13">
        <v>2225</v>
      </c>
      <c r="E123" s="4">
        <f t="shared" si="1"/>
        <v>107</v>
      </c>
      <c r="K123" s="5"/>
      <c r="Q123" s="5"/>
    </row>
    <row r="124" spans="1:17">
      <c r="A124" s="10">
        <v>9999</v>
      </c>
      <c r="B124" s="11" t="s">
        <v>11</v>
      </c>
      <c r="C124" s="12">
        <v>40985</v>
      </c>
      <c r="D124" s="13">
        <v>19851</v>
      </c>
      <c r="E124" s="4">
        <f t="shared" si="1"/>
        <v>105</v>
      </c>
      <c r="K124" s="5"/>
      <c r="Q124" s="5"/>
    </row>
    <row r="125" spans="1:17">
      <c r="A125" s="10">
        <v>2315</v>
      </c>
      <c r="B125" s="11" t="s">
        <v>24</v>
      </c>
      <c r="C125" s="12">
        <v>40986</v>
      </c>
      <c r="D125" s="13">
        <v>67920</v>
      </c>
      <c r="E125" s="4">
        <f t="shared" si="1"/>
        <v>104</v>
      </c>
      <c r="K125" s="5"/>
      <c r="Q125" s="5"/>
    </row>
    <row r="126" spans="1:17">
      <c r="A126" s="10">
        <v>3333</v>
      </c>
      <c r="B126" s="11" t="s">
        <v>21</v>
      </c>
      <c r="C126" s="12">
        <v>40986</v>
      </c>
      <c r="D126" s="13">
        <v>1892</v>
      </c>
      <c r="E126" s="4">
        <f t="shared" si="1"/>
        <v>104</v>
      </c>
      <c r="K126" s="5"/>
      <c r="Q126" s="5"/>
    </row>
    <row r="127" spans="1:17">
      <c r="A127" s="10">
        <v>6060</v>
      </c>
      <c r="B127" s="11" t="s">
        <v>9</v>
      </c>
      <c r="C127" s="12">
        <v>40986</v>
      </c>
      <c r="D127" s="13">
        <v>87558</v>
      </c>
      <c r="E127" s="4">
        <f t="shared" si="1"/>
        <v>104</v>
      </c>
      <c r="K127" s="5"/>
      <c r="Q127" s="5"/>
    </row>
    <row r="128" spans="1:17">
      <c r="A128" s="10">
        <v>6620</v>
      </c>
      <c r="B128" s="11" t="s">
        <v>29</v>
      </c>
      <c r="C128" s="12">
        <v>40986</v>
      </c>
      <c r="D128" s="13">
        <v>17590</v>
      </c>
      <c r="E128" s="4">
        <f t="shared" si="1"/>
        <v>104</v>
      </c>
      <c r="K128" s="5"/>
      <c r="Q128" s="5"/>
    </row>
    <row r="129" spans="1:17">
      <c r="A129" s="10">
        <v>9999</v>
      </c>
      <c r="B129" s="11" t="s">
        <v>11</v>
      </c>
      <c r="C129" s="12">
        <v>40986</v>
      </c>
      <c r="D129" s="13">
        <v>16154</v>
      </c>
      <c r="E129" s="4">
        <f t="shared" si="1"/>
        <v>104</v>
      </c>
      <c r="K129" s="5"/>
      <c r="Q129" s="5"/>
    </row>
    <row r="130" spans="1:17">
      <c r="A130" s="10">
        <v>3491</v>
      </c>
      <c r="B130" s="11" t="s">
        <v>3</v>
      </c>
      <c r="C130" s="12">
        <v>40990</v>
      </c>
      <c r="D130" s="13">
        <v>1638</v>
      </c>
      <c r="E130" s="4">
        <f t="shared" ref="E130:E193" si="2">帳齡分析日-C130</f>
        <v>100</v>
      </c>
      <c r="K130" s="5"/>
      <c r="Q130" s="5"/>
    </row>
    <row r="131" spans="1:17">
      <c r="A131" s="10">
        <v>6617</v>
      </c>
      <c r="B131" s="11" t="s">
        <v>19</v>
      </c>
      <c r="C131" s="12">
        <v>40990</v>
      </c>
      <c r="D131" s="13">
        <v>33671</v>
      </c>
      <c r="E131" s="4">
        <f t="shared" si="2"/>
        <v>100</v>
      </c>
      <c r="K131" s="5"/>
      <c r="Q131" s="5"/>
    </row>
    <row r="132" spans="1:17">
      <c r="A132" s="10">
        <v>6620</v>
      </c>
      <c r="B132" s="11" t="s">
        <v>29</v>
      </c>
      <c r="C132" s="12">
        <v>40990</v>
      </c>
      <c r="D132" s="13">
        <v>17458</v>
      </c>
      <c r="E132" s="4">
        <f t="shared" si="2"/>
        <v>100</v>
      </c>
      <c r="K132" s="5"/>
      <c r="Q132" s="5"/>
    </row>
    <row r="133" spans="1:17">
      <c r="A133" s="10">
        <v>9999</v>
      </c>
      <c r="B133" s="11" t="s">
        <v>11</v>
      </c>
      <c r="C133" s="12">
        <v>40992</v>
      </c>
      <c r="D133" s="13">
        <v>25190</v>
      </c>
      <c r="E133" s="4">
        <f t="shared" si="2"/>
        <v>98</v>
      </c>
      <c r="K133" s="5"/>
      <c r="Q133" s="5"/>
    </row>
    <row r="134" spans="1:17">
      <c r="A134" s="10">
        <v>2614</v>
      </c>
      <c r="B134" s="11" t="s">
        <v>0</v>
      </c>
      <c r="C134" s="12">
        <v>40993</v>
      </c>
      <c r="D134" s="13">
        <v>76441</v>
      </c>
      <c r="E134" s="4">
        <f t="shared" si="2"/>
        <v>97</v>
      </c>
      <c r="K134" s="5"/>
      <c r="Q134" s="5"/>
    </row>
    <row r="135" spans="1:17">
      <c r="A135" s="10">
        <v>8001</v>
      </c>
      <c r="B135" s="11" t="s">
        <v>27</v>
      </c>
      <c r="C135" s="12">
        <v>40993</v>
      </c>
      <c r="D135" s="13">
        <v>3979</v>
      </c>
      <c r="E135" s="4">
        <f t="shared" si="2"/>
        <v>97</v>
      </c>
      <c r="K135" s="5"/>
      <c r="Q135" s="5"/>
    </row>
    <row r="136" spans="1:17">
      <c r="A136" s="10">
        <v>9191</v>
      </c>
      <c r="B136" s="11" t="s">
        <v>26</v>
      </c>
      <c r="C136" s="12">
        <v>40993</v>
      </c>
      <c r="D136" s="13">
        <v>60985</v>
      </c>
      <c r="E136" s="4">
        <f t="shared" si="2"/>
        <v>97</v>
      </c>
      <c r="K136" s="5"/>
      <c r="Q136" s="5"/>
    </row>
    <row r="137" spans="1:17">
      <c r="A137" s="10">
        <v>1248</v>
      </c>
      <c r="B137" s="11" t="s">
        <v>30</v>
      </c>
      <c r="C137" s="12">
        <v>40994</v>
      </c>
      <c r="D137" s="13">
        <v>1003</v>
      </c>
      <c r="E137" s="4">
        <f t="shared" si="2"/>
        <v>96</v>
      </c>
      <c r="K137" s="5"/>
      <c r="Q137" s="5"/>
    </row>
    <row r="138" spans="1:17">
      <c r="A138" s="10">
        <v>1195</v>
      </c>
      <c r="B138" s="11" t="s">
        <v>15</v>
      </c>
      <c r="C138" s="12">
        <v>40996</v>
      </c>
      <c r="D138" s="13">
        <v>53225</v>
      </c>
      <c r="E138" s="4">
        <f t="shared" si="2"/>
        <v>94</v>
      </c>
      <c r="K138" s="5"/>
      <c r="Q138" s="5"/>
    </row>
    <row r="139" spans="1:17">
      <c r="A139" s="10">
        <v>1231</v>
      </c>
      <c r="B139" s="11" t="s">
        <v>20</v>
      </c>
      <c r="C139" s="12">
        <v>40996</v>
      </c>
      <c r="D139" s="13">
        <v>15112</v>
      </c>
      <c r="E139" s="4">
        <f t="shared" si="2"/>
        <v>94</v>
      </c>
      <c r="K139" s="5"/>
      <c r="Q139" s="5"/>
    </row>
    <row r="140" spans="1:17">
      <c r="A140" s="10">
        <v>2259</v>
      </c>
      <c r="B140" s="11" t="s">
        <v>23</v>
      </c>
      <c r="C140" s="12">
        <v>40996</v>
      </c>
      <c r="D140" s="13">
        <v>78500</v>
      </c>
      <c r="E140" s="4">
        <f t="shared" si="2"/>
        <v>94</v>
      </c>
      <c r="K140" s="5"/>
      <c r="Q140" s="5"/>
    </row>
    <row r="141" spans="1:17">
      <c r="A141" s="10">
        <v>9999</v>
      </c>
      <c r="B141" s="11" t="s">
        <v>11</v>
      </c>
      <c r="C141" s="12">
        <v>40997</v>
      </c>
      <c r="D141" s="13">
        <v>22122</v>
      </c>
      <c r="E141" s="4">
        <f t="shared" si="2"/>
        <v>93</v>
      </c>
      <c r="K141" s="5"/>
      <c r="Q141" s="5"/>
    </row>
    <row r="142" spans="1:17">
      <c r="A142" s="10">
        <v>9999</v>
      </c>
      <c r="B142" s="11" t="s">
        <v>11</v>
      </c>
      <c r="C142" s="12">
        <v>40997</v>
      </c>
      <c r="D142" s="13">
        <v>14675</v>
      </c>
      <c r="E142" s="4">
        <f t="shared" si="2"/>
        <v>93</v>
      </c>
      <c r="K142" s="5"/>
      <c r="Q142" s="5"/>
    </row>
    <row r="143" spans="1:17">
      <c r="A143" s="10">
        <v>1001</v>
      </c>
      <c r="B143" s="11" t="s">
        <v>12</v>
      </c>
      <c r="C143" s="12">
        <v>41000</v>
      </c>
      <c r="D143" s="13">
        <v>9198</v>
      </c>
      <c r="E143" s="4">
        <f t="shared" si="2"/>
        <v>90</v>
      </c>
      <c r="K143" s="5"/>
      <c r="Q143" s="5"/>
    </row>
    <row r="144" spans="1:17">
      <c r="A144" s="10">
        <v>1009</v>
      </c>
      <c r="B144" s="11" t="s">
        <v>13</v>
      </c>
      <c r="C144" s="12">
        <v>41000</v>
      </c>
      <c r="D144" s="13">
        <v>1102</v>
      </c>
      <c r="E144" s="4">
        <f t="shared" si="2"/>
        <v>90</v>
      </c>
      <c r="K144" s="5"/>
      <c r="Q144" s="5"/>
    </row>
    <row r="145" spans="1:17">
      <c r="A145" s="10">
        <v>1009</v>
      </c>
      <c r="B145" s="11" t="s">
        <v>13</v>
      </c>
      <c r="C145" s="12">
        <v>41000</v>
      </c>
      <c r="D145" s="13">
        <v>8689</v>
      </c>
      <c r="E145" s="4">
        <f t="shared" si="2"/>
        <v>90</v>
      </c>
      <c r="K145" s="5"/>
      <c r="Q145" s="5"/>
    </row>
    <row r="146" spans="1:17">
      <c r="A146" s="10">
        <v>1111</v>
      </c>
      <c r="B146" s="11" t="s">
        <v>14</v>
      </c>
      <c r="C146" s="12">
        <v>41000</v>
      </c>
      <c r="D146" s="13">
        <v>6680</v>
      </c>
      <c r="E146" s="4">
        <f t="shared" si="2"/>
        <v>90</v>
      </c>
      <c r="K146" s="5"/>
      <c r="Q146" s="5"/>
    </row>
    <row r="147" spans="1:17">
      <c r="A147" s="10">
        <v>1195</v>
      </c>
      <c r="B147" s="11" t="s">
        <v>15</v>
      </c>
      <c r="C147" s="12">
        <v>41000</v>
      </c>
      <c r="D147" s="13">
        <v>6745</v>
      </c>
      <c r="E147" s="4">
        <f t="shared" si="2"/>
        <v>90</v>
      </c>
      <c r="K147" s="5"/>
      <c r="Q147" s="5"/>
    </row>
    <row r="148" spans="1:17">
      <c r="A148" s="10">
        <v>1231</v>
      </c>
      <c r="B148" s="11" t="s">
        <v>20</v>
      </c>
      <c r="C148" s="12">
        <v>41000</v>
      </c>
      <c r="D148" s="13">
        <v>6082</v>
      </c>
      <c r="E148" s="4">
        <f t="shared" si="2"/>
        <v>90</v>
      </c>
      <c r="K148" s="5"/>
      <c r="Q148" s="5"/>
    </row>
    <row r="149" spans="1:17">
      <c r="A149" s="10">
        <v>1248</v>
      </c>
      <c r="B149" s="11" t="s">
        <v>30</v>
      </c>
      <c r="C149" s="12">
        <v>41000</v>
      </c>
      <c r="D149" s="13">
        <v>5964</v>
      </c>
      <c r="E149" s="4">
        <f t="shared" si="2"/>
        <v>90</v>
      </c>
      <c r="K149" s="5"/>
      <c r="Q149" s="5"/>
    </row>
    <row r="150" spans="1:17">
      <c r="A150" s="10">
        <v>2222</v>
      </c>
      <c r="B150" s="11" t="s">
        <v>22</v>
      </c>
      <c r="C150" s="12">
        <v>41000</v>
      </c>
      <c r="D150" s="13">
        <v>7105</v>
      </c>
      <c r="E150" s="4">
        <f t="shared" si="2"/>
        <v>90</v>
      </c>
      <c r="K150" s="5"/>
      <c r="Q150" s="5"/>
    </row>
    <row r="151" spans="1:17">
      <c r="A151" s="10">
        <v>2259</v>
      </c>
      <c r="B151" s="11" t="s">
        <v>23</v>
      </c>
      <c r="C151" s="12">
        <v>41000</v>
      </c>
      <c r="D151" s="13">
        <v>5652</v>
      </c>
      <c r="E151" s="4">
        <f t="shared" si="2"/>
        <v>90</v>
      </c>
      <c r="K151" s="5"/>
      <c r="Q151" s="5"/>
    </row>
    <row r="152" spans="1:17">
      <c r="A152" s="10">
        <v>2300</v>
      </c>
      <c r="B152" s="11" t="s">
        <v>16</v>
      </c>
      <c r="C152" s="12">
        <v>41000</v>
      </c>
      <c r="D152" s="13">
        <v>6382</v>
      </c>
      <c r="E152" s="4">
        <f t="shared" si="2"/>
        <v>90</v>
      </c>
      <c r="K152" s="5"/>
      <c r="Q152" s="5"/>
    </row>
    <row r="153" spans="1:17">
      <c r="A153" s="10">
        <v>2315</v>
      </c>
      <c r="B153" s="11" t="s">
        <v>24</v>
      </c>
      <c r="C153" s="12">
        <v>41000</v>
      </c>
      <c r="D153" s="13">
        <v>9844</v>
      </c>
      <c r="E153" s="4">
        <f t="shared" si="2"/>
        <v>90</v>
      </c>
      <c r="K153" s="5"/>
      <c r="Q153" s="5"/>
    </row>
    <row r="154" spans="1:17">
      <c r="A154" s="10">
        <v>2614</v>
      </c>
      <c r="B154" s="11" t="s">
        <v>0</v>
      </c>
      <c r="C154" s="12">
        <v>41000</v>
      </c>
      <c r="D154" s="13">
        <v>5849</v>
      </c>
      <c r="E154" s="4">
        <f t="shared" si="2"/>
        <v>90</v>
      </c>
      <c r="K154" s="5"/>
      <c r="Q154" s="5"/>
    </row>
    <row r="155" spans="1:17">
      <c r="A155" s="10">
        <v>2661</v>
      </c>
      <c r="B155" s="11" t="s">
        <v>25</v>
      </c>
      <c r="C155" s="12">
        <v>41000</v>
      </c>
      <c r="D155" s="13">
        <v>5743</v>
      </c>
      <c r="E155" s="4">
        <f t="shared" si="2"/>
        <v>90</v>
      </c>
      <c r="K155" s="5"/>
      <c r="Q155" s="5"/>
    </row>
    <row r="156" spans="1:17">
      <c r="A156" s="10">
        <v>3115</v>
      </c>
      <c r="B156" s="11" t="s">
        <v>2</v>
      </c>
      <c r="C156" s="12">
        <v>41000</v>
      </c>
      <c r="D156" s="13">
        <v>6703</v>
      </c>
      <c r="E156" s="4">
        <f t="shared" si="2"/>
        <v>90</v>
      </c>
      <c r="K156" s="5"/>
      <c r="Q156" s="5"/>
    </row>
    <row r="157" spans="1:17">
      <c r="A157" s="10">
        <v>3333</v>
      </c>
      <c r="B157" s="11" t="s">
        <v>21</v>
      </c>
      <c r="C157" s="12">
        <v>41000</v>
      </c>
      <c r="D157" s="13">
        <v>13520</v>
      </c>
      <c r="E157" s="4">
        <f t="shared" si="2"/>
        <v>90</v>
      </c>
      <c r="K157" s="5"/>
      <c r="Q157" s="5"/>
    </row>
    <row r="158" spans="1:17">
      <c r="A158" s="10">
        <v>3412</v>
      </c>
      <c r="B158" s="11" t="s">
        <v>45</v>
      </c>
      <c r="C158" s="12">
        <v>41000</v>
      </c>
      <c r="D158" s="13">
        <v>13973</v>
      </c>
      <c r="E158" s="4">
        <f t="shared" si="2"/>
        <v>90</v>
      </c>
      <c r="K158" s="5"/>
      <c r="Q158" s="5"/>
    </row>
    <row r="159" spans="1:17">
      <c r="A159" s="10">
        <v>3491</v>
      </c>
      <c r="B159" s="11" t="s">
        <v>3</v>
      </c>
      <c r="C159" s="12">
        <v>41000</v>
      </c>
      <c r="D159" s="13">
        <v>7230</v>
      </c>
      <c r="E159" s="4">
        <f t="shared" si="2"/>
        <v>90</v>
      </c>
      <c r="K159" s="5"/>
      <c r="Q159" s="5"/>
    </row>
    <row r="160" spans="1:17">
      <c r="A160" s="10">
        <v>4002</v>
      </c>
      <c r="B160" s="11" t="s">
        <v>4</v>
      </c>
      <c r="C160" s="12">
        <v>41000</v>
      </c>
      <c r="D160" s="13">
        <v>6138</v>
      </c>
      <c r="E160" s="4">
        <f t="shared" si="2"/>
        <v>90</v>
      </c>
      <c r="K160" s="5"/>
      <c r="Q160" s="5"/>
    </row>
    <row r="161" spans="1:17">
      <c r="A161" s="10">
        <v>4055</v>
      </c>
      <c r="B161" s="11" t="s">
        <v>5</v>
      </c>
      <c r="C161" s="12">
        <v>41000</v>
      </c>
      <c r="D161" s="13">
        <v>43897</v>
      </c>
      <c r="E161" s="4">
        <f t="shared" si="2"/>
        <v>90</v>
      </c>
      <c r="K161" s="5"/>
      <c r="Q161" s="5"/>
    </row>
    <row r="162" spans="1:17">
      <c r="A162" s="10">
        <v>4055</v>
      </c>
      <c r="B162" s="11" t="s">
        <v>5</v>
      </c>
      <c r="C162" s="12">
        <v>41000</v>
      </c>
      <c r="D162" s="13">
        <v>7128</v>
      </c>
      <c r="E162" s="4">
        <f t="shared" si="2"/>
        <v>90</v>
      </c>
      <c r="K162" s="5"/>
      <c r="Q162" s="5"/>
    </row>
    <row r="163" spans="1:17">
      <c r="A163" s="10">
        <v>5348</v>
      </c>
      <c r="B163" s="11" t="s">
        <v>7</v>
      </c>
      <c r="C163" s="12">
        <v>41000</v>
      </c>
      <c r="D163" s="13">
        <v>6396</v>
      </c>
      <c r="E163" s="4">
        <f t="shared" si="2"/>
        <v>90</v>
      </c>
      <c r="K163" s="5"/>
      <c r="Q163" s="5"/>
    </row>
    <row r="164" spans="1:17">
      <c r="A164" s="10">
        <v>5555</v>
      </c>
      <c r="B164" s="11" t="s">
        <v>17</v>
      </c>
      <c r="C164" s="12">
        <v>41000</v>
      </c>
      <c r="D164" s="13">
        <v>12676</v>
      </c>
      <c r="E164" s="4">
        <f t="shared" si="2"/>
        <v>90</v>
      </c>
      <c r="K164" s="5"/>
      <c r="Q164" s="5"/>
    </row>
    <row r="165" spans="1:17">
      <c r="A165" s="10">
        <v>6060</v>
      </c>
      <c r="B165" s="11" t="s">
        <v>9</v>
      </c>
      <c r="C165" s="12">
        <v>41000</v>
      </c>
      <c r="D165" s="13">
        <v>6608</v>
      </c>
      <c r="E165" s="4">
        <f t="shared" si="2"/>
        <v>90</v>
      </c>
      <c r="K165" s="5"/>
      <c r="Q165" s="5"/>
    </row>
    <row r="166" spans="1:17">
      <c r="A166" s="10">
        <v>6446</v>
      </c>
      <c r="B166" s="11" t="s">
        <v>18</v>
      </c>
      <c r="C166" s="12">
        <v>41000</v>
      </c>
      <c r="D166" s="13">
        <v>5913</v>
      </c>
      <c r="E166" s="4">
        <f t="shared" si="2"/>
        <v>90</v>
      </c>
      <c r="K166" s="5"/>
      <c r="Q166" s="5"/>
    </row>
    <row r="167" spans="1:17">
      <c r="A167" s="10">
        <v>6615</v>
      </c>
      <c r="B167" s="11" t="s">
        <v>31</v>
      </c>
      <c r="C167" s="12">
        <v>41000</v>
      </c>
      <c r="D167" s="13">
        <v>11644</v>
      </c>
      <c r="E167" s="4">
        <f t="shared" si="2"/>
        <v>90</v>
      </c>
      <c r="K167" s="5"/>
      <c r="Q167" s="5"/>
    </row>
    <row r="168" spans="1:17">
      <c r="A168" s="10">
        <v>6617</v>
      </c>
      <c r="B168" s="11" t="s">
        <v>19</v>
      </c>
      <c r="C168" s="12">
        <v>41000</v>
      </c>
      <c r="D168" s="13">
        <v>6136</v>
      </c>
      <c r="E168" s="4">
        <f t="shared" si="2"/>
        <v>90</v>
      </c>
      <c r="K168" s="5"/>
      <c r="Q168" s="5"/>
    </row>
    <row r="169" spans="1:17">
      <c r="A169" s="10">
        <v>6620</v>
      </c>
      <c r="B169" s="11" t="s">
        <v>29</v>
      </c>
      <c r="C169" s="12">
        <v>41000</v>
      </c>
      <c r="D169" s="13">
        <v>10787</v>
      </c>
      <c r="E169" s="4">
        <f t="shared" si="2"/>
        <v>90</v>
      </c>
      <c r="K169" s="5"/>
      <c r="Q169" s="5"/>
    </row>
    <row r="170" spans="1:17">
      <c r="A170" s="10">
        <v>7222</v>
      </c>
      <c r="B170" s="11" t="s">
        <v>28</v>
      </c>
      <c r="C170" s="12">
        <v>41000</v>
      </c>
      <c r="D170" s="13">
        <v>6385</v>
      </c>
      <c r="E170" s="4">
        <f t="shared" si="2"/>
        <v>90</v>
      </c>
      <c r="K170" s="5"/>
      <c r="Q170" s="5"/>
    </row>
    <row r="171" spans="1:17">
      <c r="A171" s="10">
        <v>8001</v>
      </c>
      <c r="B171" s="11" t="s">
        <v>27</v>
      </c>
      <c r="C171" s="12">
        <v>41000</v>
      </c>
      <c r="D171" s="13">
        <v>16920</v>
      </c>
      <c r="E171" s="4">
        <f t="shared" si="2"/>
        <v>90</v>
      </c>
      <c r="K171" s="5"/>
      <c r="Q171" s="5"/>
    </row>
    <row r="172" spans="1:17">
      <c r="A172" s="10">
        <v>9191</v>
      </c>
      <c r="B172" s="11" t="s">
        <v>26</v>
      </c>
      <c r="C172" s="12">
        <v>41000</v>
      </c>
      <c r="D172" s="13">
        <v>8820</v>
      </c>
      <c r="E172" s="4">
        <f t="shared" si="2"/>
        <v>90</v>
      </c>
      <c r="K172" s="5"/>
      <c r="Q172" s="5"/>
    </row>
    <row r="173" spans="1:17">
      <c r="A173" s="10">
        <v>2222</v>
      </c>
      <c r="B173" s="11" t="s">
        <v>22</v>
      </c>
      <c r="C173" s="12">
        <v>41001</v>
      </c>
      <c r="D173" s="13">
        <v>69278</v>
      </c>
      <c r="E173" s="4">
        <f t="shared" si="2"/>
        <v>89</v>
      </c>
      <c r="K173" s="5"/>
      <c r="Q173" s="5"/>
    </row>
    <row r="174" spans="1:17">
      <c r="A174" s="10">
        <v>6615</v>
      </c>
      <c r="B174" s="11" t="s">
        <v>31</v>
      </c>
      <c r="C174" s="12">
        <v>41001</v>
      </c>
      <c r="D174" s="13">
        <v>1031</v>
      </c>
      <c r="E174" s="4">
        <f t="shared" si="2"/>
        <v>89</v>
      </c>
      <c r="K174" s="5"/>
      <c r="Q174" s="5"/>
    </row>
    <row r="175" spans="1:17">
      <c r="A175" s="10">
        <v>9191</v>
      </c>
      <c r="B175" s="11" t="s">
        <v>26</v>
      </c>
      <c r="C175" s="12">
        <v>41001</v>
      </c>
      <c r="D175" s="13">
        <v>51066</v>
      </c>
      <c r="E175" s="4">
        <f t="shared" si="2"/>
        <v>89</v>
      </c>
      <c r="K175" s="5"/>
      <c r="Q175" s="5"/>
    </row>
    <row r="176" spans="1:17">
      <c r="A176" s="10">
        <v>2614</v>
      </c>
      <c r="B176" s="11" t="s">
        <v>0</v>
      </c>
      <c r="C176" s="12">
        <v>41003</v>
      </c>
      <c r="D176" s="13">
        <v>47541</v>
      </c>
      <c r="E176" s="4">
        <f t="shared" si="2"/>
        <v>87</v>
      </c>
      <c r="K176" s="5"/>
      <c r="Q176" s="5"/>
    </row>
    <row r="177" spans="1:17">
      <c r="A177" s="10">
        <v>9999</v>
      </c>
      <c r="B177" s="11" t="s">
        <v>11</v>
      </c>
      <c r="C177" s="12">
        <v>41006</v>
      </c>
      <c r="D177" s="13">
        <v>20801</v>
      </c>
      <c r="E177" s="4">
        <f t="shared" si="2"/>
        <v>84</v>
      </c>
      <c r="K177" s="5"/>
      <c r="Q177" s="5"/>
    </row>
    <row r="178" spans="1:17">
      <c r="A178" s="10">
        <v>1001</v>
      </c>
      <c r="B178" s="11" t="s">
        <v>12</v>
      </c>
      <c r="C178" s="12">
        <v>41007</v>
      </c>
      <c r="D178" s="13">
        <v>97437</v>
      </c>
      <c r="E178" s="4">
        <f t="shared" si="2"/>
        <v>83</v>
      </c>
      <c r="K178" s="5"/>
      <c r="Q178" s="5"/>
    </row>
    <row r="179" spans="1:17">
      <c r="A179" s="10">
        <v>1111</v>
      </c>
      <c r="B179" s="11" t="s">
        <v>14</v>
      </c>
      <c r="C179" s="12">
        <v>41007</v>
      </c>
      <c r="D179" s="13">
        <v>47231</v>
      </c>
      <c r="E179" s="4">
        <f t="shared" si="2"/>
        <v>83</v>
      </c>
      <c r="K179" s="5"/>
      <c r="Q179" s="5"/>
    </row>
    <row r="180" spans="1:17">
      <c r="A180" s="10">
        <v>2259</v>
      </c>
      <c r="B180" s="11" t="s">
        <v>23</v>
      </c>
      <c r="C180" s="12">
        <v>41007</v>
      </c>
      <c r="D180" s="13">
        <v>28940</v>
      </c>
      <c r="E180" s="4">
        <f t="shared" si="2"/>
        <v>83</v>
      </c>
      <c r="K180" s="5"/>
      <c r="Q180" s="5"/>
    </row>
    <row r="181" spans="1:17">
      <c r="A181" s="10">
        <v>3412</v>
      </c>
      <c r="B181" s="11" t="s">
        <v>45</v>
      </c>
      <c r="C181" s="12">
        <v>41009</v>
      </c>
      <c r="D181" s="13">
        <v>3525</v>
      </c>
      <c r="E181" s="4">
        <f t="shared" si="2"/>
        <v>81</v>
      </c>
      <c r="K181" s="5"/>
      <c r="Q181" s="5"/>
    </row>
    <row r="182" spans="1:17">
      <c r="A182" s="10">
        <v>6617</v>
      </c>
      <c r="B182" s="11" t="s">
        <v>19</v>
      </c>
      <c r="C182" s="12">
        <v>41009</v>
      </c>
      <c r="D182" s="13">
        <v>27843</v>
      </c>
      <c r="E182" s="4">
        <f t="shared" si="2"/>
        <v>81</v>
      </c>
      <c r="K182" s="5"/>
      <c r="Q182" s="5"/>
    </row>
    <row r="183" spans="1:17">
      <c r="A183" s="10">
        <v>9999</v>
      </c>
      <c r="B183" s="11" t="s">
        <v>11</v>
      </c>
      <c r="C183" s="12">
        <v>41013</v>
      </c>
      <c r="D183" s="13">
        <v>16551</v>
      </c>
      <c r="E183" s="4">
        <f t="shared" si="2"/>
        <v>77</v>
      </c>
      <c r="K183" s="5"/>
      <c r="Q183" s="5"/>
    </row>
    <row r="184" spans="1:17">
      <c r="A184" s="10">
        <v>2222</v>
      </c>
      <c r="B184" s="11" t="s">
        <v>22</v>
      </c>
      <c r="C184" s="12">
        <v>41014</v>
      </c>
      <c r="D184" s="13">
        <v>68051</v>
      </c>
      <c r="E184" s="4">
        <f t="shared" si="2"/>
        <v>76</v>
      </c>
      <c r="K184" s="5"/>
      <c r="Q184" s="5"/>
    </row>
    <row r="185" spans="1:17">
      <c r="A185" s="10">
        <v>2315</v>
      </c>
      <c r="B185" s="11" t="s">
        <v>24</v>
      </c>
      <c r="C185" s="12">
        <v>41014</v>
      </c>
      <c r="D185" s="13">
        <v>43908</v>
      </c>
      <c r="E185" s="4">
        <f t="shared" si="2"/>
        <v>76</v>
      </c>
      <c r="K185" s="5"/>
      <c r="Q185" s="5"/>
    </row>
    <row r="186" spans="1:17">
      <c r="A186" s="10">
        <v>6060</v>
      </c>
      <c r="B186" s="11" t="s">
        <v>9</v>
      </c>
      <c r="C186" s="12">
        <v>41016</v>
      </c>
      <c r="D186" s="13">
        <v>17316</v>
      </c>
      <c r="E186" s="4">
        <f t="shared" si="2"/>
        <v>74</v>
      </c>
      <c r="K186" s="5"/>
      <c r="Q186" s="5"/>
    </row>
    <row r="187" spans="1:17">
      <c r="A187" s="10">
        <v>8001</v>
      </c>
      <c r="B187" s="11" t="s">
        <v>27</v>
      </c>
      <c r="C187" s="12">
        <v>41016</v>
      </c>
      <c r="D187" s="13">
        <v>7061</v>
      </c>
      <c r="E187" s="4">
        <f t="shared" si="2"/>
        <v>74</v>
      </c>
      <c r="K187" s="5"/>
      <c r="Q187" s="5"/>
    </row>
    <row r="188" spans="1:17">
      <c r="A188" s="10">
        <v>1231</v>
      </c>
      <c r="B188" s="11" t="s">
        <v>20</v>
      </c>
      <c r="C188" s="12">
        <v>41018</v>
      </c>
      <c r="D188" s="13">
        <v>14290</v>
      </c>
      <c r="E188" s="4">
        <f t="shared" si="2"/>
        <v>72</v>
      </c>
      <c r="K188" s="5"/>
      <c r="Q188" s="5"/>
    </row>
    <row r="189" spans="1:17">
      <c r="A189" s="10">
        <v>2300</v>
      </c>
      <c r="B189" s="11" t="s">
        <v>16</v>
      </c>
      <c r="C189" s="12">
        <v>41020</v>
      </c>
      <c r="D189" s="13">
        <v>84034</v>
      </c>
      <c r="E189" s="4">
        <f t="shared" si="2"/>
        <v>70</v>
      </c>
      <c r="K189" s="5"/>
      <c r="Q189" s="5"/>
    </row>
    <row r="190" spans="1:17">
      <c r="A190" s="10">
        <v>3412</v>
      </c>
      <c r="B190" s="11" t="s">
        <v>45</v>
      </c>
      <c r="C190" s="12">
        <v>41020</v>
      </c>
      <c r="D190" s="13">
        <v>2609</v>
      </c>
      <c r="E190" s="4">
        <f t="shared" si="2"/>
        <v>70</v>
      </c>
      <c r="K190" s="5"/>
      <c r="Q190" s="5"/>
    </row>
    <row r="191" spans="1:17">
      <c r="A191" s="10">
        <v>4055</v>
      </c>
      <c r="B191" s="11" t="s">
        <v>5</v>
      </c>
      <c r="C191" s="12">
        <v>41020</v>
      </c>
      <c r="D191" s="13">
        <v>41214</v>
      </c>
      <c r="E191" s="4">
        <f t="shared" si="2"/>
        <v>70</v>
      </c>
      <c r="K191" s="5"/>
      <c r="Q191" s="5"/>
    </row>
    <row r="192" spans="1:17">
      <c r="A192" s="10">
        <v>9999</v>
      </c>
      <c r="B192" s="11" t="s">
        <v>11</v>
      </c>
      <c r="C192" s="12">
        <v>41020</v>
      </c>
      <c r="D192" s="13">
        <v>16919</v>
      </c>
      <c r="E192" s="4">
        <f t="shared" si="2"/>
        <v>70</v>
      </c>
      <c r="K192" s="5"/>
      <c r="Q192" s="5"/>
    </row>
    <row r="193" spans="1:17">
      <c r="A193" s="10">
        <v>2222</v>
      </c>
      <c r="B193" s="11" t="s">
        <v>22</v>
      </c>
      <c r="C193" s="12">
        <v>41023</v>
      </c>
      <c r="D193" s="13">
        <v>78560</v>
      </c>
      <c r="E193" s="4">
        <f t="shared" si="2"/>
        <v>67</v>
      </c>
      <c r="K193" s="5"/>
      <c r="Q193" s="5"/>
    </row>
    <row r="194" spans="1:17">
      <c r="A194" s="10">
        <v>4055</v>
      </c>
      <c r="B194" s="11" t="s">
        <v>5</v>
      </c>
      <c r="C194" s="12">
        <v>41023</v>
      </c>
      <c r="D194" s="13">
        <v>6921</v>
      </c>
      <c r="E194" s="4">
        <f t="shared" ref="E194:E257" si="3">帳齡分析日-C194</f>
        <v>67</v>
      </c>
      <c r="K194" s="5"/>
      <c r="Q194" s="5"/>
    </row>
    <row r="195" spans="1:17">
      <c r="A195" s="10">
        <v>6615</v>
      </c>
      <c r="B195" s="11" t="s">
        <v>31</v>
      </c>
      <c r="C195" s="12">
        <v>41023</v>
      </c>
      <c r="D195" s="13">
        <v>1025</v>
      </c>
      <c r="E195" s="4">
        <f t="shared" si="3"/>
        <v>67</v>
      </c>
      <c r="K195" s="5"/>
      <c r="Q195" s="5"/>
    </row>
    <row r="196" spans="1:17">
      <c r="A196" s="10">
        <v>1009</v>
      </c>
      <c r="B196" s="11" t="s">
        <v>13</v>
      </c>
      <c r="C196" s="12">
        <v>41025</v>
      </c>
      <c r="D196" s="13">
        <v>11157</v>
      </c>
      <c r="E196" s="4">
        <f t="shared" si="3"/>
        <v>65</v>
      </c>
      <c r="K196" s="5"/>
      <c r="Q196" s="5"/>
    </row>
    <row r="197" spans="1:17">
      <c r="A197" s="10">
        <v>6615</v>
      </c>
      <c r="B197" s="11" t="s">
        <v>31</v>
      </c>
      <c r="C197" s="12">
        <v>41025</v>
      </c>
      <c r="D197" s="13">
        <v>94666</v>
      </c>
      <c r="E197" s="4">
        <f t="shared" si="3"/>
        <v>65</v>
      </c>
      <c r="K197" s="5"/>
      <c r="Q197" s="5"/>
    </row>
    <row r="198" spans="1:17">
      <c r="A198" s="10">
        <v>9999</v>
      </c>
      <c r="B198" s="11" t="s">
        <v>11</v>
      </c>
      <c r="C198" s="12">
        <v>41027</v>
      </c>
      <c r="D198" s="13">
        <v>15031</v>
      </c>
      <c r="E198" s="4">
        <f t="shared" si="3"/>
        <v>63</v>
      </c>
      <c r="K198" s="5"/>
      <c r="Q198" s="5"/>
    </row>
    <row r="199" spans="1:17">
      <c r="A199" s="10">
        <v>1001</v>
      </c>
      <c r="B199" s="11" t="s">
        <v>12</v>
      </c>
      <c r="C199" s="12">
        <v>41031</v>
      </c>
      <c r="D199" s="13">
        <v>8523</v>
      </c>
      <c r="E199" s="4">
        <f t="shared" si="3"/>
        <v>59</v>
      </c>
      <c r="K199" s="5"/>
      <c r="Q199" s="5"/>
    </row>
    <row r="200" spans="1:17">
      <c r="A200" s="10">
        <v>1009</v>
      </c>
      <c r="B200" s="11" t="s">
        <v>13</v>
      </c>
      <c r="C200" s="12">
        <v>41031</v>
      </c>
      <c r="D200" s="13">
        <v>20866</v>
      </c>
      <c r="E200" s="4">
        <f t="shared" si="3"/>
        <v>59</v>
      </c>
      <c r="K200" s="5"/>
      <c r="Q200" s="5"/>
    </row>
    <row r="201" spans="1:17">
      <c r="A201" s="10">
        <v>1009</v>
      </c>
      <c r="B201" s="11" t="s">
        <v>13</v>
      </c>
      <c r="C201" s="12">
        <v>41031</v>
      </c>
      <c r="D201" s="13">
        <v>6811</v>
      </c>
      <c r="E201" s="4">
        <f t="shared" si="3"/>
        <v>59</v>
      </c>
      <c r="K201" s="5"/>
      <c r="Q201" s="5"/>
    </row>
    <row r="202" spans="1:17">
      <c r="A202" s="10">
        <v>1195</v>
      </c>
      <c r="B202" s="11" t="s">
        <v>15</v>
      </c>
      <c r="C202" s="12">
        <v>41031</v>
      </c>
      <c r="D202" s="13">
        <v>5015</v>
      </c>
      <c r="E202" s="4">
        <f t="shared" si="3"/>
        <v>59</v>
      </c>
      <c r="K202" s="5"/>
      <c r="Q202" s="5"/>
    </row>
    <row r="203" spans="1:17">
      <c r="A203" s="10">
        <v>1231</v>
      </c>
      <c r="B203" s="11" t="s">
        <v>20</v>
      </c>
      <c r="C203" s="12">
        <v>41031</v>
      </c>
      <c r="D203" s="13">
        <v>4451</v>
      </c>
      <c r="E203" s="4">
        <f t="shared" si="3"/>
        <v>59</v>
      </c>
      <c r="K203" s="5"/>
      <c r="Q203" s="5"/>
    </row>
    <row r="204" spans="1:17">
      <c r="A204" s="10">
        <v>1248</v>
      </c>
      <c r="B204" s="11" t="s">
        <v>30</v>
      </c>
      <c r="C204" s="12">
        <v>41031</v>
      </c>
      <c r="D204" s="13">
        <v>4226</v>
      </c>
      <c r="E204" s="4">
        <f t="shared" si="3"/>
        <v>59</v>
      </c>
      <c r="K204" s="5"/>
      <c r="Q204" s="5"/>
    </row>
    <row r="205" spans="1:17">
      <c r="A205" s="10">
        <v>2222</v>
      </c>
      <c r="B205" s="11" t="s">
        <v>22</v>
      </c>
      <c r="C205" s="12">
        <v>41031</v>
      </c>
      <c r="D205" s="13">
        <v>7518</v>
      </c>
      <c r="E205" s="4">
        <f t="shared" si="3"/>
        <v>59</v>
      </c>
      <c r="K205" s="5"/>
      <c r="Q205" s="5"/>
    </row>
    <row r="206" spans="1:17">
      <c r="A206" s="10">
        <v>2259</v>
      </c>
      <c r="B206" s="11" t="s">
        <v>23</v>
      </c>
      <c r="C206" s="12">
        <v>41031</v>
      </c>
      <c r="D206" s="13">
        <v>4155</v>
      </c>
      <c r="E206" s="4">
        <f t="shared" si="3"/>
        <v>59</v>
      </c>
      <c r="K206" s="5"/>
      <c r="Q206" s="5"/>
    </row>
    <row r="207" spans="1:17">
      <c r="A207" s="10">
        <v>2300</v>
      </c>
      <c r="B207" s="11" t="s">
        <v>16</v>
      </c>
      <c r="C207" s="12">
        <v>41031</v>
      </c>
      <c r="D207" s="13">
        <v>5503</v>
      </c>
      <c r="E207" s="4">
        <f t="shared" si="3"/>
        <v>59</v>
      </c>
      <c r="K207" s="5"/>
      <c r="Q207" s="5"/>
    </row>
    <row r="208" spans="1:17">
      <c r="A208" s="10">
        <v>2315</v>
      </c>
      <c r="B208" s="11" t="s">
        <v>24</v>
      </c>
      <c r="C208" s="12">
        <v>41031</v>
      </c>
      <c r="D208" s="13">
        <v>5108</v>
      </c>
      <c r="E208" s="4">
        <f t="shared" si="3"/>
        <v>59</v>
      </c>
      <c r="K208" s="5"/>
      <c r="Q208" s="5"/>
    </row>
    <row r="209" spans="1:17">
      <c r="A209" s="10">
        <v>2614</v>
      </c>
      <c r="B209" s="11" t="s">
        <v>0</v>
      </c>
      <c r="C209" s="12">
        <v>41031</v>
      </c>
      <c r="D209" s="13">
        <v>4568</v>
      </c>
      <c r="E209" s="4">
        <f t="shared" si="3"/>
        <v>59</v>
      </c>
      <c r="K209" s="5"/>
      <c r="Q209" s="5"/>
    </row>
    <row r="210" spans="1:17">
      <c r="A210" s="10">
        <v>2661</v>
      </c>
      <c r="B210" s="11" t="s">
        <v>25</v>
      </c>
      <c r="C210" s="12">
        <v>41031</v>
      </c>
      <c r="D210" s="13">
        <v>4001</v>
      </c>
      <c r="E210" s="4">
        <f t="shared" si="3"/>
        <v>59</v>
      </c>
      <c r="K210" s="5"/>
      <c r="Q210" s="5"/>
    </row>
    <row r="211" spans="1:17">
      <c r="A211" s="10">
        <v>3115</v>
      </c>
      <c r="B211" s="11" t="s">
        <v>2</v>
      </c>
      <c r="C211" s="12">
        <v>41031</v>
      </c>
      <c r="D211" s="13">
        <v>4970</v>
      </c>
      <c r="E211" s="4">
        <f t="shared" si="3"/>
        <v>59</v>
      </c>
      <c r="K211" s="5"/>
      <c r="Q211" s="5"/>
    </row>
    <row r="212" spans="1:17">
      <c r="A212" s="10">
        <v>3333</v>
      </c>
      <c r="B212" s="11" t="s">
        <v>21</v>
      </c>
      <c r="C212" s="12">
        <v>41031</v>
      </c>
      <c r="D212" s="13">
        <v>11855</v>
      </c>
      <c r="E212" s="4">
        <f t="shared" si="3"/>
        <v>59</v>
      </c>
      <c r="K212" s="5"/>
      <c r="Q212" s="5"/>
    </row>
    <row r="213" spans="1:17">
      <c r="A213" s="10">
        <v>3412</v>
      </c>
      <c r="B213" s="11" t="s">
        <v>45</v>
      </c>
      <c r="C213" s="12">
        <v>41031</v>
      </c>
      <c r="D213" s="13">
        <v>18543</v>
      </c>
      <c r="E213" s="4">
        <f t="shared" si="3"/>
        <v>59</v>
      </c>
      <c r="K213" s="5"/>
      <c r="Q213" s="5"/>
    </row>
    <row r="214" spans="1:17">
      <c r="A214" s="10">
        <v>3491</v>
      </c>
      <c r="B214" s="11" t="s">
        <v>3</v>
      </c>
      <c r="C214" s="12">
        <v>41031</v>
      </c>
      <c r="D214" s="13">
        <v>5205</v>
      </c>
      <c r="E214" s="4">
        <f t="shared" si="3"/>
        <v>59</v>
      </c>
      <c r="K214" s="5"/>
      <c r="Q214" s="5"/>
    </row>
    <row r="215" spans="1:17">
      <c r="A215" s="10">
        <v>4055</v>
      </c>
      <c r="B215" s="11" t="s">
        <v>5</v>
      </c>
      <c r="C215" s="12">
        <v>41031</v>
      </c>
      <c r="D215" s="13">
        <v>6060</v>
      </c>
      <c r="E215" s="4">
        <f t="shared" si="3"/>
        <v>59</v>
      </c>
      <c r="K215" s="5"/>
      <c r="Q215" s="5"/>
    </row>
    <row r="216" spans="1:17">
      <c r="A216" s="10">
        <v>5348</v>
      </c>
      <c r="B216" s="11" t="s">
        <v>7</v>
      </c>
      <c r="C216" s="12">
        <v>41031</v>
      </c>
      <c r="D216" s="13">
        <v>4592</v>
      </c>
      <c r="E216" s="4">
        <f t="shared" si="3"/>
        <v>59</v>
      </c>
      <c r="K216" s="5"/>
      <c r="Q216" s="5"/>
    </row>
    <row r="217" spans="1:17">
      <c r="A217" s="10">
        <v>5555</v>
      </c>
      <c r="B217" s="11" t="s">
        <v>17</v>
      </c>
      <c r="C217" s="12">
        <v>41031</v>
      </c>
      <c r="D217" s="13">
        <v>10935</v>
      </c>
      <c r="E217" s="4">
        <f t="shared" si="3"/>
        <v>59</v>
      </c>
      <c r="K217" s="5"/>
      <c r="Q217" s="5"/>
    </row>
    <row r="218" spans="1:17">
      <c r="A218" s="10">
        <v>6060</v>
      </c>
      <c r="B218" s="11" t="s">
        <v>9</v>
      </c>
      <c r="C218" s="12">
        <v>41031</v>
      </c>
      <c r="D218" s="13">
        <v>4946</v>
      </c>
      <c r="E218" s="4">
        <f t="shared" si="3"/>
        <v>59</v>
      </c>
      <c r="K218" s="5"/>
      <c r="Q218" s="5"/>
    </row>
    <row r="219" spans="1:17">
      <c r="A219" s="10">
        <v>6615</v>
      </c>
      <c r="B219" s="11" t="s">
        <v>31</v>
      </c>
      <c r="C219" s="12">
        <v>41031</v>
      </c>
      <c r="D219" s="13">
        <v>13003</v>
      </c>
      <c r="E219" s="4">
        <f t="shared" si="3"/>
        <v>59</v>
      </c>
      <c r="K219" s="5"/>
      <c r="Q219" s="5"/>
    </row>
    <row r="220" spans="1:17">
      <c r="A220" s="10">
        <v>6617</v>
      </c>
      <c r="B220" s="11" t="s">
        <v>19</v>
      </c>
      <c r="C220" s="12">
        <v>41031</v>
      </c>
      <c r="D220" s="13">
        <v>4530</v>
      </c>
      <c r="E220" s="4">
        <f t="shared" si="3"/>
        <v>59</v>
      </c>
      <c r="K220" s="5"/>
      <c r="Q220" s="5"/>
    </row>
    <row r="221" spans="1:17">
      <c r="A221" s="10">
        <v>6620</v>
      </c>
      <c r="B221" s="11" t="s">
        <v>29</v>
      </c>
      <c r="C221" s="12">
        <v>41031</v>
      </c>
      <c r="D221" s="13">
        <v>17378</v>
      </c>
      <c r="E221" s="4">
        <f t="shared" si="3"/>
        <v>59</v>
      </c>
      <c r="K221" s="5"/>
      <c r="Q221" s="5"/>
    </row>
    <row r="222" spans="1:17">
      <c r="A222" s="10">
        <v>6620</v>
      </c>
      <c r="B222" s="11" t="s">
        <v>29</v>
      </c>
      <c r="C222" s="12">
        <v>41031</v>
      </c>
      <c r="D222" s="13">
        <v>9024</v>
      </c>
      <c r="E222" s="4">
        <f t="shared" si="3"/>
        <v>59</v>
      </c>
      <c r="K222" s="5"/>
      <c r="Q222" s="5"/>
    </row>
    <row r="223" spans="1:17">
      <c r="A223" s="10">
        <v>8001</v>
      </c>
      <c r="B223" s="11" t="s">
        <v>27</v>
      </c>
      <c r="C223" s="12">
        <v>41031</v>
      </c>
      <c r="D223" s="13">
        <v>22395</v>
      </c>
      <c r="E223" s="4">
        <f t="shared" si="3"/>
        <v>59</v>
      </c>
      <c r="K223" s="5"/>
      <c r="Q223" s="5"/>
    </row>
    <row r="224" spans="1:17">
      <c r="A224" s="10">
        <v>9191</v>
      </c>
      <c r="B224" s="11" t="s">
        <v>26</v>
      </c>
      <c r="C224" s="12">
        <v>41031</v>
      </c>
      <c r="D224" s="13">
        <v>6443</v>
      </c>
      <c r="E224" s="4">
        <f t="shared" si="3"/>
        <v>59</v>
      </c>
      <c r="K224" s="5"/>
      <c r="Q224" s="5"/>
    </row>
    <row r="225" spans="1:17">
      <c r="A225" s="10">
        <v>1001</v>
      </c>
      <c r="B225" s="11" t="s">
        <v>12</v>
      </c>
      <c r="C225" s="12">
        <v>41032</v>
      </c>
      <c r="D225" s="13">
        <v>50528</v>
      </c>
      <c r="E225" s="4">
        <f t="shared" si="3"/>
        <v>58</v>
      </c>
      <c r="K225" s="5"/>
      <c r="Q225" s="5"/>
    </row>
    <row r="226" spans="1:17">
      <c r="A226" s="10">
        <v>2315</v>
      </c>
      <c r="B226" s="11" t="s">
        <v>24</v>
      </c>
      <c r="C226" s="12">
        <v>41032</v>
      </c>
      <c r="D226" s="13">
        <v>57418</v>
      </c>
      <c r="E226" s="4">
        <f t="shared" si="3"/>
        <v>58</v>
      </c>
      <c r="K226" s="5"/>
      <c r="Q226" s="5"/>
    </row>
    <row r="227" spans="1:17">
      <c r="A227" s="10">
        <v>6446</v>
      </c>
      <c r="B227" s="11" t="s">
        <v>18</v>
      </c>
      <c r="C227" s="12">
        <v>41032</v>
      </c>
      <c r="D227" s="13">
        <v>18991</v>
      </c>
      <c r="E227" s="4">
        <f t="shared" si="3"/>
        <v>58</v>
      </c>
      <c r="K227" s="5"/>
      <c r="Q227" s="5"/>
    </row>
    <row r="228" spans="1:17">
      <c r="A228" s="10">
        <v>9191</v>
      </c>
      <c r="B228" s="11" t="s">
        <v>26</v>
      </c>
      <c r="C228" s="12">
        <v>41032</v>
      </c>
      <c r="D228" s="13">
        <v>32727</v>
      </c>
      <c r="E228" s="4">
        <f t="shared" si="3"/>
        <v>58</v>
      </c>
      <c r="K228" s="5"/>
      <c r="Q228" s="5"/>
    </row>
    <row r="229" spans="1:17">
      <c r="A229" s="10">
        <v>9999</v>
      </c>
      <c r="B229" s="11" t="s">
        <v>11</v>
      </c>
      <c r="C229" s="12">
        <v>41034</v>
      </c>
      <c r="D229" s="13">
        <v>21539</v>
      </c>
      <c r="E229" s="4">
        <f t="shared" si="3"/>
        <v>56</v>
      </c>
      <c r="K229" s="5"/>
      <c r="Q229" s="5"/>
    </row>
    <row r="230" spans="1:17">
      <c r="A230" s="10">
        <v>6060</v>
      </c>
      <c r="B230" s="11" t="s">
        <v>9</v>
      </c>
      <c r="C230" s="12">
        <v>41035</v>
      </c>
      <c r="D230" s="13">
        <v>10733</v>
      </c>
      <c r="E230" s="4">
        <f t="shared" si="3"/>
        <v>55</v>
      </c>
      <c r="K230" s="5"/>
      <c r="Q230" s="5"/>
    </row>
    <row r="231" spans="1:17">
      <c r="A231" s="10">
        <v>6617</v>
      </c>
      <c r="B231" s="11" t="s">
        <v>19</v>
      </c>
      <c r="C231" s="12">
        <v>41035</v>
      </c>
      <c r="D231" s="13">
        <v>31065</v>
      </c>
      <c r="E231" s="4">
        <f t="shared" si="3"/>
        <v>55</v>
      </c>
      <c r="K231" s="5"/>
      <c r="Q231" s="5"/>
    </row>
    <row r="232" spans="1:17">
      <c r="A232" s="10">
        <v>9191</v>
      </c>
      <c r="B232" s="11" t="s">
        <v>26</v>
      </c>
      <c r="C232" s="12">
        <v>41035</v>
      </c>
      <c r="D232" s="13">
        <v>9214</v>
      </c>
      <c r="E232" s="4">
        <f t="shared" si="3"/>
        <v>55</v>
      </c>
      <c r="K232" s="5"/>
      <c r="Q232" s="5"/>
    </row>
    <row r="233" spans="1:17">
      <c r="A233" s="10">
        <v>1001</v>
      </c>
      <c r="B233" s="11" t="s">
        <v>12</v>
      </c>
      <c r="C233" s="12">
        <v>41037</v>
      </c>
      <c r="D233" s="13">
        <v>2832</v>
      </c>
      <c r="E233" s="4">
        <f t="shared" si="3"/>
        <v>53</v>
      </c>
      <c r="K233" s="5"/>
      <c r="Q233" s="5"/>
    </row>
    <row r="234" spans="1:17">
      <c r="A234" s="10">
        <v>3412</v>
      </c>
      <c r="B234" s="11" t="s">
        <v>45</v>
      </c>
      <c r="C234" s="12">
        <v>41037</v>
      </c>
      <c r="D234" s="13">
        <v>3567</v>
      </c>
      <c r="E234" s="4">
        <f t="shared" si="3"/>
        <v>53</v>
      </c>
      <c r="K234" s="5"/>
      <c r="Q234" s="5"/>
    </row>
    <row r="235" spans="1:17">
      <c r="A235" s="10">
        <v>1195</v>
      </c>
      <c r="B235" s="11" t="s">
        <v>15</v>
      </c>
      <c r="C235" s="12">
        <v>41039</v>
      </c>
      <c r="D235" s="13">
        <v>59268</v>
      </c>
      <c r="E235" s="4">
        <f t="shared" si="3"/>
        <v>51</v>
      </c>
      <c r="K235" s="5"/>
      <c r="Q235" s="5"/>
    </row>
    <row r="236" spans="1:17">
      <c r="A236" s="10">
        <v>5555</v>
      </c>
      <c r="B236" s="11" t="s">
        <v>17</v>
      </c>
      <c r="C236" s="12">
        <v>41039</v>
      </c>
      <c r="D236" s="13">
        <v>96344</v>
      </c>
      <c r="E236" s="4">
        <f t="shared" si="3"/>
        <v>51</v>
      </c>
      <c r="K236" s="5"/>
      <c r="Q236" s="5"/>
    </row>
    <row r="237" spans="1:17">
      <c r="A237" s="10">
        <v>9999</v>
      </c>
      <c r="B237" s="11" t="s">
        <v>11</v>
      </c>
      <c r="C237" s="12">
        <v>41041</v>
      </c>
      <c r="D237" s="13">
        <v>15240</v>
      </c>
      <c r="E237" s="4">
        <f t="shared" si="3"/>
        <v>49</v>
      </c>
      <c r="K237" s="5"/>
      <c r="Q237" s="5"/>
    </row>
    <row r="238" spans="1:17">
      <c r="A238" s="10">
        <v>1009</v>
      </c>
      <c r="B238" s="11" t="s">
        <v>13</v>
      </c>
      <c r="C238" s="12">
        <v>41042</v>
      </c>
      <c r="D238" s="13">
        <v>11374</v>
      </c>
      <c r="E238" s="4">
        <f t="shared" si="3"/>
        <v>48</v>
      </c>
      <c r="K238" s="5"/>
      <c r="Q238" s="5"/>
    </row>
    <row r="239" spans="1:17">
      <c r="A239" s="10">
        <v>2300</v>
      </c>
      <c r="B239" s="11" t="s">
        <v>16</v>
      </c>
      <c r="C239" s="12">
        <v>41042</v>
      </c>
      <c r="D239" s="13">
        <v>97571</v>
      </c>
      <c r="E239" s="4">
        <f t="shared" si="3"/>
        <v>48</v>
      </c>
      <c r="K239" s="5"/>
      <c r="Q239" s="5"/>
    </row>
    <row r="240" spans="1:17">
      <c r="A240" s="10">
        <v>2315</v>
      </c>
      <c r="B240" s="11" t="s">
        <v>24</v>
      </c>
      <c r="C240" s="12">
        <v>41042</v>
      </c>
      <c r="D240" s="13">
        <v>38241</v>
      </c>
      <c r="E240" s="4">
        <f t="shared" si="3"/>
        <v>48</v>
      </c>
      <c r="K240" s="5"/>
      <c r="Q240" s="5"/>
    </row>
    <row r="241" spans="1:17">
      <c r="A241" s="10">
        <v>2661</v>
      </c>
      <c r="B241" s="11" t="s">
        <v>25</v>
      </c>
      <c r="C241" s="12">
        <v>41044</v>
      </c>
      <c r="D241" s="13">
        <v>60899</v>
      </c>
      <c r="E241" s="4">
        <f t="shared" si="3"/>
        <v>46</v>
      </c>
      <c r="K241" s="5"/>
      <c r="Q241" s="5"/>
    </row>
    <row r="242" spans="1:17">
      <c r="A242" s="10">
        <v>2222</v>
      </c>
      <c r="B242" s="11" t="s">
        <v>22</v>
      </c>
      <c r="C242" s="12">
        <v>41046</v>
      </c>
      <c r="D242" s="13">
        <v>69903</v>
      </c>
      <c r="E242" s="4">
        <f t="shared" si="3"/>
        <v>44</v>
      </c>
      <c r="K242" s="5"/>
      <c r="Q242" s="5"/>
    </row>
    <row r="243" spans="1:17">
      <c r="A243" s="10">
        <v>9999</v>
      </c>
      <c r="B243" s="11" t="s">
        <v>11</v>
      </c>
      <c r="C243" s="12">
        <v>41048</v>
      </c>
      <c r="D243" s="13">
        <v>17897</v>
      </c>
      <c r="E243" s="4">
        <f t="shared" si="3"/>
        <v>42</v>
      </c>
      <c r="K243" s="5"/>
      <c r="Q243" s="5"/>
    </row>
    <row r="244" spans="1:17">
      <c r="A244" s="10">
        <v>1001</v>
      </c>
      <c r="B244" s="11" t="s">
        <v>12</v>
      </c>
      <c r="C244" s="12">
        <v>41049</v>
      </c>
      <c r="D244" s="13">
        <v>53265</v>
      </c>
      <c r="E244" s="4">
        <f t="shared" si="3"/>
        <v>41</v>
      </c>
      <c r="K244" s="5"/>
      <c r="Q244" s="5"/>
    </row>
    <row r="245" spans="1:17">
      <c r="A245" s="10">
        <v>1231</v>
      </c>
      <c r="B245" s="11" t="s">
        <v>20</v>
      </c>
      <c r="C245" s="12">
        <v>41049</v>
      </c>
      <c r="D245" s="13">
        <v>35709</v>
      </c>
      <c r="E245" s="4">
        <f t="shared" si="3"/>
        <v>41</v>
      </c>
      <c r="K245" s="5"/>
      <c r="Q245" s="5"/>
    </row>
    <row r="246" spans="1:17">
      <c r="A246" s="10">
        <v>8001</v>
      </c>
      <c r="B246" s="11" t="s">
        <v>27</v>
      </c>
      <c r="C246" s="12">
        <v>41049</v>
      </c>
      <c r="D246" s="13">
        <v>6711</v>
      </c>
      <c r="E246" s="4">
        <f t="shared" si="3"/>
        <v>41</v>
      </c>
      <c r="K246" s="5"/>
      <c r="Q246" s="5"/>
    </row>
    <row r="247" spans="1:17">
      <c r="A247" s="10">
        <v>3491</v>
      </c>
      <c r="B247" s="11" t="s">
        <v>3</v>
      </c>
      <c r="C247" s="12">
        <v>41050</v>
      </c>
      <c r="D247" s="13">
        <v>54596</v>
      </c>
      <c r="E247" s="4">
        <f t="shared" si="3"/>
        <v>40</v>
      </c>
      <c r="K247" s="5"/>
      <c r="Q247" s="5"/>
    </row>
    <row r="248" spans="1:17">
      <c r="A248" s="10">
        <v>1111</v>
      </c>
      <c r="B248" s="11" t="s">
        <v>14</v>
      </c>
      <c r="C248" s="12">
        <v>41051</v>
      </c>
      <c r="D248" s="13">
        <v>38109</v>
      </c>
      <c r="E248" s="4">
        <f t="shared" si="3"/>
        <v>39</v>
      </c>
      <c r="K248" s="5"/>
      <c r="Q248" s="5"/>
    </row>
    <row r="249" spans="1:17">
      <c r="A249" s="10">
        <v>6617</v>
      </c>
      <c r="B249" s="11" t="s">
        <v>19</v>
      </c>
      <c r="C249" s="12">
        <v>41051</v>
      </c>
      <c r="D249" s="13">
        <v>28482</v>
      </c>
      <c r="E249" s="4">
        <f t="shared" si="3"/>
        <v>39</v>
      </c>
      <c r="K249" s="5"/>
      <c r="Q249" s="5"/>
    </row>
    <row r="250" spans="1:17">
      <c r="A250" s="10">
        <v>9191</v>
      </c>
      <c r="B250" s="11" t="s">
        <v>26</v>
      </c>
      <c r="C250" s="12">
        <v>41051</v>
      </c>
      <c r="D250" s="13">
        <v>34602</v>
      </c>
      <c r="E250" s="4">
        <f t="shared" si="3"/>
        <v>39</v>
      </c>
      <c r="K250" s="5"/>
      <c r="Q250" s="5"/>
    </row>
    <row r="251" spans="1:17">
      <c r="A251" s="10">
        <v>3115</v>
      </c>
      <c r="B251" s="11" t="s">
        <v>2</v>
      </c>
      <c r="C251" s="12">
        <v>41053</v>
      </c>
      <c r="D251" s="13">
        <v>80004</v>
      </c>
      <c r="E251" s="4">
        <f t="shared" si="3"/>
        <v>37</v>
      </c>
      <c r="K251" s="5"/>
      <c r="Q251" s="5"/>
    </row>
    <row r="252" spans="1:17">
      <c r="A252" s="10">
        <v>3009</v>
      </c>
      <c r="B252" s="11" t="s">
        <v>1</v>
      </c>
      <c r="C252" s="12">
        <v>41055</v>
      </c>
      <c r="D252" s="13">
        <v>11043</v>
      </c>
      <c r="E252" s="4">
        <f t="shared" si="3"/>
        <v>35</v>
      </c>
      <c r="K252" s="5"/>
      <c r="Q252" s="5"/>
    </row>
    <row r="253" spans="1:17">
      <c r="A253" s="10">
        <v>3412</v>
      </c>
      <c r="B253" s="11" t="s">
        <v>45</v>
      </c>
      <c r="C253" s="12">
        <v>41055</v>
      </c>
      <c r="D253" s="13">
        <v>2363</v>
      </c>
      <c r="E253" s="4">
        <f t="shared" si="3"/>
        <v>35</v>
      </c>
      <c r="K253" s="5"/>
      <c r="Q253" s="5"/>
    </row>
    <row r="254" spans="1:17">
      <c r="A254" s="10">
        <v>6615</v>
      </c>
      <c r="B254" s="11" t="s">
        <v>31</v>
      </c>
      <c r="C254" s="12">
        <v>41055</v>
      </c>
      <c r="D254" s="13">
        <v>93228</v>
      </c>
      <c r="E254" s="4">
        <f t="shared" si="3"/>
        <v>35</v>
      </c>
      <c r="K254" s="5"/>
      <c r="Q254" s="5"/>
    </row>
    <row r="255" spans="1:17">
      <c r="A255" s="10">
        <v>9999</v>
      </c>
      <c r="B255" s="11" t="s">
        <v>11</v>
      </c>
      <c r="C255" s="12">
        <v>41055</v>
      </c>
      <c r="D255" s="13">
        <v>16535</v>
      </c>
      <c r="E255" s="4">
        <f t="shared" si="3"/>
        <v>35</v>
      </c>
      <c r="K255" s="5"/>
      <c r="Q255" s="5"/>
    </row>
    <row r="256" spans="1:17">
      <c r="A256" s="10">
        <v>6446</v>
      </c>
      <c r="B256" s="11" t="s">
        <v>18</v>
      </c>
      <c r="C256" s="12">
        <v>41060</v>
      </c>
      <c r="D256" s="13">
        <v>14794</v>
      </c>
      <c r="E256" s="4">
        <f t="shared" si="3"/>
        <v>30</v>
      </c>
      <c r="K256" s="5"/>
      <c r="Q256" s="5"/>
    </row>
    <row r="257" spans="1:17">
      <c r="A257" s="10">
        <v>8001</v>
      </c>
      <c r="B257" s="11" t="s">
        <v>27</v>
      </c>
      <c r="C257" s="12">
        <v>41060</v>
      </c>
      <c r="D257" s="13">
        <v>6515</v>
      </c>
      <c r="E257" s="4">
        <f t="shared" si="3"/>
        <v>30</v>
      </c>
      <c r="K257" s="5"/>
      <c r="Q257" s="5"/>
    </row>
    <row r="258" spans="1:17">
      <c r="A258" s="10">
        <v>1001</v>
      </c>
      <c r="B258" s="11" t="s">
        <v>12</v>
      </c>
      <c r="C258" s="12">
        <v>41061</v>
      </c>
      <c r="D258" s="13">
        <v>9175</v>
      </c>
      <c r="E258" s="4">
        <f t="shared" ref="E258:E317" si="4">帳齡分析日-C258</f>
        <v>29</v>
      </c>
      <c r="K258" s="5"/>
      <c r="Q258" s="5"/>
    </row>
    <row r="259" spans="1:17">
      <c r="A259" s="10">
        <v>1009</v>
      </c>
      <c r="B259" s="11" t="s">
        <v>13</v>
      </c>
      <c r="C259" s="12">
        <v>41061</v>
      </c>
      <c r="D259" s="13">
        <v>5303</v>
      </c>
      <c r="E259" s="4">
        <f t="shared" si="4"/>
        <v>29</v>
      </c>
      <c r="K259" s="5"/>
      <c r="Q259" s="5"/>
    </row>
    <row r="260" spans="1:17">
      <c r="A260" s="10">
        <v>1195</v>
      </c>
      <c r="B260" s="11" t="s">
        <v>15</v>
      </c>
      <c r="C260" s="12">
        <v>41061</v>
      </c>
      <c r="D260" s="13">
        <v>2601</v>
      </c>
      <c r="E260" s="4">
        <f t="shared" si="4"/>
        <v>29</v>
      </c>
      <c r="K260" s="5"/>
      <c r="Q260" s="5"/>
    </row>
    <row r="261" spans="1:17">
      <c r="A261" s="10">
        <v>1231</v>
      </c>
      <c r="B261" s="11" t="s">
        <v>20</v>
      </c>
      <c r="C261" s="12">
        <v>41061</v>
      </c>
      <c r="D261" s="13">
        <v>3001</v>
      </c>
      <c r="E261" s="4">
        <f t="shared" si="4"/>
        <v>29</v>
      </c>
      <c r="K261" s="5"/>
      <c r="Q261" s="5"/>
    </row>
    <row r="262" spans="1:17">
      <c r="A262" s="10">
        <v>1248</v>
      </c>
      <c r="B262" s="11" t="s">
        <v>30</v>
      </c>
      <c r="C262" s="12">
        <v>41061</v>
      </c>
      <c r="D262" s="13">
        <v>2423</v>
      </c>
      <c r="E262" s="4">
        <f t="shared" si="4"/>
        <v>29</v>
      </c>
      <c r="K262" s="5"/>
      <c r="Q262" s="5"/>
    </row>
    <row r="263" spans="1:17">
      <c r="A263" s="10">
        <v>2222</v>
      </c>
      <c r="B263" s="11" t="s">
        <v>22</v>
      </c>
      <c r="C263" s="12">
        <v>41061</v>
      </c>
      <c r="D263" s="13">
        <v>6458</v>
      </c>
      <c r="E263" s="4">
        <f t="shared" si="4"/>
        <v>29</v>
      </c>
      <c r="K263" s="5"/>
      <c r="Q263" s="5"/>
    </row>
    <row r="264" spans="1:17">
      <c r="A264" s="10">
        <v>2259</v>
      </c>
      <c r="B264" s="11" t="s">
        <v>23</v>
      </c>
      <c r="C264" s="12">
        <v>41061</v>
      </c>
      <c r="D264" s="13">
        <v>2350</v>
      </c>
      <c r="E264" s="4">
        <f t="shared" si="4"/>
        <v>29</v>
      </c>
      <c r="K264" s="5"/>
      <c r="Q264" s="5"/>
    </row>
    <row r="265" spans="1:17">
      <c r="A265" s="10">
        <v>2259</v>
      </c>
      <c r="B265" s="11" t="s">
        <v>23</v>
      </c>
      <c r="C265" s="12">
        <v>41061</v>
      </c>
      <c r="D265" s="13">
        <v>1406</v>
      </c>
      <c r="E265" s="4">
        <f t="shared" si="4"/>
        <v>29</v>
      </c>
      <c r="K265" s="5"/>
      <c r="Q265" s="5"/>
    </row>
    <row r="266" spans="1:17">
      <c r="A266" s="10">
        <v>2300</v>
      </c>
      <c r="B266" s="11" t="s">
        <v>16</v>
      </c>
      <c r="C266" s="12">
        <v>41061</v>
      </c>
      <c r="D266" s="13">
        <v>4727</v>
      </c>
      <c r="E266" s="4">
        <f t="shared" si="4"/>
        <v>29</v>
      </c>
      <c r="K266" s="5"/>
      <c r="Q266" s="5"/>
    </row>
    <row r="267" spans="1:17">
      <c r="A267" s="10">
        <v>2315</v>
      </c>
      <c r="B267" s="11" t="s">
        <v>24</v>
      </c>
      <c r="C267" s="12">
        <v>41061</v>
      </c>
      <c r="D267" s="13">
        <v>4273</v>
      </c>
      <c r="E267" s="4">
        <f t="shared" si="4"/>
        <v>29</v>
      </c>
      <c r="K267" s="5"/>
      <c r="Q267" s="5"/>
    </row>
    <row r="268" spans="1:17">
      <c r="A268" s="10">
        <v>2614</v>
      </c>
      <c r="B268" s="11" t="s">
        <v>0</v>
      </c>
      <c r="C268" s="12">
        <v>41061</v>
      </c>
      <c r="D268" s="13">
        <v>2766</v>
      </c>
      <c r="E268" s="4">
        <f t="shared" si="4"/>
        <v>29</v>
      </c>
      <c r="K268" s="5"/>
      <c r="Q268" s="5"/>
    </row>
    <row r="269" spans="1:17">
      <c r="A269" s="10">
        <v>2661</v>
      </c>
      <c r="B269" s="11" t="s">
        <v>25</v>
      </c>
      <c r="C269" s="12">
        <v>41061</v>
      </c>
      <c r="D269" s="13">
        <v>2819</v>
      </c>
      <c r="E269" s="4">
        <f t="shared" si="4"/>
        <v>29</v>
      </c>
      <c r="K269" s="5"/>
      <c r="Q269" s="5"/>
    </row>
    <row r="270" spans="1:17">
      <c r="A270" s="10">
        <v>3115</v>
      </c>
      <c r="B270" s="11" t="s">
        <v>2</v>
      </c>
      <c r="C270" s="12">
        <v>41061</v>
      </c>
      <c r="D270" s="13">
        <v>2352</v>
      </c>
      <c r="E270" s="4">
        <f t="shared" si="4"/>
        <v>29</v>
      </c>
      <c r="K270" s="5"/>
      <c r="Q270" s="5"/>
    </row>
    <row r="271" spans="1:17">
      <c r="A271" s="10">
        <v>3333</v>
      </c>
      <c r="B271" s="11" t="s">
        <v>21</v>
      </c>
      <c r="C271" s="12">
        <v>41061</v>
      </c>
      <c r="D271" s="13">
        <v>10125</v>
      </c>
      <c r="E271" s="4">
        <f t="shared" si="4"/>
        <v>29</v>
      </c>
      <c r="K271" s="5"/>
      <c r="Q271" s="5"/>
    </row>
    <row r="272" spans="1:17">
      <c r="A272" s="10">
        <v>3412</v>
      </c>
      <c r="B272" s="11" t="s">
        <v>45</v>
      </c>
      <c r="C272" s="12">
        <v>41061</v>
      </c>
      <c r="D272" s="13">
        <v>22910</v>
      </c>
      <c r="E272" s="4">
        <f t="shared" si="4"/>
        <v>29</v>
      </c>
      <c r="K272" s="5"/>
      <c r="Q272" s="5"/>
    </row>
    <row r="273" spans="1:17">
      <c r="A273" s="10">
        <v>3491</v>
      </c>
      <c r="B273" s="11" t="s">
        <v>3</v>
      </c>
      <c r="C273" s="12">
        <v>41061</v>
      </c>
      <c r="D273" s="13">
        <v>3408</v>
      </c>
      <c r="E273" s="4">
        <f t="shared" si="4"/>
        <v>29</v>
      </c>
      <c r="K273" s="5"/>
      <c r="Q273" s="5"/>
    </row>
    <row r="274" spans="1:17">
      <c r="A274" s="10">
        <v>5348</v>
      </c>
      <c r="B274" s="11" t="s">
        <v>7</v>
      </c>
      <c r="C274" s="12">
        <v>41061</v>
      </c>
      <c r="D274" s="13">
        <v>2754</v>
      </c>
      <c r="E274" s="4">
        <f t="shared" si="4"/>
        <v>29</v>
      </c>
      <c r="K274" s="5"/>
      <c r="Q274" s="5"/>
    </row>
    <row r="275" spans="1:17">
      <c r="A275" s="10">
        <v>5555</v>
      </c>
      <c r="B275" s="11" t="s">
        <v>17</v>
      </c>
      <c r="C275" s="12">
        <v>41061</v>
      </c>
      <c r="D275" s="13">
        <v>10154</v>
      </c>
      <c r="E275" s="4">
        <f t="shared" si="4"/>
        <v>29</v>
      </c>
      <c r="K275" s="5"/>
      <c r="Q275" s="5"/>
    </row>
    <row r="276" spans="1:17">
      <c r="A276" s="10">
        <v>6615</v>
      </c>
      <c r="B276" s="11" t="s">
        <v>31</v>
      </c>
      <c r="C276" s="12">
        <v>41061</v>
      </c>
      <c r="D276" s="13">
        <v>12192</v>
      </c>
      <c r="E276" s="4">
        <f t="shared" si="4"/>
        <v>29</v>
      </c>
      <c r="K276" s="5"/>
      <c r="Q276" s="5"/>
    </row>
    <row r="277" spans="1:17">
      <c r="A277" s="10">
        <v>6617</v>
      </c>
      <c r="B277" s="11" t="s">
        <v>19</v>
      </c>
      <c r="C277" s="12">
        <v>41061</v>
      </c>
      <c r="D277" s="13">
        <v>3210</v>
      </c>
      <c r="E277" s="4">
        <f t="shared" si="4"/>
        <v>29</v>
      </c>
      <c r="Q277" s="5"/>
    </row>
    <row r="278" spans="1:17">
      <c r="A278" s="10">
        <v>6620</v>
      </c>
      <c r="B278" s="11" t="s">
        <v>29</v>
      </c>
      <c r="C278" s="12">
        <v>41061</v>
      </c>
      <c r="D278" s="13">
        <v>2310</v>
      </c>
      <c r="E278" s="4">
        <f t="shared" si="4"/>
        <v>29</v>
      </c>
      <c r="K278" s="5"/>
      <c r="Q278" s="5"/>
    </row>
    <row r="279" spans="1:17">
      <c r="A279" s="10">
        <v>8001</v>
      </c>
      <c r="B279" s="11" t="s">
        <v>27</v>
      </c>
      <c r="C279" s="12">
        <v>41061</v>
      </c>
      <c r="D279" s="13">
        <v>27366</v>
      </c>
      <c r="E279" s="4">
        <f t="shared" si="4"/>
        <v>29</v>
      </c>
      <c r="K279" s="5"/>
      <c r="Q279" s="5"/>
    </row>
    <row r="280" spans="1:17">
      <c r="A280" s="10">
        <v>9191</v>
      </c>
      <c r="B280" s="11" t="s">
        <v>26</v>
      </c>
      <c r="C280" s="12">
        <v>41061</v>
      </c>
      <c r="D280" s="13">
        <v>5119</v>
      </c>
      <c r="E280" s="4">
        <f t="shared" si="4"/>
        <v>29</v>
      </c>
      <c r="K280" s="5"/>
      <c r="Q280" s="5"/>
    </row>
    <row r="281" spans="1:17">
      <c r="A281" s="10">
        <v>9999</v>
      </c>
      <c r="B281" s="11" t="s">
        <v>11</v>
      </c>
      <c r="C281" s="12">
        <v>41062</v>
      </c>
      <c r="D281" s="13">
        <v>56315</v>
      </c>
      <c r="E281" s="4">
        <f t="shared" si="4"/>
        <v>28</v>
      </c>
      <c r="K281" s="5"/>
      <c r="Q281" s="5"/>
    </row>
    <row r="282" spans="1:17">
      <c r="A282" s="10">
        <v>1195</v>
      </c>
      <c r="B282" s="11" t="s">
        <v>15</v>
      </c>
      <c r="C282" s="12">
        <v>41063</v>
      </c>
      <c r="D282" s="13">
        <v>18036</v>
      </c>
      <c r="E282" s="4">
        <f t="shared" si="4"/>
        <v>27</v>
      </c>
      <c r="K282" s="5"/>
      <c r="Q282" s="5"/>
    </row>
    <row r="283" spans="1:17">
      <c r="A283" s="10">
        <v>2315</v>
      </c>
      <c r="B283" s="11" t="s">
        <v>24</v>
      </c>
      <c r="C283" s="12">
        <v>41063</v>
      </c>
      <c r="D283" s="13">
        <v>45578</v>
      </c>
      <c r="E283" s="4">
        <f t="shared" si="4"/>
        <v>27</v>
      </c>
      <c r="K283" s="5"/>
      <c r="Q283" s="5"/>
    </row>
    <row r="284" spans="1:17">
      <c r="A284" s="10">
        <v>1111</v>
      </c>
      <c r="B284" s="11" t="s">
        <v>14</v>
      </c>
      <c r="C284" s="12">
        <v>41065</v>
      </c>
      <c r="D284" s="13">
        <v>54499</v>
      </c>
      <c r="E284" s="4">
        <f t="shared" si="4"/>
        <v>25</v>
      </c>
      <c r="K284" s="5"/>
      <c r="Q284" s="5"/>
    </row>
    <row r="285" spans="1:17">
      <c r="A285" s="10">
        <v>6617</v>
      </c>
      <c r="B285" s="11" t="s">
        <v>19</v>
      </c>
      <c r="C285" s="12">
        <v>41065</v>
      </c>
      <c r="D285" s="13">
        <v>2995</v>
      </c>
      <c r="E285" s="4">
        <f t="shared" si="4"/>
        <v>25</v>
      </c>
      <c r="K285" s="5"/>
      <c r="Q285" s="5"/>
    </row>
    <row r="286" spans="1:17">
      <c r="A286" s="10">
        <v>1231</v>
      </c>
      <c r="B286" s="11" t="s">
        <v>20</v>
      </c>
      <c r="C286" s="12">
        <v>41066</v>
      </c>
      <c r="D286" s="13">
        <v>16121</v>
      </c>
      <c r="E286" s="4">
        <f t="shared" si="4"/>
        <v>24</v>
      </c>
      <c r="K286" s="5"/>
      <c r="Q286" s="5"/>
    </row>
    <row r="287" spans="1:17">
      <c r="A287" s="10">
        <v>6446</v>
      </c>
      <c r="B287" s="11" t="s">
        <v>18</v>
      </c>
      <c r="C287" s="12">
        <v>41066</v>
      </c>
      <c r="D287" s="13">
        <v>32379</v>
      </c>
      <c r="E287" s="4">
        <f t="shared" si="4"/>
        <v>24</v>
      </c>
      <c r="K287" s="5"/>
      <c r="Q287" s="5"/>
    </row>
    <row r="288" spans="1:17">
      <c r="A288" s="10">
        <v>8001</v>
      </c>
      <c r="B288" s="11" t="s">
        <v>27</v>
      </c>
      <c r="C288" s="12">
        <v>41066</v>
      </c>
      <c r="D288" s="13">
        <v>67870</v>
      </c>
      <c r="E288" s="4">
        <f t="shared" si="4"/>
        <v>24</v>
      </c>
      <c r="K288" s="5"/>
      <c r="Q288" s="5"/>
    </row>
    <row r="289" spans="1:17">
      <c r="A289" s="10">
        <v>6620</v>
      </c>
      <c r="B289" s="11" t="s">
        <v>29</v>
      </c>
      <c r="C289" s="12">
        <v>41067</v>
      </c>
      <c r="D289" s="13">
        <v>105095</v>
      </c>
      <c r="E289" s="4">
        <f t="shared" si="4"/>
        <v>23</v>
      </c>
      <c r="K289" s="5"/>
      <c r="Q289" s="5"/>
    </row>
    <row r="290" spans="1:17">
      <c r="A290" s="10">
        <v>9999</v>
      </c>
      <c r="B290" s="11" t="s">
        <v>11</v>
      </c>
      <c r="C290" s="12">
        <v>41069</v>
      </c>
      <c r="D290" s="13">
        <v>25117</v>
      </c>
      <c r="E290" s="4">
        <f t="shared" si="4"/>
        <v>21</v>
      </c>
      <c r="K290" s="5"/>
      <c r="Q290" s="5"/>
    </row>
    <row r="291" spans="1:17">
      <c r="A291" s="10">
        <v>2614</v>
      </c>
      <c r="B291" s="11" t="s">
        <v>0</v>
      </c>
      <c r="C291" s="12">
        <v>41070</v>
      </c>
      <c r="D291" s="13">
        <v>20782</v>
      </c>
      <c r="E291" s="4">
        <f t="shared" si="4"/>
        <v>20</v>
      </c>
      <c r="K291" s="5"/>
      <c r="Q291" s="5"/>
    </row>
    <row r="292" spans="1:17">
      <c r="A292" s="10">
        <v>6620</v>
      </c>
      <c r="B292" s="11" t="s">
        <v>29</v>
      </c>
      <c r="C292" s="12">
        <v>41070</v>
      </c>
      <c r="D292" s="13">
        <v>3346</v>
      </c>
      <c r="E292" s="4">
        <f t="shared" si="4"/>
        <v>20</v>
      </c>
      <c r="K292" s="5"/>
      <c r="Q292" s="5"/>
    </row>
    <row r="293" spans="1:17">
      <c r="A293" s="10">
        <v>1009</v>
      </c>
      <c r="B293" s="11" t="s">
        <v>13</v>
      </c>
      <c r="C293" s="12">
        <v>41072</v>
      </c>
      <c r="D293" s="13">
        <v>27558</v>
      </c>
      <c r="E293" s="4">
        <f t="shared" si="4"/>
        <v>18</v>
      </c>
      <c r="K293" s="5"/>
      <c r="Q293" s="5"/>
    </row>
    <row r="294" spans="1:17">
      <c r="A294" s="10">
        <v>9191</v>
      </c>
      <c r="B294" s="11" t="s">
        <v>26</v>
      </c>
      <c r="C294" s="12">
        <v>41072</v>
      </c>
      <c r="D294" s="13">
        <v>2999</v>
      </c>
      <c r="E294" s="4">
        <f t="shared" si="4"/>
        <v>18</v>
      </c>
      <c r="K294" s="5"/>
      <c r="Q294" s="5"/>
    </row>
    <row r="295" spans="1:17">
      <c r="A295" s="10">
        <v>9999</v>
      </c>
      <c r="B295" s="11" t="s">
        <v>11</v>
      </c>
      <c r="C295" s="12">
        <v>41072</v>
      </c>
      <c r="D295" s="13">
        <v>5749</v>
      </c>
      <c r="E295" s="4">
        <f t="shared" si="4"/>
        <v>18</v>
      </c>
      <c r="K295" s="5"/>
      <c r="Q295" s="5"/>
    </row>
    <row r="296" spans="1:17">
      <c r="A296" s="10">
        <v>5555</v>
      </c>
      <c r="B296" s="11" t="s">
        <v>17</v>
      </c>
      <c r="C296" s="12">
        <v>41073</v>
      </c>
      <c r="D296" s="13">
        <v>1484</v>
      </c>
      <c r="E296" s="4">
        <f t="shared" si="4"/>
        <v>17</v>
      </c>
      <c r="K296" s="5"/>
      <c r="Q296" s="5"/>
    </row>
    <row r="297" spans="1:17">
      <c r="A297" s="10">
        <v>2661</v>
      </c>
      <c r="B297" s="11" t="s">
        <v>25</v>
      </c>
      <c r="C297" s="12">
        <v>41074</v>
      </c>
      <c r="D297" s="13">
        <v>60563</v>
      </c>
      <c r="E297" s="4">
        <f t="shared" si="4"/>
        <v>16</v>
      </c>
      <c r="K297" s="5"/>
      <c r="Q297" s="5"/>
    </row>
    <row r="298" spans="1:17">
      <c r="A298" s="10">
        <v>9999</v>
      </c>
      <c r="B298" s="11" t="s">
        <v>11</v>
      </c>
      <c r="C298" s="12">
        <v>41076</v>
      </c>
      <c r="D298" s="13">
        <v>15772</v>
      </c>
      <c r="E298" s="4">
        <f t="shared" si="4"/>
        <v>14</v>
      </c>
      <c r="K298" s="5"/>
      <c r="Q298" s="5"/>
    </row>
    <row r="299" spans="1:17">
      <c r="A299" s="10">
        <v>4002</v>
      </c>
      <c r="B299" s="11" t="s">
        <v>4</v>
      </c>
      <c r="C299" s="12">
        <v>41077</v>
      </c>
      <c r="D299" s="13">
        <v>15535</v>
      </c>
      <c r="E299" s="4">
        <f t="shared" si="4"/>
        <v>13</v>
      </c>
      <c r="K299" s="5"/>
      <c r="Q299" s="5"/>
    </row>
    <row r="300" spans="1:17">
      <c r="A300" s="10">
        <v>6617</v>
      </c>
      <c r="B300" s="11" t="s">
        <v>19</v>
      </c>
      <c r="C300" s="12">
        <v>41077</v>
      </c>
      <c r="D300" s="13">
        <v>74974</v>
      </c>
      <c r="E300" s="4">
        <f t="shared" si="4"/>
        <v>13</v>
      </c>
      <c r="K300" s="5"/>
      <c r="Q300" s="5"/>
    </row>
    <row r="301" spans="1:17">
      <c r="A301" s="10">
        <v>1001</v>
      </c>
      <c r="B301" s="11" t="s">
        <v>12</v>
      </c>
      <c r="C301" s="12">
        <v>41079</v>
      </c>
      <c r="D301" s="13">
        <v>1165</v>
      </c>
      <c r="E301" s="4">
        <f t="shared" si="4"/>
        <v>11</v>
      </c>
      <c r="K301" s="5"/>
      <c r="Q301" s="5"/>
    </row>
    <row r="302" spans="1:17">
      <c r="A302" s="10">
        <v>2300</v>
      </c>
      <c r="B302" s="11" t="s">
        <v>16</v>
      </c>
      <c r="C302" s="12">
        <v>41079</v>
      </c>
      <c r="D302" s="13">
        <v>63153</v>
      </c>
      <c r="E302" s="4">
        <f t="shared" si="4"/>
        <v>11</v>
      </c>
      <c r="K302" s="5"/>
      <c r="Q302" s="5"/>
    </row>
    <row r="303" spans="1:17">
      <c r="A303" s="10">
        <v>4702</v>
      </c>
      <c r="B303" s="11" t="s">
        <v>6</v>
      </c>
      <c r="C303" s="12">
        <v>41081</v>
      </c>
      <c r="D303" s="13">
        <v>62804</v>
      </c>
      <c r="E303" s="4">
        <f t="shared" si="4"/>
        <v>9</v>
      </c>
      <c r="K303" s="5"/>
      <c r="Q303" s="5"/>
    </row>
    <row r="304" spans="1:17">
      <c r="A304" s="10">
        <v>9999</v>
      </c>
      <c r="B304" s="11" t="s">
        <v>11</v>
      </c>
      <c r="C304" s="12">
        <v>41081</v>
      </c>
      <c r="D304" s="13">
        <v>6460</v>
      </c>
      <c r="E304" s="4">
        <f t="shared" si="4"/>
        <v>9</v>
      </c>
      <c r="K304" s="5"/>
      <c r="Q304" s="5"/>
    </row>
    <row r="305" spans="1:17">
      <c r="A305" s="10">
        <v>9999</v>
      </c>
      <c r="B305" s="11" t="s">
        <v>11</v>
      </c>
      <c r="C305" s="12">
        <v>41083</v>
      </c>
      <c r="D305" s="13">
        <v>12528</v>
      </c>
      <c r="E305" s="4">
        <f t="shared" si="4"/>
        <v>7</v>
      </c>
      <c r="K305" s="5"/>
      <c r="Q305" s="5"/>
    </row>
    <row r="306" spans="1:17">
      <c r="A306" s="10">
        <v>1231</v>
      </c>
      <c r="B306" s="11" t="s">
        <v>20</v>
      </c>
      <c r="C306" s="12">
        <v>41084</v>
      </c>
      <c r="D306" s="13">
        <v>2858</v>
      </c>
      <c r="E306" s="4">
        <f t="shared" si="4"/>
        <v>6</v>
      </c>
      <c r="K306" s="5"/>
      <c r="Q306" s="5"/>
    </row>
    <row r="307" spans="1:17">
      <c r="A307" s="10">
        <v>9999</v>
      </c>
      <c r="B307" s="11" t="s">
        <v>11</v>
      </c>
      <c r="C307" s="12">
        <v>41087</v>
      </c>
      <c r="D307" s="13">
        <v>4263</v>
      </c>
      <c r="E307" s="4">
        <f t="shared" si="4"/>
        <v>3</v>
      </c>
      <c r="K307" s="5"/>
      <c r="Q307" s="5"/>
    </row>
    <row r="308" spans="1:17">
      <c r="A308" s="10">
        <v>9999</v>
      </c>
      <c r="B308" s="11" t="s">
        <v>11</v>
      </c>
      <c r="C308" s="12">
        <v>41087</v>
      </c>
      <c r="D308" s="13">
        <v>3296</v>
      </c>
      <c r="E308" s="4">
        <f t="shared" si="4"/>
        <v>3</v>
      </c>
      <c r="K308" s="5"/>
      <c r="Q308" s="5"/>
    </row>
    <row r="309" spans="1:17">
      <c r="A309" s="10">
        <v>9999</v>
      </c>
      <c r="B309" s="11" t="s">
        <v>11</v>
      </c>
      <c r="C309" s="12">
        <v>41087</v>
      </c>
      <c r="D309" s="13">
        <v>2825</v>
      </c>
      <c r="E309" s="4">
        <f t="shared" si="4"/>
        <v>3</v>
      </c>
      <c r="K309" s="5"/>
      <c r="Q309" s="5"/>
    </row>
    <row r="310" spans="1:17">
      <c r="A310" s="10">
        <v>9999</v>
      </c>
      <c r="B310" s="11" t="s">
        <v>11</v>
      </c>
      <c r="C310" s="12">
        <v>41087</v>
      </c>
      <c r="D310" s="13">
        <v>2858</v>
      </c>
      <c r="E310" s="4">
        <f t="shared" si="4"/>
        <v>3</v>
      </c>
      <c r="K310" s="5"/>
      <c r="Q310" s="5"/>
    </row>
    <row r="311" spans="1:17">
      <c r="A311" s="10">
        <v>9999</v>
      </c>
      <c r="B311" s="11" t="s">
        <v>11</v>
      </c>
      <c r="C311" s="12">
        <v>41088</v>
      </c>
      <c r="D311" s="13">
        <v>3098</v>
      </c>
      <c r="E311" s="4">
        <f t="shared" si="4"/>
        <v>2</v>
      </c>
      <c r="K311" s="5"/>
      <c r="Q311" s="5"/>
    </row>
    <row r="312" spans="1:17">
      <c r="A312" s="10">
        <v>9999</v>
      </c>
      <c r="B312" s="11" t="s">
        <v>11</v>
      </c>
      <c r="C312" s="12">
        <v>41088</v>
      </c>
      <c r="D312" s="13">
        <v>4422</v>
      </c>
      <c r="E312" s="4">
        <f t="shared" si="4"/>
        <v>2</v>
      </c>
      <c r="K312" s="5"/>
      <c r="Q312" s="5"/>
    </row>
    <row r="313" spans="1:17">
      <c r="A313" s="10">
        <v>9999</v>
      </c>
      <c r="B313" s="11" t="s">
        <v>11</v>
      </c>
      <c r="C313" s="12">
        <v>41088</v>
      </c>
      <c r="D313" s="13">
        <v>2260</v>
      </c>
      <c r="E313" s="4">
        <f t="shared" si="4"/>
        <v>2</v>
      </c>
      <c r="K313" s="5"/>
      <c r="Q313" s="5"/>
    </row>
    <row r="314" spans="1:17">
      <c r="A314" s="10">
        <v>9999</v>
      </c>
      <c r="B314" s="11" t="s">
        <v>11</v>
      </c>
      <c r="C314" s="12">
        <v>41088</v>
      </c>
      <c r="D314" s="13">
        <v>2693</v>
      </c>
      <c r="E314" s="4">
        <f t="shared" si="4"/>
        <v>2</v>
      </c>
      <c r="K314" s="5"/>
      <c r="Q314" s="5"/>
    </row>
    <row r="315" spans="1:17">
      <c r="A315" s="10">
        <v>9999</v>
      </c>
      <c r="B315" s="11" t="s">
        <v>11</v>
      </c>
      <c r="C315" s="12">
        <v>41088</v>
      </c>
      <c r="D315" s="13">
        <v>2726</v>
      </c>
      <c r="E315" s="4">
        <f t="shared" si="4"/>
        <v>2</v>
      </c>
      <c r="K315" s="5"/>
      <c r="Q315" s="5"/>
    </row>
    <row r="316" spans="1:17" ht="21">
      <c r="A316" s="10">
        <v>6617</v>
      </c>
      <c r="B316" s="11" t="s">
        <v>19</v>
      </c>
      <c r="C316" s="12">
        <v>41090</v>
      </c>
      <c r="D316" s="13">
        <v>3236</v>
      </c>
      <c r="E316" s="4">
        <f t="shared" si="4"/>
        <v>0</v>
      </c>
      <c r="F316" s="18"/>
      <c r="K316" s="5"/>
      <c r="Q316" s="5"/>
    </row>
    <row r="317" spans="1:17">
      <c r="A317" s="10">
        <v>9999</v>
      </c>
      <c r="B317" s="11" t="s">
        <v>11</v>
      </c>
      <c r="C317" s="12">
        <v>41090</v>
      </c>
      <c r="D317" s="13">
        <v>7682</v>
      </c>
      <c r="E317" s="4">
        <f t="shared" si="4"/>
        <v>0</v>
      </c>
      <c r="K317" s="5"/>
      <c r="Q317" s="5"/>
    </row>
  </sheetData>
  <sheetCalcPr fullCalcOnLoad="1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7"/>
  <sheetViews>
    <sheetView showGridLines="0" workbookViewId="0">
      <pane ySplit="1" topLeftCell="A2" activePane="bottomLeft" state="frozen"/>
      <selection pane="bottomLeft"/>
    </sheetView>
  </sheetViews>
  <sheetFormatPr defaultRowHeight="15.75"/>
  <cols>
    <col min="1" max="1" width="14" style="10" customWidth="1"/>
    <col min="2" max="2" width="29.1640625" style="11" customWidth="1"/>
    <col min="3" max="3" width="24.5" style="12" customWidth="1"/>
    <col min="4" max="4" width="24.5" style="13" customWidth="1"/>
    <col min="5" max="5" width="14.5" style="4" customWidth="1"/>
    <col min="6" max="6" width="21.1640625" style="16" customWidth="1"/>
    <col min="7" max="7" width="14.83203125" customWidth="1"/>
    <col min="8" max="8" width="15" bestFit="1" customWidth="1"/>
    <col min="9" max="9" width="61.1640625" bestFit="1" customWidth="1"/>
    <col min="10" max="10" width="9.83203125" bestFit="1" customWidth="1"/>
    <col min="11" max="11" width="27.83203125" customWidth="1"/>
    <col min="12" max="12" width="11.5" bestFit="1" customWidth="1"/>
    <col min="15" max="15" width="10" bestFit="1" customWidth="1"/>
    <col min="17" max="17" width="10" bestFit="1" customWidth="1"/>
    <col min="18" max="16384" width="9.33203125" style="1"/>
  </cols>
  <sheetData>
    <row r="1" spans="1:10" ht="17.25">
      <c r="A1" s="7" t="s">
        <v>35</v>
      </c>
      <c r="B1" s="7" t="s">
        <v>32</v>
      </c>
      <c r="C1" s="8" t="s">
        <v>33</v>
      </c>
      <c r="D1" s="9" t="s">
        <v>34</v>
      </c>
      <c r="E1" s="9" t="s">
        <v>36</v>
      </c>
      <c r="F1" s="17"/>
      <c r="G1" s="14" t="s">
        <v>37</v>
      </c>
      <c r="H1" s="15">
        <v>41090</v>
      </c>
    </row>
    <row r="2" spans="1:10">
      <c r="A2" s="10">
        <v>1001</v>
      </c>
      <c r="B2" s="11" t="s">
        <v>12</v>
      </c>
      <c r="C2" s="12">
        <v>40910</v>
      </c>
      <c r="D2" s="13">
        <v>60170</v>
      </c>
      <c r="E2" s="4">
        <f t="shared" ref="E2:E65" si="0">帳齡分析日-C2</f>
        <v>180</v>
      </c>
    </row>
    <row r="3" spans="1:10">
      <c r="A3" s="10">
        <v>1111</v>
      </c>
      <c r="B3" s="11" t="s">
        <v>14</v>
      </c>
      <c r="C3" s="12">
        <v>40910</v>
      </c>
      <c r="D3" s="13">
        <v>31030</v>
      </c>
      <c r="E3" s="4">
        <f t="shared" si="0"/>
        <v>180</v>
      </c>
    </row>
    <row r="4" spans="1:10" ht="16.5">
      <c r="A4" s="10">
        <v>1231</v>
      </c>
      <c r="B4" s="11" t="s">
        <v>20</v>
      </c>
      <c r="C4" s="12">
        <v>40910</v>
      </c>
      <c r="D4" s="13">
        <v>22106</v>
      </c>
      <c r="E4" s="4">
        <f t="shared" si="0"/>
        <v>180</v>
      </c>
      <c r="F4" s="21" t="s">
        <v>47</v>
      </c>
      <c r="G4" s="21" t="s">
        <v>48</v>
      </c>
      <c r="H4" s="21" t="s">
        <v>46</v>
      </c>
      <c r="I4" s="21" t="s">
        <v>63</v>
      </c>
      <c r="J4" s="21" t="s">
        <v>61</v>
      </c>
    </row>
    <row r="5" spans="1:10" ht="17.25">
      <c r="A5" s="10">
        <v>7400</v>
      </c>
      <c r="B5" s="11" t="s">
        <v>10</v>
      </c>
      <c r="C5" s="12">
        <v>40910</v>
      </c>
      <c r="D5" s="13">
        <v>12318</v>
      </c>
      <c r="E5" s="4">
        <f t="shared" si="0"/>
        <v>180</v>
      </c>
      <c r="F5" s="19" t="s">
        <v>38</v>
      </c>
      <c r="G5" s="19">
        <v>30</v>
      </c>
      <c r="H5" s="46">
        <f>COUNTIF(E:E,"&lt;="&amp;G5)</f>
        <v>62</v>
      </c>
      <c r="I5" s="27" t="s">
        <v>49</v>
      </c>
      <c r="J5" s="31">
        <f>H5/SUM($H$5:$H$9)</f>
        <v>0.19620253164556961</v>
      </c>
    </row>
    <row r="6" spans="1:10" ht="17.25">
      <c r="A6" s="10">
        <v>1195</v>
      </c>
      <c r="B6" s="11" t="s">
        <v>15</v>
      </c>
      <c r="C6" s="12">
        <v>40912</v>
      </c>
      <c r="D6" s="13">
        <v>17456</v>
      </c>
      <c r="E6" s="4">
        <f t="shared" si="0"/>
        <v>178</v>
      </c>
      <c r="F6" s="19" t="s">
        <v>56</v>
      </c>
      <c r="G6" s="19">
        <v>90</v>
      </c>
      <c r="H6" s="46">
        <f>COUNTIFS(E:E,"&gt;"&amp;G5,E:E,"&lt;="&amp;G6)</f>
        <v>113</v>
      </c>
      <c r="I6" s="28" t="s">
        <v>50</v>
      </c>
      <c r="J6" s="31">
        <f>H6/SUM($H$5:$H$9)</f>
        <v>0.35759493670886078</v>
      </c>
    </row>
    <row r="7" spans="1:10" ht="17.25">
      <c r="A7" s="10">
        <v>6620</v>
      </c>
      <c r="B7" s="11" t="s">
        <v>29</v>
      </c>
      <c r="C7" s="12">
        <v>40912</v>
      </c>
      <c r="D7" s="13">
        <v>26439</v>
      </c>
      <c r="E7" s="4">
        <f t="shared" si="0"/>
        <v>178</v>
      </c>
      <c r="F7" s="19" t="s">
        <v>57</v>
      </c>
      <c r="G7" s="19">
        <v>180</v>
      </c>
      <c r="H7" s="46">
        <f>COUNTIFS(E:E,"&gt;"&amp;G6,E:E,"&lt;="&amp;G7)</f>
        <v>141</v>
      </c>
      <c r="I7" s="28" t="s">
        <v>51</v>
      </c>
      <c r="J7" s="31">
        <f>H7/SUM($H$5:$H$9)</f>
        <v>0.44620253164556961</v>
      </c>
    </row>
    <row r="8" spans="1:10" ht="17.25">
      <c r="A8" s="10">
        <v>9999</v>
      </c>
      <c r="B8" s="11" t="s">
        <v>11</v>
      </c>
      <c r="C8" s="12">
        <v>40915</v>
      </c>
      <c r="D8" s="13">
        <v>21878</v>
      </c>
      <c r="E8" s="4">
        <f t="shared" si="0"/>
        <v>175</v>
      </c>
      <c r="F8" s="19" t="s">
        <v>58</v>
      </c>
      <c r="G8" s="19">
        <v>365</v>
      </c>
      <c r="H8" s="47">
        <f>COUNTIFS(E:E,"&gt;"&amp;G7,E:E,"&lt;="&amp;G8)</f>
        <v>0</v>
      </c>
      <c r="I8" s="29" t="s">
        <v>52</v>
      </c>
      <c r="J8" s="31">
        <f>H8/SUM($H$5:$H$9)</f>
        <v>0</v>
      </c>
    </row>
    <row r="9" spans="1:10" ht="17.25">
      <c r="A9" s="10">
        <v>4055</v>
      </c>
      <c r="B9" s="11" t="s">
        <v>5</v>
      </c>
      <c r="C9" s="12">
        <v>40916</v>
      </c>
      <c r="D9" s="13">
        <v>75943</v>
      </c>
      <c r="E9" s="4">
        <f t="shared" si="0"/>
        <v>174</v>
      </c>
      <c r="F9" s="19" t="s">
        <v>59</v>
      </c>
      <c r="G9" s="19">
        <v>9999</v>
      </c>
      <c r="H9" s="47">
        <f>COUNTIF(E:E,"&gt;"&amp;G8)</f>
        <v>0</v>
      </c>
      <c r="I9" s="27" t="s">
        <v>60</v>
      </c>
      <c r="J9" s="31">
        <f>H9/SUM($H$5:$H$9)</f>
        <v>0</v>
      </c>
    </row>
    <row r="10" spans="1:10" ht="17.25">
      <c r="A10" s="10">
        <v>9191</v>
      </c>
      <c r="B10" s="11" t="s">
        <v>26</v>
      </c>
      <c r="C10" s="12">
        <v>40916</v>
      </c>
      <c r="D10" s="13">
        <v>55560</v>
      </c>
      <c r="E10" s="4">
        <f t="shared" si="0"/>
        <v>174</v>
      </c>
      <c r="F10" s="19"/>
      <c r="G10" s="19"/>
      <c r="H10" s="19"/>
      <c r="I10" s="29"/>
      <c r="J10" s="26"/>
    </row>
    <row r="11" spans="1:10" ht="17.25">
      <c r="A11" s="10">
        <v>1009</v>
      </c>
      <c r="B11" s="11" t="s">
        <v>13</v>
      </c>
      <c r="C11" s="12">
        <v>40918</v>
      </c>
      <c r="D11" s="13">
        <v>59227</v>
      </c>
      <c r="E11" s="4">
        <f t="shared" si="0"/>
        <v>172</v>
      </c>
      <c r="F11" s="19"/>
      <c r="G11" s="19"/>
      <c r="H11" s="20"/>
      <c r="I11" s="30"/>
      <c r="J11" s="26"/>
    </row>
    <row r="12" spans="1:10">
      <c r="A12" s="10">
        <v>3412</v>
      </c>
      <c r="B12" s="11" t="s">
        <v>45</v>
      </c>
      <c r="C12" s="12">
        <v>40918</v>
      </c>
      <c r="D12" s="13">
        <v>3251</v>
      </c>
      <c r="E12" s="4">
        <f t="shared" si="0"/>
        <v>172</v>
      </c>
    </row>
    <row r="13" spans="1:10">
      <c r="A13" s="10">
        <v>2300</v>
      </c>
      <c r="B13" s="11" t="s">
        <v>16</v>
      </c>
      <c r="C13" s="12">
        <v>40920</v>
      </c>
      <c r="D13" s="13">
        <v>1268</v>
      </c>
      <c r="E13" s="4">
        <f t="shared" si="0"/>
        <v>170</v>
      </c>
    </row>
    <row r="14" spans="1:10">
      <c r="A14" s="10">
        <v>9999</v>
      </c>
      <c r="B14" s="11" t="s">
        <v>11</v>
      </c>
      <c r="C14" s="12">
        <v>40922</v>
      </c>
      <c r="D14" s="13">
        <v>28982</v>
      </c>
      <c r="E14" s="4">
        <f t="shared" si="0"/>
        <v>168</v>
      </c>
    </row>
    <row r="15" spans="1:10">
      <c r="A15" s="10">
        <v>4002</v>
      </c>
      <c r="B15" s="11" t="s">
        <v>4</v>
      </c>
      <c r="C15" s="12">
        <v>40923</v>
      </c>
      <c r="D15" s="13">
        <v>18774</v>
      </c>
      <c r="E15" s="4">
        <f t="shared" si="0"/>
        <v>167</v>
      </c>
    </row>
    <row r="16" spans="1:10">
      <c r="A16" s="10">
        <v>6446</v>
      </c>
      <c r="B16" s="11" t="s">
        <v>18</v>
      </c>
      <c r="C16" s="12">
        <v>40923</v>
      </c>
      <c r="D16" s="13">
        <v>40236</v>
      </c>
      <c r="E16" s="4">
        <f t="shared" si="0"/>
        <v>167</v>
      </c>
    </row>
    <row r="17" spans="1:5">
      <c r="A17" s="10">
        <v>6620</v>
      </c>
      <c r="B17" s="11" t="s">
        <v>29</v>
      </c>
      <c r="C17" s="12">
        <v>40923</v>
      </c>
      <c r="D17" s="13">
        <v>21119</v>
      </c>
      <c r="E17" s="4">
        <f t="shared" si="0"/>
        <v>167</v>
      </c>
    </row>
    <row r="18" spans="1:5">
      <c r="A18" s="10">
        <v>9999</v>
      </c>
      <c r="B18" s="11" t="s">
        <v>11</v>
      </c>
      <c r="C18" s="12">
        <v>40923</v>
      </c>
      <c r="D18" s="13">
        <v>19587</v>
      </c>
      <c r="E18" s="4">
        <f t="shared" si="0"/>
        <v>167</v>
      </c>
    </row>
    <row r="19" spans="1:5">
      <c r="A19" s="10">
        <v>6615</v>
      </c>
      <c r="B19" s="11" t="s">
        <v>31</v>
      </c>
      <c r="C19" s="12">
        <v>40924</v>
      </c>
      <c r="D19" s="13">
        <v>1235</v>
      </c>
      <c r="E19" s="4">
        <f t="shared" si="0"/>
        <v>166</v>
      </c>
    </row>
    <row r="20" spans="1:5">
      <c r="A20" s="10">
        <v>5348</v>
      </c>
      <c r="B20" s="11" t="s">
        <v>7</v>
      </c>
      <c r="C20" s="12">
        <v>40926</v>
      </c>
      <c r="D20" s="13">
        <v>11527</v>
      </c>
      <c r="E20" s="4">
        <f t="shared" si="0"/>
        <v>164</v>
      </c>
    </row>
    <row r="21" spans="1:5">
      <c r="A21" s="10">
        <v>1111</v>
      </c>
      <c r="B21" s="11" t="s">
        <v>14</v>
      </c>
      <c r="C21" s="12">
        <v>40927</v>
      </c>
      <c r="D21" s="13">
        <v>52901</v>
      </c>
      <c r="E21" s="4">
        <f t="shared" si="0"/>
        <v>163</v>
      </c>
    </row>
    <row r="22" spans="1:5">
      <c r="A22" s="10">
        <v>2315</v>
      </c>
      <c r="B22" s="11" t="s">
        <v>24</v>
      </c>
      <c r="C22" s="12">
        <v>40927</v>
      </c>
      <c r="D22" s="13">
        <v>1164</v>
      </c>
      <c r="E22" s="4">
        <f t="shared" si="0"/>
        <v>163</v>
      </c>
    </row>
    <row r="23" spans="1:5">
      <c r="A23" s="10">
        <v>4702</v>
      </c>
      <c r="B23" s="11" t="s">
        <v>6</v>
      </c>
      <c r="C23" s="12">
        <v>40927</v>
      </c>
      <c r="D23" s="13">
        <v>14515</v>
      </c>
      <c r="E23" s="4">
        <f t="shared" si="0"/>
        <v>163</v>
      </c>
    </row>
    <row r="24" spans="1:5">
      <c r="A24" s="10">
        <v>9999</v>
      </c>
      <c r="B24" s="11" t="s">
        <v>11</v>
      </c>
      <c r="C24" s="12">
        <v>40929</v>
      </c>
      <c r="D24" s="13">
        <v>17755</v>
      </c>
      <c r="E24" s="4">
        <f t="shared" si="0"/>
        <v>161</v>
      </c>
    </row>
    <row r="25" spans="1:5">
      <c r="A25" s="10">
        <v>5555</v>
      </c>
      <c r="B25" s="11" t="s">
        <v>17</v>
      </c>
      <c r="C25" s="12">
        <v>40930</v>
      </c>
      <c r="D25" s="13">
        <v>106366</v>
      </c>
      <c r="E25" s="4">
        <f t="shared" si="0"/>
        <v>160</v>
      </c>
    </row>
    <row r="26" spans="1:5">
      <c r="A26" s="10">
        <v>5566</v>
      </c>
      <c r="B26" s="11" t="s">
        <v>8</v>
      </c>
      <c r="C26" s="12">
        <v>40930</v>
      </c>
      <c r="D26" s="13">
        <v>32303</v>
      </c>
      <c r="E26" s="4">
        <f t="shared" si="0"/>
        <v>160</v>
      </c>
    </row>
    <row r="27" spans="1:5">
      <c r="A27" s="10">
        <v>9999</v>
      </c>
      <c r="B27" s="11" t="s">
        <v>11</v>
      </c>
      <c r="C27" s="12">
        <v>40930</v>
      </c>
      <c r="D27" s="13">
        <v>18371</v>
      </c>
      <c r="E27" s="4">
        <f t="shared" si="0"/>
        <v>160</v>
      </c>
    </row>
    <row r="28" spans="1:5">
      <c r="A28" s="10">
        <v>1195</v>
      </c>
      <c r="B28" s="11" t="s">
        <v>15</v>
      </c>
      <c r="C28" s="12">
        <v>40931</v>
      </c>
      <c r="D28" s="13">
        <v>58058</v>
      </c>
      <c r="E28" s="4">
        <f t="shared" si="0"/>
        <v>159</v>
      </c>
    </row>
    <row r="29" spans="1:5">
      <c r="A29" s="10">
        <v>3412</v>
      </c>
      <c r="B29" s="11" t="s">
        <v>45</v>
      </c>
      <c r="C29" s="12">
        <v>40931</v>
      </c>
      <c r="D29" s="13">
        <v>2612</v>
      </c>
      <c r="E29" s="4">
        <f t="shared" si="0"/>
        <v>159</v>
      </c>
    </row>
    <row r="30" spans="1:5">
      <c r="A30" s="10">
        <v>8001</v>
      </c>
      <c r="B30" s="11" t="s">
        <v>27</v>
      </c>
      <c r="C30" s="12">
        <v>40933</v>
      </c>
      <c r="D30" s="13">
        <v>7340</v>
      </c>
      <c r="E30" s="4">
        <f t="shared" si="0"/>
        <v>157</v>
      </c>
    </row>
    <row r="31" spans="1:5">
      <c r="A31" s="10">
        <v>1001</v>
      </c>
      <c r="B31" s="11" t="s">
        <v>12</v>
      </c>
      <c r="C31" s="12">
        <v>40934</v>
      </c>
      <c r="D31" s="13">
        <v>73964</v>
      </c>
      <c r="E31" s="4">
        <f t="shared" si="0"/>
        <v>156</v>
      </c>
    </row>
    <row r="32" spans="1:5">
      <c r="A32" s="10">
        <v>1195</v>
      </c>
      <c r="B32" s="11" t="s">
        <v>15</v>
      </c>
      <c r="C32" s="12">
        <v>40934</v>
      </c>
      <c r="D32" s="13">
        <v>25173</v>
      </c>
      <c r="E32" s="4">
        <f t="shared" si="0"/>
        <v>156</v>
      </c>
    </row>
    <row r="33" spans="1:5">
      <c r="A33" s="10">
        <v>9999</v>
      </c>
      <c r="B33" s="11" t="s">
        <v>11</v>
      </c>
      <c r="C33" s="12">
        <v>40936</v>
      </c>
      <c r="D33" s="13">
        <v>17334</v>
      </c>
      <c r="E33" s="4">
        <f t="shared" si="0"/>
        <v>154</v>
      </c>
    </row>
    <row r="34" spans="1:5">
      <c r="A34" s="10">
        <v>1001</v>
      </c>
      <c r="B34" s="11" t="s">
        <v>12</v>
      </c>
      <c r="C34" s="12">
        <v>40939</v>
      </c>
      <c r="D34" s="13">
        <v>11095</v>
      </c>
      <c r="E34" s="4">
        <f t="shared" si="0"/>
        <v>151</v>
      </c>
    </row>
    <row r="35" spans="1:5">
      <c r="A35" s="10">
        <v>1009</v>
      </c>
      <c r="B35" s="11" t="s">
        <v>13</v>
      </c>
      <c r="C35" s="12">
        <v>40939</v>
      </c>
      <c r="D35" s="13">
        <v>9726</v>
      </c>
      <c r="E35" s="4">
        <f t="shared" si="0"/>
        <v>151</v>
      </c>
    </row>
    <row r="36" spans="1:5">
      <c r="A36" s="10">
        <v>1195</v>
      </c>
      <c r="B36" s="11" t="s">
        <v>15</v>
      </c>
      <c r="C36" s="12">
        <v>40939</v>
      </c>
      <c r="D36" s="13">
        <v>8926</v>
      </c>
      <c r="E36" s="4">
        <f t="shared" si="0"/>
        <v>151</v>
      </c>
    </row>
    <row r="37" spans="1:5">
      <c r="A37" s="10">
        <v>1231</v>
      </c>
      <c r="B37" s="11" t="s">
        <v>20</v>
      </c>
      <c r="C37" s="12">
        <v>40939</v>
      </c>
      <c r="D37" s="13">
        <v>10931</v>
      </c>
      <c r="E37" s="4">
        <f t="shared" si="0"/>
        <v>151</v>
      </c>
    </row>
    <row r="38" spans="1:5">
      <c r="A38" s="10">
        <v>1248</v>
      </c>
      <c r="B38" s="11" t="s">
        <v>30</v>
      </c>
      <c r="C38" s="12">
        <v>40939</v>
      </c>
      <c r="D38" s="13">
        <v>10432</v>
      </c>
      <c r="E38" s="4">
        <f t="shared" si="0"/>
        <v>151</v>
      </c>
    </row>
    <row r="39" spans="1:5">
      <c r="A39" s="10">
        <v>2222</v>
      </c>
      <c r="B39" s="11" t="s">
        <v>22</v>
      </c>
      <c r="C39" s="12">
        <v>40939</v>
      </c>
      <c r="D39" s="13">
        <v>9362</v>
      </c>
      <c r="E39" s="4">
        <f t="shared" si="0"/>
        <v>151</v>
      </c>
    </row>
    <row r="40" spans="1:5">
      <c r="A40" s="10">
        <v>2300</v>
      </c>
      <c r="B40" s="11" t="s">
        <v>16</v>
      </c>
      <c r="C40" s="12">
        <v>40939</v>
      </c>
      <c r="D40" s="13">
        <v>11858</v>
      </c>
      <c r="E40" s="4">
        <f t="shared" si="0"/>
        <v>151</v>
      </c>
    </row>
    <row r="41" spans="1:5">
      <c r="A41" s="10">
        <v>2315</v>
      </c>
      <c r="B41" s="11" t="s">
        <v>24</v>
      </c>
      <c r="C41" s="12">
        <v>40939</v>
      </c>
      <c r="D41" s="13">
        <v>11999</v>
      </c>
      <c r="E41" s="4">
        <f t="shared" si="0"/>
        <v>151</v>
      </c>
    </row>
    <row r="42" spans="1:5">
      <c r="A42" s="10">
        <v>2661</v>
      </c>
      <c r="B42" s="11" t="s">
        <v>25</v>
      </c>
      <c r="C42" s="12">
        <v>40939</v>
      </c>
      <c r="D42" s="13">
        <v>10132</v>
      </c>
      <c r="E42" s="4">
        <f t="shared" si="0"/>
        <v>151</v>
      </c>
    </row>
    <row r="43" spans="1:5">
      <c r="A43" s="10">
        <v>3115</v>
      </c>
      <c r="B43" s="11" t="s">
        <v>2</v>
      </c>
      <c r="C43" s="12">
        <v>40939</v>
      </c>
      <c r="D43" s="13">
        <v>9378</v>
      </c>
      <c r="E43" s="4">
        <f t="shared" si="0"/>
        <v>151</v>
      </c>
    </row>
    <row r="44" spans="1:5">
      <c r="A44" s="10">
        <v>3333</v>
      </c>
      <c r="B44" s="11" t="s">
        <v>21</v>
      </c>
      <c r="C44" s="12">
        <v>40939</v>
      </c>
      <c r="D44" s="13">
        <v>14778</v>
      </c>
      <c r="E44" s="4">
        <f t="shared" si="0"/>
        <v>151</v>
      </c>
    </row>
    <row r="45" spans="1:5">
      <c r="A45" s="10">
        <v>3412</v>
      </c>
      <c r="B45" s="11" t="s">
        <v>45</v>
      </c>
      <c r="C45" s="12">
        <v>40939</v>
      </c>
      <c r="D45" s="13">
        <v>21589</v>
      </c>
      <c r="E45" s="4">
        <f t="shared" si="0"/>
        <v>151</v>
      </c>
    </row>
    <row r="46" spans="1:5">
      <c r="A46" s="10">
        <v>4002</v>
      </c>
      <c r="B46" s="11" t="s">
        <v>4</v>
      </c>
      <c r="C46" s="12">
        <v>40939</v>
      </c>
      <c r="D46" s="13">
        <v>9618</v>
      </c>
      <c r="E46" s="4">
        <f t="shared" si="0"/>
        <v>151</v>
      </c>
    </row>
    <row r="47" spans="1:5">
      <c r="A47" s="10">
        <v>4055</v>
      </c>
      <c r="B47" s="11" t="s">
        <v>5</v>
      </c>
      <c r="C47" s="12">
        <v>40939</v>
      </c>
      <c r="D47" s="13">
        <v>9491</v>
      </c>
      <c r="E47" s="4">
        <f t="shared" si="0"/>
        <v>151</v>
      </c>
    </row>
    <row r="48" spans="1:5">
      <c r="A48" s="10">
        <v>5348</v>
      </c>
      <c r="B48" s="11" t="s">
        <v>7</v>
      </c>
      <c r="C48" s="12">
        <v>40939</v>
      </c>
      <c r="D48" s="13">
        <v>9552</v>
      </c>
      <c r="E48" s="4">
        <f t="shared" si="0"/>
        <v>151</v>
      </c>
    </row>
    <row r="49" spans="1:5">
      <c r="A49" s="10">
        <v>5555</v>
      </c>
      <c r="B49" s="11" t="s">
        <v>17</v>
      </c>
      <c r="C49" s="12">
        <v>40939</v>
      </c>
      <c r="D49" s="13">
        <v>106736</v>
      </c>
      <c r="E49" s="4">
        <f t="shared" si="0"/>
        <v>151</v>
      </c>
    </row>
    <row r="50" spans="1:5">
      <c r="A50" s="10">
        <v>5555</v>
      </c>
      <c r="B50" s="11" t="s">
        <v>17</v>
      </c>
      <c r="C50" s="12">
        <v>40939</v>
      </c>
      <c r="D50" s="13">
        <v>13804</v>
      </c>
      <c r="E50" s="4">
        <f t="shared" si="0"/>
        <v>151</v>
      </c>
    </row>
    <row r="51" spans="1:5">
      <c r="A51" s="10">
        <v>5566</v>
      </c>
      <c r="B51" s="11" t="s">
        <v>8</v>
      </c>
      <c r="C51" s="12">
        <v>40939</v>
      </c>
      <c r="D51" s="13">
        <v>9854</v>
      </c>
      <c r="E51" s="4">
        <f t="shared" si="0"/>
        <v>151</v>
      </c>
    </row>
    <row r="52" spans="1:5">
      <c r="A52" s="10">
        <v>6615</v>
      </c>
      <c r="B52" s="11" t="s">
        <v>31</v>
      </c>
      <c r="C52" s="12">
        <v>40939</v>
      </c>
      <c r="D52" s="13">
        <v>12487</v>
      </c>
      <c r="E52" s="4">
        <f t="shared" si="0"/>
        <v>151</v>
      </c>
    </row>
    <row r="53" spans="1:5">
      <c r="A53" s="10">
        <v>6617</v>
      </c>
      <c r="B53" s="11" t="s">
        <v>19</v>
      </c>
      <c r="C53" s="12">
        <v>40939</v>
      </c>
      <c r="D53" s="13">
        <v>11507</v>
      </c>
      <c r="E53" s="4">
        <f t="shared" si="0"/>
        <v>151</v>
      </c>
    </row>
    <row r="54" spans="1:5">
      <c r="A54" s="10">
        <v>6620</v>
      </c>
      <c r="B54" s="11" t="s">
        <v>29</v>
      </c>
      <c r="C54" s="12">
        <v>40939</v>
      </c>
      <c r="D54" s="13">
        <v>14030</v>
      </c>
      <c r="E54" s="4">
        <f t="shared" si="0"/>
        <v>151</v>
      </c>
    </row>
    <row r="55" spans="1:5">
      <c r="A55" s="10">
        <v>7222</v>
      </c>
      <c r="B55" s="11" t="s">
        <v>28</v>
      </c>
      <c r="C55" s="12">
        <v>40939</v>
      </c>
      <c r="D55" s="13">
        <v>9818</v>
      </c>
      <c r="E55" s="4">
        <f t="shared" si="0"/>
        <v>151</v>
      </c>
    </row>
    <row r="56" spans="1:5">
      <c r="A56" s="10">
        <v>8001</v>
      </c>
      <c r="B56" s="11" t="s">
        <v>27</v>
      </c>
      <c r="C56" s="12">
        <v>40939</v>
      </c>
      <c r="D56" s="13">
        <v>17779</v>
      </c>
      <c r="E56" s="4">
        <f t="shared" si="0"/>
        <v>151</v>
      </c>
    </row>
    <row r="57" spans="1:5">
      <c r="A57" s="10">
        <v>9191</v>
      </c>
      <c r="B57" s="11" t="s">
        <v>26</v>
      </c>
      <c r="C57" s="12">
        <v>40939</v>
      </c>
      <c r="D57" s="13">
        <v>10103</v>
      </c>
      <c r="E57" s="4">
        <f t="shared" si="0"/>
        <v>151</v>
      </c>
    </row>
    <row r="58" spans="1:5">
      <c r="A58" s="10">
        <v>2222</v>
      </c>
      <c r="B58" s="11" t="s">
        <v>22</v>
      </c>
      <c r="C58" s="12">
        <v>40940</v>
      </c>
      <c r="D58" s="13">
        <v>69351</v>
      </c>
      <c r="E58" s="4">
        <f t="shared" si="0"/>
        <v>150</v>
      </c>
    </row>
    <row r="59" spans="1:5">
      <c r="A59" s="10">
        <v>7222</v>
      </c>
      <c r="B59" s="11" t="s">
        <v>28</v>
      </c>
      <c r="C59" s="12">
        <v>40940</v>
      </c>
      <c r="D59" s="13">
        <v>9771</v>
      </c>
      <c r="E59" s="4">
        <f t="shared" si="0"/>
        <v>150</v>
      </c>
    </row>
    <row r="60" spans="1:5">
      <c r="A60" s="10">
        <v>6617</v>
      </c>
      <c r="B60" s="11" t="s">
        <v>19</v>
      </c>
      <c r="C60" s="12">
        <v>40941</v>
      </c>
      <c r="D60" s="13">
        <v>40119</v>
      </c>
      <c r="E60" s="4">
        <f t="shared" si="0"/>
        <v>149</v>
      </c>
    </row>
    <row r="61" spans="1:5">
      <c r="A61" s="10">
        <v>9999</v>
      </c>
      <c r="B61" s="11" t="s">
        <v>11</v>
      </c>
      <c r="C61" s="12">
        <v>40943</v>
      </c>
      <c r="D61" s="13">
        <v>17078</v>
      </c>
      <c r="E61" s="4">
        <f t="shared" si="0"/>
        <v>147</v>
      </c>
    </row>
    <row r="62" spans="1:5">
      <c r="A62" s="10">
        <v>6620</v>
      </c>
      <c r="B62" s="11" t="s">
        <v>29</v>
      </c>
      <c r="C62" s="12">
        <v>40945</v>
      </c>
      <c r="D62" s="13">
        <v>19300</v>
      </c>
      <c r="E62" s="4">
        <f t="shared" si="0"/>
        <v>145</v>
      </c>
    </row>
    <row r="63" spans="1:5">
      <c r="A63" s="10">
        <v>1001</v>
      </c>
      <c r="B63" s="11" t="s">
        <v>12</v>
      </c>
      <c r="C63" s="12">
        <v>40948</v>
      </c>
      <c r="D63" s="13">
        <v>1012</v>
      </c>
      <c r="E63" s="4">
        <f t="shared" si="0"/>
        <v>142</v>
      </c>
    </row>
    <row r="64" spans="1:5">
      <c r="A64" s="10">
        <v>2661</v>
      </c>
      <c r="B64" s="11" t="s">
        <v>25</v>
      </c>
      <c r="C64" s="12">
        <v>40948</v>
      </c>
      <c r="D64" s="13">
        <v>69410</v>
      </c>
      <c r="E64" s="4">
        <f t="shared" si="0"/>
        <v>142</v>
      </c>
    </row>
    <row r="65" spans="1:5">
      <c r="A65" s="10">
        <v>9999</v>
      </c>
      <c r="B65" s="11" t="s">
        <v>11</v>
      </c>
      <c r="C65" s="12">
        <v>40950</v>
      </c>
      <c r="D65" s="13">
        <v>18989</v>
      </c>
      <c r="E65" s="4">
        <f t="shared" si="0"/>
        <v>140</v>
      </c>
    </row>
    <row r="66" spans="1:5">
      <c r="A66" s="10">
        <v>9999</v>
      </c>
      <c r="B66" s="11" t="s">
        <v>11</v>
      </c>
      <c r="C66" s="12">
        <v>40957</v>
      </c>
      <c r="D66" s="13">
        <v>18403</v>
      </c>
      <c r="E66" s="4">
        <f t="shared" ref="E66:E129" si="1">帳齡分析日-C66</f>
        <v>133</v>
      </c>
    </row>
    <row r="67" spans="1:5">
      <c r="A67" s="10">
        <v>4055</v>
      </c>
      <c r="B67" s="11" t="s">
        <v>5</v>
      </c>
      <c r="C67" s="12">
        <v>40958</v>
      </c>
      <c r="D67" s="13">
        <v>44156</v>
      </c>
      <c r="E67" s="4">
        <f t="shared" si="1"/>
        <v>132</v>
      </c>
    </row>
    <row r="68" spans="1:5">
      <c r="A68" s="10">
        <v>9191</v>
      </c>
      <c r="B68" s="11" t="s">
        <v>26</v>
      </c>
      <c r="C68" s="12">
        <v>40958</v>
      </c>
      <c r="D68" s="13">
        <v>63672</v>
      </c>
      <c r="E68" s="4">
        <f t="shared" si="1"/>
        <v>132</v>
      </c>
    </row>
    <row r="69" spans="1:5">
      <c r="A69" s="10">
        <v>5555</v>
      </c>
      <c r="B69" s="11" t="s">
        <v>17</v>
      </c>
      <c r="C69" s="12">
        <v>40959</v>
      </c>
      <c r="D69" s="13">
        <v>1141</v>
      </c>
      <c r="E69" s="4">
        <f t="shared" si="1"/>
        <v>131</v>
      </c>
    </row>
    <row r="70" spans="1:5">
      <c r="A70" s="10">
        <v>6615</v>
      </c>
      <c r="B70" s="11" t="s">
        <v>31</v>
      </c>
      <c r="C70" s="12">
        <v>40959</v>
      </c>
      <c r="D70" s="13">
        <v>1439</v>
      </c>
      <c r="E70" s="4">
        <f t="shared" si="1"/>
        <v>131</v>
      </c>
    </row>
    <row r="71" spans="1:5">
      <c r="A71" s="10">
        <v>1195</v>
      </c>
      <c r="B71" s="11" t="s">
        <v>15</v>
      </c>
      <c r="C71" s="12">
        <v>40961</v>
      </c>
      <c r="D71" s="13">
        <v>66180</v>
      </c>
      <c r="E71" s="4">
        <f t="shared" si="1"/>
        <v>129</v>
      </c>
    </row>
    <row r="72" spans="1:5">
      <c r="A72" s="10">
        <v>1111</v>
      </c>
      <c r="B72" s="11" t="s">
        <v>14</v>
      </c>
      <c r="C72" s="12">
        <v>40964</v>
      </c>
      <c r="D72" s="13">
        <v>1215</v>
      </c>
      <c r="E72" s="4">
        <f t="shared" si="1"/>
        <v>126</v>
      </c>
    </row>
    <row r="73" spans="1:5">
      <c r="A73" s="10">
        <v>9999</v>
      </c>
      <c r="B73" s="11" t="s">
        <v>11</v>
      </c>
      <c r="C73" s="12">
        <v>40964</v>
      </c>
      <c r="D73" s="13">
        <v>17967</v>
      </c>
      <c r="E73" s="4">
        <f t="shared" si="1"/>
        <v>126</v>
      </c>
    </row>
    <row r="74" spans="1:5">
      <c r="A74" s="10">
        <v>3412</v>
      </c>
      <c r="B74" s="11" t="s">
        <v>45</v>
      </c>
      <c r="C74" s="12">
        <v>40965</v>
      </c>
      <c r="D74" s="13">
        <v>2862</v>
      </c>
      <c r="E74" s="4">
        <f t="shared" si="1"/>
        <v>125</v>
      </c>
    </row>
    <row r="75" spans="1:5">
      <c r="A75" s="10">
        <v>8001</v>
      </c>
      <c r="B75" s="11" t="s">
        <v>27</v>
      </c>
      <c r="C75" s="12">
        <v>40965</v>
      </c>
      <c r="D75" s="13">
        <v>6903</v>
      </c>
      <c r="E75" s="4">
        <f t="shared" si="1"/>
        <v>125</v>
      </c>
    </row>
    <row r="76" spans="1:5">
      <c r="A76" s="10">
        <v>3333</v>
      </c>
      <c r="B76" s="11" t="s">
        <v>21</v>
      </c>
      <c r="C76" s="12">
        <v>40967</v>
      </c>
      <c r="D76" s="13">
        <v>19271</v>
      </c>
      <c r="E76" s="4">
        <f t="shared" si="1"/>
        <v>123</v>
      </c>
    </row>
    <row r="77" spans="1:5">
      <c r="A77" s="10">
        <v>7400</v>
      </c>
      <c r="B77" s="11" t="s">
        <v>10</v>
      </c>
      <c r="C77" s="12">
        <v>40967</v>
      </c>
      <c r="D77" s="13">
        <v>18606</v>
      </c>
      <c r="E77" s="4">
        <f t="shared" si="1"/>
        <v>123</v>
      </c>
    </row>
    <row r="78" spans="1:5">
      <c r="A78" s="10">
        <v>9191</v>
      </c>
      <c r="B78" s="11" t="s">
        <v>26</v>
      </c>
      <c r="C78" s="12">
        <v>40967</v>
      </c>
      <c r="D78" s="13">
        <v>55003</v>
      </c>
      <c r="E78" s="4">
        <f t="shared" si="1"/>
        <v>123</v>
      </c>
    </row>
    <row r="79" spans="1:5">
      <c r="A79" s="10">
        <v>2222</v>
      </c>
      <c r="B79" s="11" t="s">
        <v>22</v>
      </c>
      <c r="C79" s="12">
        <v>40968</v>
      </c>
      <c r="D79" s="13">
        <v>71129</v>
      </c>
      <c r="E79" s="4">
        <f t="shared" si="1"/>
        <v>122</v>
      </c>
    </row>
    <row r="80" spans="1:5">
      <c r="A80" s="10">
        <v>9191</v>
      </c>
      <c r="B80" s="11" t="s">
        <v>26</v>
      </c>
      <c r="C80" s="12">
        <v>40968</v>
      </c>
      <c r="D80" s="13">
        <v>62705</v>
      </c>
      <c r="E80" s="4">
        <f t="shared" si="1"/>
        <v>122</v>
      </c>
    </row>
    <row r="81" spans="1:5">
      <c r="A81" s="10">
        <v>1001</v>
      </c>
      <c r="B81" s="11" t="s">
        <v>12</v>
      </c>
      <c r="C81" s="12">
        <v>40970</v>
      </c>
      <c r="D81" s="13">
        <v>10655</v>
      </c>
      <c r="E81" s="4">
        <f t="shared" si="1"/>
        <v>120</v>
      </c>
    </row>
    <row r="82" spans="1:5">
      <c r="A82" s="10">
        <v>1009</v>
      </c>
      <c r="B82" s="11" t="s">
        <v>13</v>
      </c>
      <c r="C82" s="12">
        <v>40970</v>
      </c>
      <c r="D82" s="13">
        <v>8188</v>
      </c>
      <c r="E82" s="4">
        <f t="shared" si="1"/>
        <v>120</v>
      </c>
    </row>
    <row r="83" spans="1:5">
      <c r="A83" s="10">
        <v>1111</v>
      </c>
      <c r="B83" s="11" t="s">
        <v>14</v>
      </c>
      <c r="C83" s="12">
        <v>40970</v>
      </c>
      <c r="D83" s="13">
        <v>8361</v>
      </c>
      <c r="E83" s="4">
        <f t="shared" si="1"/>
        <v>120</v>
      </c>
    </row>
    <row r="84" spans="1:5">
      <c r="A84" s="10">
        <v>1195</v>
      </c>
      <c r="B84" s="11" t="s">
        <v>15</v>
      </c>
      <c r="C84" s="12">
        <v>40970</v>
      </c>
      <c r="D84" s="13">
        <v>8023</v>
      </c>
      <c r="E84" s="4">
        <f t="shared" si="1"/>
        <v>120</v>
      </c>
    </row>
    <row r="85" spans="1:5">
      <c r="A85" s="10">
        <v>1231</v>
      </c>
      <c r="B85" s="11" t="s">
        <v>20</v>
      </c>
      <c r="C85" s="12">
        <v>40970</v>
      </c>
      <c r="D85" s="13">
        <v>9438</v>
      </c>
      <c r="E85" s="4">
        <f t="shared" si="1"/>
        <v>120</v>
      </c>
    </row>
    <row r="86" spans="1:5">
      <c r="A86" s="10">
        <v>1248</v>
      </c>
      <c r="B86" s="11" t="s">
        <v>30</v>
      </c>
      <c r="C86" s="12">
        <v>40970</v>
      </c>
      <c r="D86" s="13">
        <v>8934</v>
      </c>
      <c r="E86" s="4">
        <f t="shared" si="1"/>
        <v>120</v>
      </c>
    </row>
    <row r="87" spans="1:5">
      <c r="A87" s="10">
        <v>2222</v>
      </c>
      <c r="B87" s="11" t="s">
        <v>22</v>
      </c>
      <c r="C87" s="12">
        <v>40970</v>
      </c>
      <c r="D87" s="13">
        <v>9162</v>
      </c>
      <c r="E87" s="4">
        <f t="shared" si="1"/>
        <v>120</v>
      </c>
    </row>
    <row r="88" spans="1:5">
      <c r="A88" s="10">
        <v>2300</v>
      </c>
      <c r="B88" s="11" t="s">
        <v>16</v>
      </c>
      <c r="C88" s="12">
        <v>40970</v>
      </c>
      <c r="D88" s="13">
        <v>10373</v>
      </c>
      <c r="E88" s="4">
        <f t="shared" si="1"/>
        <v>120</v>
      </c>
    </row>
    <row r="89" spans="1:5">
      <c r="A89" s="10">
        <v>2315</v>
      </c>
      <c r="B89" s="11" t="s">
        <v>24</v>
      </c>
      <c r="C89" s="12">
        <v>40970</v>
      </c>
      <c r="D89" s="13">
        <v>10515</v>
      </c>
      <c r="E89" s="4">
        <f t="shared" si="1"/>
        <v>120</v>
      </c>
    </row>
    <row r="90" spans="1:5">
      <c r="A90" s="10">
        <v>2661</v>
      </c>
      <c r="B90" s="11" t="s">
        <v>25</v>
      </c>
      <c r="C90" s="12">
        <v>40970</v>
      </c>
      <c r="D90" s="13">
        <v>9285</v>
      </c>
      <c r="E90" s="4">
        <f t="shared" si="1"/>
        <v>120</v>
      </c>
    </row>
    <row r="91" spans="1:5">
      <c r="A91" s="10">
        <v>3115</v>
      </c>
      <c r="B91" s="11" t="s">
        <v>2</v>
      </c>
      <c r="C91" s="12">
        <v>40970</v>
      </c>
      <c r="D91" s="13">
        <v>7868</v>
      </c>
      <c r="E91" s="4">
        <f t="shared" si="1"/>
        <v>120</v>
      </c>
    </row>
    <row r="92" spans="1:5">
      <c r="A92" s="10">
        <v>3333</v>
      </c>
      <c r="B92" s="11" t="s">
        <v>21</v>
      </c>
      <c r="C92" s="12">
        <v>40970</v>
      </c>
      <c r="D92" s="13">
        <v>13446</v>
      </c>
      <c r="E92" s="4">
        <f t="shared" si="1"/>
        <v>120</v>
      </c>
    </row>
    <row r="93" spans="1:5">
      <c r="A93" s="10">
        <v>3412</v>
      </c>
      <c r="B93" s="11" t="s">
        <v>45</v>
      </c>
      <c r="C93" s="12">
        <v>40970</v>
      </c>
      <c r="D93" s="13">
        <v>23130</v>
      </c>
      <c r="E93" s="4">
        <f t="shared" si="1"/>
        <v>120</v>
      </c>
    </row>
    <row r="94" spans="1:5">
      <c r="A94" s="10">
        <v>4002</v>
      </c>
      <c r="B94" s="11" t="s">
        <v>4</v>
      </c>
      <c r="C94" s="12">
        <v>40970</v>
      </c>
      <c r="D94" s="13">
        <v>8109</v>
      </c>
      <c r="E94" s="4">
        <f t="shared" si="1"/>
        <v>120</v>
      </c>
    </row>
    <row r="95" spans="1:5">
      <c r="A95" s="10">
        <v>4055</v>
      </c>
      <c r="B95" s="11" t="s">
        <v>5</v>
      </c>
      <c r="C95" s="12">
        <v>40970</v>
      </c>
      <c r="D95" s="13">
        <v>8342</v>
      </c>
      <c r="E95" s="4">
        <f t="shared" si="1"/>
        <v>120</v>
      </c>
    </row>
    <row r="96" spans="1:5">
      <c r="A96" s="10">
        <v>5348</v>
      </c>
      <c r="B96" s="11" t="s">
        <v>7</v>
      </c>
      <c r="C96" s="12">
        <v>40970</v>
      </c>
      <c r="D96" s="13">
        <v>8041</v>
      </c>
      <c r="E96" s="4">
        <f t="shared" si="1"/>
        <v>120</v>
      </c>
    </row>
    <row r="97" spans="1:5">
      <c r="A97" s="10">
        <v>5555</v>
      </c>
      <c r="B97" s="11" t="s">
        <v>17</v>
      </c>
      <c r="C97" s="12">
        <v>40970</v>
      </c>
      <c r="D97" s="13">
        <v>14551</v>
      </c>
      <c r="E97" s="4">
        <f t="shared" si="1"/>
        <v>120</v>
      </c>
    </row>
    <row r="98" spans="1:5">
      <c r="A98" s="10">
        <v>5566</v>
      </c>
      <c r="B98" s="11" t="s">
        <v>8</v>
      </c>
      <c r="C98" s="12">
        <v>40970</v>
      </c>
      <c r="D98" s="13">
        <v>8313</v>
      </c>
      <c r="E98" s="4">
        <f t="shared" si="1"/>
        <v>120</v>
      </c>
    </row>
    <row r="99" spans="1:5">
      <c r="A99" s="10">
        <v>6615</v>
      </c>
      <c r="B99" s="11" t="s">
        <v>31</v>
      </c>
      <c r="C99" s="12">
        <v>40970</v>
      </c>
      <c r="D99" s="13">
        <v>12501</v>
      </c>
      <c r="E99" s="4">
        <f t="shared" si="1"/>
        <v>120</v>
      </c>
    </row>
    <row r="100" spans="1:5">
      <c r="A100" s="10">
        <v>6617</v>
      </c>
      <c r="B100" s="11" t="s">
        <v>19</v>
      </c>
      <c r="C100" s="12">
        <v>40970</v>
      </c>
      <c r="D100" s="13">
        <v>10306</v>
      </c>
      <c r="E100" s="4">
        <f t="shared" si="1"/>
        <v>120</v>
      </c>
    </row>
    <row r="101" spans="1:5">
      <c r="A101" s="10">
        <v>6620</v>
      </c>
      <c r="B101" s="11" t="s">
        <v>29</v>
      </c>
      <c r="C101" s="12">
        <v>40970</v>
      </c>
      <c r="D101" s="13">
        <v>12648</v>
      </c>
      <c r="E101" s="4">
        <f t="shared" si="1"/>
        <v>120</v>
      </c>
    </row>
    <row r="102" spans="1:5">
      <c r="A102" s="10">
        <v>7222</v>
      </c>
      <c r="B102" s="11" t="s">
        <v>28</v>
      </c>
      <c r="C102" s="12">
        <v>40970</v>
      </c>
      <c r="D102" s="13">
        <v>8291</v>
      </c>
      <c r="E102" s="4">
        <f t="shared" si="1"/>
        <v>120</v>
      </c>
    </row>
    <row r="103" spans="1:5">
      <c r="A103" s="10">
        <v>8001</v>
      </c>
      <c r="B103" s="11" t="s">
        <v>27</v>
      </c>
      <c r="C103" s="12">
        <v>40970</v>
      </c>
      <c r="D103" s="13">
        <v>23355</v>
      </c>
      <c r="E103" s="4">
        <f t="shared" si="1"/>
        <v>120</v>
      </c>
    </row>
    <row r="104" spans="1:5">
      <c r="A104" s="10">
        <v>9191</v>
      </c>
      <c r="B104" s="11" t="s">
        <v>26</v>
      </c>
      <c r="C104" s="12">
        <v>40970</v>
      </c>
      <c r="D104" s="13">
        <v>10152</v>
      </c>
      <c r="E104" s="4">
        <f t="shared" si="1"/>
        <v>120</v>
      </c>
    </row>
    <row r="105" spans="1:5">
      <c r="A105" s="10">
        <v>9999</v>
      </c>
      <c r="B105" s="11" t="s">
        <v>11</v>
      </c>
      <c r="C105" s="12">
        <v>40971</v>
      </c>
      <c r="D105" s="13">
        <v>19665</v>
      </c>
      <c r="E105" s="4">
        <f t="shared" si="1"/>
        <v>119</v>
      </c>
    </row>
    <row r="106" spans="1:5">
      <c r="A106" s="10">
        <v>1009</v>
      </c>
      <c r="B106" s="11" t="s">
        <v>13</v>
      </c>
      <c r="C106" s="12">
        <v>40972</v>
      </c>
      <c r="D106" s="13">
        <v>2566</v>
      </c>
      <c r="E106" s="4">
        <f t="shared" si="1"/>
        <v>118</v>
      </c>
    </row>
    <row r="107" spans="1:5">
      <c r="A107" s="10">
        <v>1195</v>
      </c>
      <c r="B107" s="11" t="s">
        <v>15</v>
      </c>
      <c r="C107" s="12">
        <v>40972</v>
      </c>
      <c r="D107" s="13">
        <v>35660</v>
      </c>
      <c r="E107" s="4">
        <f t="shared" si="1"/>
        <v>118</v>
      </c>
    </row>
    <row r="108" spans="1:5">
      <c r="A108" s="10">
        <v>2300</v>
      </c>
      <c r="B108" s="11" t="s">
        <v>16</v>
      </c>
      <c r="C108" s="12">
        <v>40972</v>
      </c>
      <c r="D108" s="13">
        <v>102140</v>
      </c>
      <c r="E108" s="4">
        <f t="shared" si="1"/>
        <v>118</v>
      </c>
    </row>
    <row r="109" spans="1:5">
      <c r="A109" s="10">
        <v>3412</v>
      </c>
      <c r="B109" s="11" t="s">
        <v>45</v>
      </c>
      <c r="C109" s="12">
        <v>40972</v>
      </c>
      <c r="D109" s="13">
        <v>3285</v>
      </c>
      <c r="E109" s="4">
        <f t="shared" si="1"/>
        <v>118</v>
      </c>
    </row>
    <row r="110" spans="1:5">
      <c r="A110" s="10">
        <v>4055</v>
      </c>
      <c r="B110" s="11" t="s">
        <v>5</v>
      </c>
      <c r="C110" s="12">
        <v>40974</v>
      </c>
      <c r="D110" s="13">
        <v>78751</v>
      </c>
      <c r="E110" s="4">
        <f t="shared" si="1"/>
        <v>116</v>
      </c>
    </row>
    <row r="111" spans="1:5">
      <c r="A111" s="10">
        <v>6446</v>
      </c>
      <c r="B111" s="11" t="s">
        <v>18</v>
      </c>
      <c r="C111" s="12">
        <v>40976</v>
      </c>
      <c r="D111" s="13">
        <v>22794</v>
      </c>
      <c r="E111" s="4">
        <f t="shared" si="1"/>
        <v>114</v>
      </c>
    </row>
    <row r="112" spans="1:5">
      <c r="A112" s="10">
        <v>1009</v>
      </c>
      <c r="B112" s="11" t="s">
        <v>13</v>
      </c>
      <c r="C112" s="12">
        <v>40978</v>
      </c>
      <c r="D112" s="13">
        <v>74685</v>
      </c>
      <c r="E112" s="4">
        <f t="shared" si="1"/>
        <v>112</v>
      </c>
    </row>
    <row r="113" spans="1:5">
      <c r="A113" s="10">
        <v>2300</v>
      </c>
      <c r="B113" s="11" t="s">
        <v>16</v>
      </c>
      <c r="C113" s="12">
        <v>40978</v>
      </c>
      <c r="D113" s="13">
        <v>3436</v>
      </c>
      <c r="E113" s="4">
        <f t="shared" si="1"/>
        <v>112</v>
      </c>
    </row>
    <row r="114" spans="1:5">
      <c r="A114" s="10">
        <v>2661</v>
      </c>
      <c r="B114" s="11" t="s">
        <v>25</v>
      </c>
      <c r="C114" s="12">
        <v>40978</v>
      </c>
      <c r="D114" s="13">
        <v>83226</v>
      </c>
      <c r="E114" s="4">
        <f t="shared" si="1"/>
        <v>112</v>
      </c>
    </row>
    <row r="115" spans="1:5">
      <c r="A115" s="10">
        <v>6446</v>
      </c>
      <c r="B115" s="11" t="s">
        <v>18</v>
      </c>
      <c r="C115" s="12">
        <v>40978</v>
      </c>
      <c r="D115" s="13">
        <v>2795</v>
      </c>
      <c r="E115" s="4">
        <f t="shared" si="1"/>
        <v>112</v>
      </c>
    </row>
    <row r="116" spans="1:5">
      <c r="A116" s="10">
        <v>9999</v>
      </c>
      <c r="B116" s="11" t="s">
        <v>11</v>
      </c>
      <c r="C116" s="12">
        <v>40978</v>
      </c>
      <c r="D116" s="13">
        <v>18809</v>
      </c>
      <c r="E116" s="4">
        <f t="shared" si="1"/>
        <v>112</v>
      </c>
    </row>
    <row r="117" spans="1:5">
      <c r="A117" s="10">
        <v>1001</v>
      </c>
      <c r="B117" s="11" t="s">
        <v>12</v>
      </c>
      <c r="C117" s="12">
        <v>40979</v>
      </c>
      <c r="D117" s="13">
        <v>63997</v>
      </c>
      <c r="E117" s="4">
        <f t="shared" si="1"/>
        <v>111</v>
      </c>
    </row>
    <row r="118" spans="1:5">
      <c r="A118" s="10">
        <v>1111</v>
      </c>
      <c r="B118" s="11" t="s">
        <v>14</v>
      </c>
      <c r="C118" s="12">
        <v>40979</v>
      </c>
      <c r="D118" s="13">
        <v>44649</v>
      </c>
      <c r="E118" s="4">
        <f t="shared" si="1"/>
        <v>111</v>
      </c>
    </row>
    <row r="119" spans="1:5">
      <c r="A119" s="10">
        <v>3115</v>
      </c>
      <c r="B119" s="11" t="s">
        <v>2</v>
      </c>
      <c r="C119" s="12">
        <v>40979</v>
      </c>
      <c r="D119" s="13">
        <v>85076</v>
      </c>
      <c r="E119" s="4">
        <f t="shared" si="1"/>
        <v>111</v>
      </c>
    </row>
    <row r="120" spans="1:5">
      <c r="A120" s="10">
        <v>5348</v>
      </c>
      <c r="B120" s="11" t="s">
        <v>7</v>
      </c>
      <c r="C120" s="12">
        <v>40981</v>
      </c>
      <c r="D120" s="13">
        <v>33767</v>
      </c>
      <c r="E120" s="4">
        <f t="shared" si="1"/>
        <v>109</v>
      </c>
    </row>
    <row r="121" spans="1:5">
      <c r="A121" s="10">
        <v>6615</v>
      </c>
      <c r="B121" s="11" t="s">
        <v>31</v>
      </c>
      <c r="C121" s="12">
        <v>40981</v>
      </c>
      <c r="D121" s="13">
        <v>101259</v>
      </c>
      <c r="E121" s="4">
        <f t="shared" si="1"/>
        <v>109</v>
      </c>
    </row>
    <row r="122" spans="1:5">
      <c r="A122" s="10">
        <v>2315</v>
      </c>
      <c r="B122" s="11" t="s">
        <v>24</v>
      </c>
      <c r="C122" s="12">
        <v>40983</v>
      </c>
      <c r="D122" s="13">
        <v>70613</v>
      </c>
      <c r="E122" s="4">
        <f t="shared" si="1"/>
        <v>107</v>
      </c>
    </row>
    <row r="123" spans="1:5">
      <c r="A123" s="10">
        <v>3412</v>
      </c>
      <c r="B123" s="11" t="s">
        <v>45</v>
      </c>
      <c r="C123" s="12">
        <v>40983</v>
      </c>
      <c r="D123" s="13">
        <v>2225</v>
      </c>
      <c r="E123" s="4">
        <f t="shared" si="1"/>
        <v>107</v>
      </c>
    </row>
    <row r="124" spans="1:5">
      <c r="A124" s="10">
        <v>9999</v>
      </c>
      <c r="B124" s="11" t="s">
        <v>11</v>
      </c>
      <c r="C124" s="12">
        <v>40985</v>
      </c>
      <c r="D124" s="13">
        <v>19851</v>
      </c>
      <c r="E124" s="4">
        <f t="shared" si="1"/>
        <v>105</v>
      </c>
    </row>
    <row r="125" spans="1:5">
      <c r="A125" s="10">
        <v>2315</v>
      </c>
      <c r="B125" s="11" t="s">
        <v>24</v>
      </c>
      <c r="C125" s="12">
        <v>40986</v>
      </c>
      <c r="D125" s="13">
        <v>67920</v>
      </c>
      <c r="E125" s="4">
        <f t="shared" si="1"/>
        <v>104</v>
      </c>
    </row>
    <row r="126" spans="1:5">
      <c r="A126" s="10">
        <v>3333</v>
      </c>
      <c r="B126" s="11" t="s">
        <v>21</v>
      </c>
      <c r="C126" s="12">
        <v>40986</v>
      </c>
      <c r="D126" s="13">
        <v>1892</v>
      </c>
      <c r="E126" s="4">
        <f t="shared" si="1"/>
        <v>104</v>
      </c>
    </row>
    <row r="127" spans="1:5">
      <c r="A127" s="10">
        <v>6060</v>
      </c>
      <c r="B127" s="11" t="s">
        <v>9</v>
      </c>
      <c r="C127" s="12">
        <v>40986</v>
      </c>
      <c r="D127" s="13">
        <v>87558</v>
      </c>
      <c r="E127" s="4">
        <f t="shared" si="1"/>
        <v>104</v>
      </c>
    </row>
    <row r="128" spans="1:5">
      <c r="A128" s="10">
        <v>6620</v>
      </c>
      <c r="B128" s="11" t="s">
        <v>29</v>
      </c>
      <c r="C128" s="12">
        <v>40986</v>
      </c>
      <c r="D128" s="13">
        <v>17590</v>
      </c>
      <c r="E128" s="4">
        <f t="shared" si="1"/>
        <v>104</v>
      </c>
    </row>
    <row r="129" spans="1:5">
      <c r="A129" s="10">
        <v>9999</v>
      </c>
      <c r="B129" s="11" t="s">
        <v>11</v>
      </c>
      <c r="C129" s="12">
        <v>40986</v>
      </c>
      <c r="D129" s="13">
        <v>16154</v>
      </c>
      <c r="E129" s="4">
        <f t="shared" si="1"/>
        <v>104</v>
      </c>
    </row>
    <row r="130" spans="1:5">
      <c r="A130" s="10">
        <v>3491</v>
      </c>
      <c r="B130" s="11" t="s">
        <v>3</v>
      </c>
      <c r="C130" s="12">
        <v>40990</v>
      </c>
      <c r="D130" s="13">
        <v>1638</v>
      </c>
      <c r="E130" s="4">
        <f t="shared" ref="E130:E193" si="2">帳齡分析日-C130</f>
        <v>100</v>
      </c>
    </row>
    <row r="131" spans="1:5">
      <c r="A131" s="10">
        <v>6617</v>
      </c>
      <c r="B131" s="11" t="s">
        <v>19</v>
      </c>
      <c r="C131" s="12">
        <v>40990</v>
      </c>
      <c r="D131" s="13">
        <v>33671</v>
      </c>
      <c r="E131" s="4">
        <f t="shared" si="2"/>
        <v>100</v>
      </c>
    </row>
    <row r="132" spans="1:5">
      <c r="A132" s="10">
        <v>6620</v>
      </c>
      <c r="B132" s="11" t="s">
        <v>29</v>
      </c>
      <c r="C132" s="12">
        <v>40990</v>
      </c>
      <c r="D132" s="13">
        <v>17458</v>
      </c>
      <c r="E132" s="4">
        <f t="shared" si="2"/>
        <v>100</v>
      </c>
    </row>
    <row r="133" spans="1:5">
      <c r="A133" s="10">
        <v>9999</v>
      </c>
      <c r="B133" s="11" t="s">
        <v>11</v>
      </c>
      <c r="C133" s="12">
        <v>40992</v>
      </c>
      <c r="D133" s="13">
        <v>25190</v>
      </c>
      <c r="E133" s="4">
        <f t="shared" si="2"/>
        <v>98</v>
      </c>
    </row>
    <row r="134" spans="1:5">
      <c r="A134" s="10">
        <v>2614</v>
      </c>
      <c r="B134" s="11" t="s">
        <v>0</v>
      </c>
      <c r="C134" s="12">
        <v>40993</v>
      </c>
      <c r="D134" s="13">
        <v>76441</v>
      </c>
      <c r="E134" s="4">
        <f t="shared" si="2"/>
        <v>97</v>
      </c>
    </row>
    <row r="135" spans="1:5">
      <c r="A135" s="10">
        <v>8001</v>
      </c>
      <c r="B135" s="11" t="s">
        <v>27</v>
      </c>
      <c r="C135" s="12">
        <v>40993</v>
      </c>
      <c r="D135" s="13">
        <v>3979</v>
      </c>
      <c r="E135" s="4">
        <f t="shared" si="2"/>
        <v>97</v>
      </c>
    </row>
    <row r="136" spans="1:5">
      <c r="A136" s="10">
        <v>9191</v>
      </c>
      <c r="B136" s="11" t="s">
        <v>26</v>
      </c>
      <c r="C136" s="12">
        <v>40993</v>
      </c>
      <c r="D136" s="13">
        <v>60985</v>
      </c>
      <c r="E136" s="4">
        <f t="shared" si="2"/>
        <v>97</v>
      </c>
    </row>
    <row r="137" spans="1:5">
      <c r="A137" s="10">
        <v>1248</v>
      </c>
      <c r="B137" s="11" t="s">
        <v>30</v>
      </c>
      <c r="C137" s="12">
        <v>40994</v>
      </c>
      <c r="D137" s="13">
        <v>1003</v>
      </c>
      <c r="E137" s="4">
        <f t="shared" si="2"/>
        <v>96</v>
      </c>
    </row>
    <row r="138" spans="1:5">
      <c r="A138" s="10">
        <v>1195</v>
      </c>
      <c r="B138" s="11" t="s">
        <v>15</v>
      </c>
      <c r="C138" s="12">
        <v>40996</v>
      </c>
      <c r="D138" s="13">
        <v>53225</v>
      </c>
      <c r="E138" s="4">
        <f t="shared" si="2"/>
        <v>94</v>
      </c>
    </row>
    <row r="139" spans="1:5">
      <c r="A139" s="10">
        <v>1231</v>
      </c>
      <c r="B139" s="11" t="s">
        <v>20</v>
      </c>
      <c r="C139" s="12">
        <v>40996</v>
      </c>
      <c r="D139" s="13">
        <v>15112</v>
      </c>
      <c r="E139" s="4">
        <f t="shared" si="2"/>
        <v>94</v>
      </c>
    </row>
    <row r="140" spans="1:5">
      <c r="A140" s="10">
        <v>2259</v>
      </c>
      <c r="B140" s="11" t="s">
        <v>23</v>
      </c>
      <c r="C140" s="12">
        <v>40996</v>
      </c>
      <c r="D140" s="13">
        <v>78500</v>
      </c>
      <c r="E140" s="4">
        <f t="shared" si="2"/>
        <v>94</v>
      </c>
    </row>
    <row r="141" spans="1:5">
      <c r="A141" s="10">
        <v>9999</v>
      </c>
      <c r="B141" s="11" t="s">
        <v>11</v>
      </c>
      <c r="C141" s="12">
        <v>40997</v>
      </c>
      <c r="D141" s="13">
        <v>22122</v>
      </c>
      <c r="E141" s="4">
        <f t="shared" si="2"/>
        <v>93</v>
      </c>
    </row>
    <row r="142" spans="1:5">
      <c r="A142" s="10">
        <v>9999</v>
      </c>
      <c r="B142" s="11" t="s">
        <v>11</v>
      </c>
      <c r="C142" s="12">
        <v>40997</v>
      </c>
      <c r="D142" s="13">
        <v>14675</v>
      </c>
      <c r="E142" s="4">
        <f t="shared" si="2"/>
        <v>93</v>
      </c>
    </row>
    <row r="143" spans="1:5">
      <c r="A143" s="10">
        <v>1001</v>
      </c>
      <c r="B143" s="11" t="s">
        <v>12</v>
      </c>
      <c r="C143" s="12">
        <v>41000</v>
      </c>
      <c r="D143" s="13">
        <v>9198</v>
      </c>
      <c r="E143" s="4">
        <f t="shared" si="2"/>
        <v>90</v>
      </c>
    </row>
    <row r="144" spans="1:5">
      <c r="A144" s="10">
        <v>1009</v>
      </c>
      <c r="B144" s="11" t="s">
        <v>13</v>
      </c>
      <c r="C144" s="12">
        <v>41000</v>
      </c>
      <c r="D144" s="13">
        <v>1102</v>
      </c>
      <c r="E144" s="4">
        <f t="shared" si="2"/>
        <v>90</v>
      </c>
    </row>
    <row r="145" spans="1:5">
      <c r="A145" s="10">
        <v>1009</v>
      </c>
      <c r="B145" s="11" t="s">
        <v>13</v>
      </c>
      <c r="C145" s="12">
        <v>41000</v>
      </c>
      <c r="D145" s="13">
        <v>8689</v>
      </c>
      <c r="E145" s="4">
        <f t="shared" si="2"/>
        <v>90</v>
      </c>
    </row>
    <row r="146" spans="1:5">
      <c r="A146" s="10">
        <v>1111</v>
      </c>
      <c r="B146" s="11" t="s">
        <v>14</v>
      </c>
      <c r="C146" s="12">
        <v>41000</v>
      </c>
      <c r="D146" s="13">
        <v>6680</v>
      </c>
      <c r="E146" s="4">
        <f t="shared" si="2"/>
        <v>90</v>
      </c>
    </row>
    <row r="147" spans="1:5">
      <c r="A147" s="10">
        <v>1195</v>
      </c>
      <c r="B147" s="11" t="s">
        <v>15</v>
      </c>
      <c r="C147" s="12">
        <v>41000</v>
      </c>
      <c r="D147" s="13">
        <v>6745</v>
      </c>
      <c r="E147" s="4">
        <f t="shared" si="2"/>
        <v>90</v>
      </c>
    </row>
    <row r="148" spans="1:5">
      <c r="A148" s="10">
        <v>1231</v>
      </c>
      <c r="B148" s="11" t="s">
        <v>20</v>
      </c>
      <c r="C148" s="12">
        <v>41000</v>
      </c>
      <c r="D148" s="13">
        <v>6082</v>
      </c>
      <c r="E148" s="4">
        <f t="shared" si="2"/>
        <v>90</v>
      </c>
    </row>
    <row r="149" spans="1:5">
      <c r="A149" s="10">
        <v>1248</v>
      </c>
      <c r="B149" s="11" t="s">
        <v>30</v>
      </c>
      <c r="C149" s="12">
        <v>41000</v>
      </c>
      <c r="D149" s="13">
        <v>5964</v>
      </c>
      <c r="E149" s="4">
        <f t="shared" si="2"/>
        <v>90</v>
      </c>
    </row>
    <row r="150" spans="1:5">
      <c r="A150" s="10">
        <v>2222</v>
      </c>
      <c r="B150" s="11" t="s">
        <v>22</v>
      </c>
      <c r="C150" s="12">
        <v>41000</v>
      </c>
      <c r="D150" s="13">
        <v>7105</v>
      </c>
      <c r="E150" s="4">
        <f t="shared" si="2"/>
        <v>90</v>
      </c>
    </row>
    <row r="151" spans="1:5">
      <c r="A151" s="10">
        <v>2259</v>
      </c>
      <c r="B151" s="11" t="s">
        <v>23</v>
      </c>
      <c r="C151" s="12">
        <v>41000</v>
      </c>
      <c r="D151" s="13">
        <v>5652</v>
      </c>
      <c r="E151" s="4">
        <f t="shared" si="2"/>
        <v>90</v>
      </c>
    </row>
    <row r="152" spans="1:5">
      <c r="A152" s="10">
        <v>2300</v>
      </c>
      <c r="B152" s="11" t="s">
        <v>16</v>
      </c>
      <c r="C152" s="12">
        <v>41000</v>
      </c>
      <c r="D152" s="13">
        <v>6382</v>
      </c>
      <c r="E152" s="4">
        <f t="shared" si="2"/>
        <v>90</v>
      </c>
    </row>
    <row r="153" spans="1:5">
      <c r="A153" s="10">
        <v>2315</v>
      </c>
      <c r="B153" s="11" t="s">
        <v>24</v>
      </c>
      <c r="C153" s="12">
        <v>41000</v>
      </c>
      <c r="D153" s="13">
        <v>9844</v>
      </c>
      <c r="E153" s="4">
        <f t="shared" si="2"/>
        <v>90</v>
      </c>
    </row>
    <row r="154" spans="1:5">
      <c r="A154" s="10">
        <v>2614</v>
      </c>
      <c r="B154" s="11" t="s">
        <v>0</v>
      </c>
      <c r="C154" s="12">
        <v>41000</v>
      </c>
      <c r="D154" s="13">
        <v>5849</v>
      </c>
      <c r="E154" s="4">
        <f t="shared" si="2"/>
        <v>90</v>
      </c>
    </row>
    <row r="155" spans="1:5">
      <c r="A155" s="10">
        <v>2661</v>
      </c>
      <c r="B155" s="11" t="s">
        <v>25</v>
      </c>
      <c r="C155" s="12">
        <v>41000</v>
      </c>
      <c r="D155" s="13">
        <v>5743</v>
      </c>
      <c r="E155" s="4">
        <f t="shared" si="2"/>
        <v>90</v>
      </c>
    </row>
    <row r="156" spans="1:5">
      <c r="A156" s="10">
        <v>3115</v>
      </c>
      <c r="B156" s="11" t="s">
        <v>2</v>
      </c>
      <c r="C156" s="12">
        <v>41000</v>
      </c>
      <c r="D156" s="13">
        <v>6703</v>
      </c>
      <c r="E156" s="4">
        <f t="shared" si="2"/>
        <v>90</v>
      </c>
    </row>
    <row r="157" spans="1:5">
      <c r="A157" s="10">
        <v>3333</v>
      </c>
      <c r="B157" s="11" t="s">
        <v>21</v>
      </c>
      <c r="C157" s="12">
        <v>41000</v>
      </c>
      <c r="D157" s="13">
        <v>13520</v>
      </c>
      <c r="E157" s="4">
        <f t="shared" si="2"/>
        <v>90</v>
      </c>
    </row>
    <row r="158" spans="1:5">
      <c r="A158" s="10">
        <v>3412</v>
      </c>
      <c r="B158" s="11" t="s">
        <v>45</v>
      </c>
      <c r="C158" s="12">
        <v>41000</v>
      </c>
      <c r="D158" s="13">
        <v>13973</v>
      </c>
      <c r="E158" s="4">
        <f t="shared" si="2"/>
        <v>90</v>
      </c>
    </row>
    <row r="159" spans="1:5">
      <c r="A159" s="10">
        <v>3491</v>
      </c>
      <c r="B159" s="11" t="s">
        <v>3</v>
      </c>
      <c r="C159" s="12">
        <v>41000</v>
      </c>
      <c r="D159" s="13">
        <v>7230</v>
      </c>
      <c r="E159" s="4">
        <f t="shared" si="2"/>
        <v>90</v>
      </c>
    </row>
    <row r="160" spans="1:5">
      <c r="A160" s="10">
        <v>4002</v>
      </c>
      <c r="B160" s="11" t="s">
        <v>4</v>
      </c>
      <c r="C160" s="12">
        <v>41000</v>
      </c>
      <c r="D160" s="13">
        <v>6138</v>
      </c>
      <c r="E160" s="4">
        <f t="shared" si="2"/>
        <v>90</v>
      </c>
    </row>
    <row r="161" spans="1:5">
      <c r="A161" s="10">
        <v>4055</v>
      </c>
      <c r="B161" s="11" t="s">
        <v>5</v>
      </c>
      <c r="C161" s="12">
        <v>41000</v>
      </c>
      <c r="D161" s="13">
        <v>43897</v>
      </c>
      <c r="E161" s="4">
        <f t="shared" si="2"/>
        <v>90</v>
      </c>
    </row>
    <row r="162" spans="1:5">
      <c r="A162" s="10">
        <v>4055</v>
      </c>
      <c r="B162" s="11" t="s">
        <v>5</v>
      </c>
      <c r="C162" s="12">
        <v>41000</v>
      </c>
      <c r="D162" s="13">
        <v>7128</v>
      </c>
      <c r="E162" s="4">
        <f t="shared" si="2"/>
        <v>90</v>
      </c>
    </row>
    <row r="163" spans="1:5">
      <c r="A163" s="10">
        <v>5348</v>
      </c>
      <c r="B163" s="11" t="s">
        <v>7</v>
      </c>
      <c r="C163" s="12">
        <v>41000</v>
      </c>
      <c r="D163" s="13">
        <v>6396</v>
      </c>
      <c r="E163" s="4">
        <f t="shared" si="2"/>
        <v>90</v>
      </c>
    </row>
    <row r="164" spans="1:5">
      <c r="A164" s="10">
        <v>5555</v>
      </c>
      <c r="B164" s="11" t="s">
        <v>17</v>
      </c>
      <c r="C164" s="12">
        <v>41000</v>
      </c>
      <c r="D164" s="13">
        <v>12676</v>
      </c>
      <c r="E164" s="4">
        <f t="shared" si="2"/>
        <v>90</v>
      </c>
    </row>
    <row r="165" spans="1:5">
      <c r="A165" s="10">
        <v>6060</v>
      </c>
      <c r="B165" s="11" t="s">
        <v>9</v>
      </c>
      <c r="C165" s="12">
        <v>41000</v>
      </c>
      <c r="D165" s="13">
        <v>6608</v>
      </c>
      <c r="E165" s="4">
        <f t="shared" si="2"/>
        <v>90</v>
      </c>
    </row>
    <row r="166" spans="1:5">
      <c r="A166" s="10">
        <v>6446</v>
      </c>
      <c r="B166" s="11" t="s">
        <v>18</v>
      </c>
      <c r="C166" s="12">
        <v>41000</v>
      </c>
      <c r="D166" s="13">
        <v>5913</v>
      </c>
      <c r="E166" s="4">
        <f t="shared" si="2"/>
        <v>90</v>
      </c>
    </row>
    <row r="167" spans="1:5">
      <c r="A167" s="10">
        <v>6615</v>
      </c>
      <c r="B167" s="11" t="s">
        <v>31</v>
      </c>
      <c r="C167" s="12">
        <v>41000</v>
      </c>
      <c r="D167" s="13">
        <v>11644</v>
      </c>
      <c r="E167" s="4">
        <f t="shared" si="2"/>
        <v>90</v>
      </c>
    </row>
    <row r="168" spans="1:5">
      <c r="A168" s="10">
        <v>6617</v>
      </c>
      <c r="B168" s="11" t="s">
        <v>19</v>
      </c>
      <c r="C168" s="12">
        <v>41000</v>
      </c>
      <c r="D168" s="13">
        <v>6136</v>
      </c>
      <c r="E168" s="4">
        <f t="shared" si="2"/>
        <v>90</v>
      </c>
    </row>
    <row r="169" spans="1:5">
      <c r="A169" s="10">
        <v>6620</v>
      </c>
      <c r="B169" s="11" t="s">
        <v>29</v>
      </c>
      <c r="C169" s="12">
        <v>41000</v>
      </c>
      <c r="D169" s="13">
        <v>10787</v>
      </c>
      <c r="E169" s="4">
        <f t="shared" si="2"/>
        <v>90</v>
      </c>
    </row>
    <row r="170" spans="1:5">
      <c r="A170" s="10">
        <v>7222</v>
      </c>
      <c r="B170" s="11" t="s">
        <v>28</v>
      </c>
      <c r="C170" s="12">
        <v>41000</v>
      </c>
      <c r="D170" s="13">
        <v>6385</v>
      </c>
      <c r="E170" s="4">
        <f t="shared" si="2"/>
        <v>90</v>
      </c>
    </row>
    <row r="171" spans="1:5">
      <c r="A171" s="10">
        <v>8001</v>
      </c>
      <c r="B171" s="11" t="s">
        <v>27</v>
      </c>
      <c r="C171" s="12">
        <v>41000</v>
      </c>
      <c r="D171" s="13">
        <v>16920</v>
      </c>
      <c r="E171" s="4">
        <f t="shared" si="2"/>
        <v>90</v>
      </c>
    </row>
    <row r="172" spans="1:5">
      <c r="A172" s="10">
        <v>9191</v>
      </c>
      <c r="B172" s="11" t="s">
        <v>26</v>
      </c>
      <c r="C172" s="12">
        <v>41000</v>
      </c>
      <c r="D172" s="13">
        <v>8820</v>
      </c>
      <c r="E172" s="4">
        <f t="shared" si="2"/>
        <v>90</v>
      </c>
    </row>
    <row r="173" spans="1:5">
      <c r="A173" s="10">
        <v>2222</v>
      </c>
      <c r="B173" s="11" t="s">
        <v>22</v>
      </c>
      <c r="C173" s="12">
        <v>41001</v>
      </c>
      <c r="D173" s="13">
        <v>69278</v>
      </c>
      <c r="E173" s="4">
        <f t="shared" si="2"/>
        <v>89</v>
      </c>
    </row>
    <row r="174" spans="1:5">
      <c r="A174" s="10">
        <v>6615</v>
      </c>
      <c r="B174" s="11" t="s">
        <v>31</v>
      </c>
      <c r="C174" s="12">
        <v>41001</v>
      </c>
      <c r="D174" s="13">
        <v>1031</v>
      </c>
      <c r="E174" s="4">
        <f t="shared" si="2"/>
        <v>89</v>
      </c>
    </row>
    <row r="175" spans="1:5">
      <c r="A175" s="10">
        <v>9191</v>
      </c>
      <c r="B175" s="11" t="s">
        <v>26</v>
      </c>
      <c r="C175" s="12">
        <v>41001</v>
      </c>
      <c r="D175" s="13">
        <v>51066</v>
      </c>
      <c r="E175" s="4">
        <f t="shared" si="2"/>
        <v>89</v>
      </c>
    </row>
    <row r="176" spans="1:5">
      <c r="A176" s="10">
        <v>2614</v>
      </c>
      <c r="B176" s="11" t="s">
        <v>0</v>
      </c>
      <c r="C176" s="12">
        <v>41003</v>
      </c>
      <c r="D176" s="13">
        <v>47541</v>
      </c>
      <c r="E176" s="4">
        <f t="shared" si="2"/>
        <v>87</v>
      </c>
    </row>
    <row r="177" spans="1:5">
      <c r="A177" s="10">
        <v>9999</v>
      </c>
      <c r="B177" s="11" t="s">
        <v>11</v>
      </c>
      <c r="C177" s="12">
        <v>41006</v>
      </c>
      <c r="D177" s="13">
        <v>20801</v>
      </c>
      <c r="E177" s="4">
        <f t="shared" si="2"/>
        <v>84</v>
      </c>
    </row>
    <row r="178" spans="1:5">
      <c r="A178" s="10">
        <v>1001</v>
      </c>
      <c r="B178" s="11" t="s">
        <v>12</v>
      </c>
      <c r="C178" s="12">
        <v>41007</v>
      </c>
      <c r="D178" s="13">
        <v>97437</v>
      </c>
      <c r="E178" s="4">
        <f t="shared" si="2"/>
        <v>83</v>
      </c>
    </row>
    <row r="179" spans="1:5">
      <c r="A179" s="10">
        <v>1111</v>
      </c>
      <c r="B179" s="11" t="s">
        <v>14</v>
      </c>
      <c r="C179" s="12">
        <v>41007</v>
      </c>
      <c r="D179" s="13">
        <v>47231</v>
      </c>
      <c r="E179" s="4">
        <f t="shared" si="2"/>
        <v>83</v>
      </c>
    </row>
    <row r="180" spans="1:5">
      <c r="A180" s="10">
        <v>2259</v>
      </c>
      <c r="B180" s="11" t="s">
        <v>23</v>
      </c>
      <c r="C180" s="12">
        <v>41007</v>
      </c>
      <c r="D180" s="13">
        <v>28940</v>
      </c>
      <c r="E180" s="4">
        <f t="shared" si="2"/>
        <v>83</v>
      </c>
    </row>
    <row r="181" spans="1:5">
      <c r="A181" s="10">
        <v>3412</v>
      </c>
      <c r="B181" s="11" t="s">
        <v>45</v>
      </c>
      <c r="C181" s="12">
        <v>41009</v>
      </c>
      <c r="D181" s="13">
        <v>3525</v>
      </c>
      <c r="E181" s="4">
        <f t="shared" si="2"/>
        <v>81</v>
      </c>
    </row>
    <row r="182" spans="1:5">
      <c r="A182" s="10">
        <v>6617</v>
      </c>
      <c r="B182" s="11" t="s">
        <v>19</v>
      </c>
      <c r="C182" s="12">
        <v>41009</v>
      </c>
      <c r="D182" s="13">
        <v>27843</v>
      </c>
      <c r="E182" s="4">
        <f t="shared" si="2"/>
        <v>81</v>
      </c>
    </row>
    <row r="183" spans="1:5">
      <c r="A183" s="10">
        <v>9999</v>
      </c>
      <c r="B183" s="11" t="s">
        <v>11</v>
      </c>
      <c r="C183" s="12">
        <v>41013</v>
      </c>
      <c r="D183" s="13">
        <v>16551</v>
      </c>
      <c r="E183" s="4">
        <f t="shared" si="2"/>
        <v>77</v>
      </c>
    </row>
    <row r="184" spans="1:5">
      <c r="A184" s="10">
        <v>2222</v>
      </c>
      <c r="B184" s="11" t="s">
        <v>22</v>
      </c>
      <c r="C184" s="12">
        <v>41014</v>
      </c>
      <c r="D184" s="13">
        <v>68051</v>
      </c>
      <c r="E184" s="4">
        <f t="shared" si="2"/>
        <v>76</v>
      </c>
    </row>
    <row r="185" spans="1:5">
      <c r="A185" s="10">
        <v>2315</v>
      </c>
      <c r="B185" s="11" t="s">
        <v>24</v>
      </c>
      <c r="C185" s="12">
        <v>41014</v>
      </c>
      <c r="D185" s="13">
        <v>43908</v>
      </c>
      <c r="E185" s="4">
        <f t="shared" si="2"/>
        <v>76</v>
      </c>
    </row>
    <row r="186" spans="1:5">
      <c r="A186" s="10">
        <v>6060</v>
      </c>
      <c r="B186" s="11" t="s">
        <v>9</v>
      </c>
      <c r="C186" s="12">
        <v>41016</v>
      </c>
      <c r="D186" s="13">
        <v>17316</v>
      </c>
      <c r="E186" s="4">
        <f t="shared" si="2"/>
        <v>74</v>
      </c>
    </row>
    <row r="187" spans="1:5">
      <c r="A187" s="10">
        <v>8001</v>
      </c>
      <c r="B187" s="11" t="s">
        <v>27</v>
      </c>
      <c r="C187" s="12">
        <v>41016</v>
      </c>
      <c r="D187" s="13">
        <v>7061</v>
      </c>
      <c r="E187" s="4">
        <f t="shared" si="2"/>
        <v>74</v>
      </c>
    </row>
    <row r="188" spans="1:5">
      <c r="A188" s="10">
        <v>1231</v>
      </c>
      <c r="B188" s="11" t="s">
        <v>20</v>
      </c>
      <c r="C188" s="12">
        <v>41018</v>
      </c>
      <c r="D188" s="13">
        <v>14290</v>
      </c>
      <c r="E188" s="4">
        <f t="shared" si="2"/>
        <v>72</v>
      </c>
    </row>
    <row r="189" spans="1:5">
      <c r="A189" s="10">
        <v>2300</v>
      </c>
      <c r="B189" s="11" t="s">
        <v>16</v>
      </c>
      <c r="C189" s="12">
        <v>41020</v>
      </c>
      <c r="D189" s="13">
        <v>84034</v>
      </c>
      <c r="E189" s="4">
        <f t="shared" si="2"/>
        <v>70</v>
      </c>
    </row>
    <row r="190" spans="1:5">
      <c r="A190" s="10">
        <v>3412</v>
      </c>
      <c r="B190" s="11" t="s">
        <v>45</v>
      </c>
      <c r="C190" s="12">
        <v>41020</v>
      </c>
      <c r="D190" s="13">
        <v>2609</v>
      </c>
      <c r="E190" s="4">
        <f t="shared" si="2"/>
        <v>70</v>
      </c>
    </row>
    <row r="191" spans="1:5">
      <c r="A191" s="10">
        <v>4055</v>
      </c>
      <c r="B191" s="11" t="s">
        <v>5</v>
      </c>
      <c r="C191" s="12">
        <v>41020</v>
      </c>
      <c r="D191" s="13">
        <v>41214</v>
      </c>
      <c r="E191" s="4">
        <f t="shared" si="2"/>
        <v>70</v>
      </c>
    </row>
    <row r="192" spans="1:5">
      <c r="A192" s="10">
        <v>9999</v>
      </c>
      <c r="B192" s="11" t="s">
        <v>11</v>
      </c>
      <c r="C192" s="12">
        <v>41020</v>
      </c>
      <c r="D192" s="13">
        <v>16919</v>
      </c>
      <c r="E192" s="4">
        <f t="shared" si="2"/>
        <v>70</v>
      </c>
    </row>
    <row r="193" spans="1:5">
      <c r="A193" s="10">
        <v>2222</v>
      </c>
      <c r="B193" s="11" t="s">
        <v>22</v>
      </c>
      <c r="C193" s="12">
        <v>41023</v>
      </c>
      <c r="D193" s="13">
        <v>78560</v>
      </c>
      <c r="E193" s="4">
        <f t="shared" si="2"/>
        <v>67</v>
      </c>
    </row>
    <row r="194" spans="1:5">
      <c r="A194" s="10">
        <v>4055</v>
      </c>
      <c r="B194" s="11" t="s">
        <v>5</v>
      </c>
      <c r="C194" s="12">
        <v>41023</v>
      </c>
      <c r="D194" s="13">
        <v>6921</v>
      </c>
      <c r="E194" s="4">
        <f t="shared" ref="E194:E257" si="3">帳齡分析日-C194</f>
        <v>67</v>
      </c>
    </row>
    <row r="195" spans="1:5">
      <c r="A195" s="10">
        <v>6615</v>
      </c>
      <c r="B195" s="11" t="s">
        <v>31</v>
      </c>
      <c r="C195" s="12">
        <v>41023</v>
      </c>
      <c r="D195" s="13">
        <v>1025</v>
      </c>
      <c r="E195" s="4">
        <f t="shared" si="3"/>
        <v>67</v>
      </c>
    </row>
    <row r="196" spans="1:5">
      <c r="A196" s="10">
        <v>1009</v>
      </c>
      <c r="B196" s="11" t="s">
        <v>13</v>
      </c>
      <c r="C196" s="12">
        <v>41025</v>
      </c>
      <c r="D196" s="13">
        <v>11157</v>
      </c>
      <c r="E196" s="4">
        <f t="shared" si="3"/>
        <v>65</v>
      </c>
    </row>
    <row r="197" spans="1:5">
      <c r="A197" s="10">
        <v>6615</v>
      </c>
      <c r="B197" s="11" t="s">
        <v>31</v>
      </c>
      <c r="C197" s="12">
        <v>41025</v>
      </c>
      <c r="D197" s="13">
        <v>94666</v>
      </c>
      <c r="E197" s="4">
        <f t="shared" si="3"/>
        <v>65</v>
      </c>
    </row>
    <row r="198" spans="1:5">
      <c r="A198" s="10">
        <v>9999</v>
      </c>
      <c r="B198" s="11" t="s">
        <v>11</v>
      </c>
      <c r="C198" s="12">
        <v>41027</v>
      </c>
      <c r="D198" s="13">
        <v>15031</v>
      </c>
      <c r="E198" s="4">
        <f t="shared" si="3"/>
        <v>63</v>
      </c>
    </row>
    <row r="199" spans="1:5">
      <c r="A199" s="10">
        <v>1001</v>
      </c>
      <c r="B199" s="11" t="s">
        <v>12</v>
      </c>
      <c r="C199" s="12">
        <v>41031</v>
      </c>
      <c r="D199" s="13">
        <v>8523</v>
      </c>
      <c r="E199" s="4">
        <f t="shared" si="3"/>
        <v>59</v>
      </c>
    </row>
    <row r="200" spans="1:5">
      <c r="A200" s="10">
        <v>1009</v>
      </c>
      <c r="B200" s="11" t="s">
        <v>13</v>
      </c>
      <c r="C200" s="12">
        <v>41031</v>
      </c>
      <c r="D200" s="13">
        <v>20866</v>
      </c>
      <c r="E200" s="4">
        <f t="shared" si="3"/>
        <v>59</v>
      </c>
    </row>
    <row r="201" spans="1:5">
      <c r="A201" s="10">
        <v>1009</v>
      </c>
      <c r="B201" s="11" t="s">
        <v>13</v>
      </c>
      <c r="C201" s="12">
        <v>41031</v>
      </c>
      <c r="D201" s="13">
        <v>6811</v>
      </c>
      <c r="E201" s="4">
        <f t="shared" si="3"/>
        <v>59</v>
      </c>
    </row>
    <row r="202" spans="1:5">
      <c r="A202" s="10">
        <v>1195</v>
      </c>
      <c r="B202" s="11" t="s">
        <v>15</v>
      </c>
      <c r="C202" s="12">
        <v>41031</v>
      </c>
      <c r="D202" s="13">
        <v>5015</v>
      </c>
      <c r="E202" s="4">
        <f t="shared" si="3"/>
        <v>59</v>
      </c>
    </row>
    <row r="203" spans="1:5">
      <c r="A203" s="10">
        <v>1231</v>
      </c>
      <c r="B203" s="11" t="s">
        <v>20</v>
      </c>
      <c r="C203" s="12">
        <v>41031</v>
      </c>
      <c r="D203" s="13">
        <v>4451</v>
      </c>
      <c r="E203" s="4">
        <f t="shared" si="3"/>
        <v>59</v>
      </c>
    </row>
    <row r="204" spans="1:5">
      <c r="A204" s="10">
        <v>1248</v>
      </c>
      <c r="B204" s="11" t="s">
        <v>30</v>
      </c>
      <c r="C204" s="12">
        <v>41031</v>
      </c>
      <c r="D204" s="13">
        <v>4226</v>
      </c>
      <c r="E204" s="4">
        <f t="shared" si="3"/>
        <v>59</v>
      </c>
    </row>
    <row r="205" spans="1:5">
      <c r="A205" s="10">
        <v>2222</v>
      </c>
      <c r="B205" s="11" t="s">
        <v>22</v>
      </c>
      <c r="C205" s="12">
        <v>41031</v>
      </c>
      <c r="D205" s="13">
        <v>7518</v>
      </c>
      <c r="E205" s="4">
        <f t="shared" si="3"/>
        <v>59</v>
      </c>
    </row>
    <row r="206" spans="1:5">
      <c r="A206" s="10">
        <v>2259</v>
      </c>
      <c r="B206" s="11" t="s">
        <v>23</v>
      </c>
      <c r="C206" s="12">
        <v>41031</v>
      </c>
      <c r="D206" s="13">
        <v>4155</v>
      </c>
      <c r="E206" s="4">
        <f t="shared" si="3"/>
        <v>59</v>
      </c>
    </row>
    <row r="207" spans="1:5">
      <c r="A207" s="10">
        <v>2300</v>
      </c>
      <c r="B207" s="11" t="s">
        <v>16</v>
      </c>
      <c r="C207" s="12">
        <v>41031</v>
      </c>
      <c r="D207" s="13">
        <v>5503</v>
      </c>
      <c r="E207" s="4">
        <f t="shared" si="3"/>
        <v>59</v>
      </c>
    </row>
    <row r="208" spans="1:5">
      <c r="A208" s="10">
        <v>2315</v>
      </c>
      <c r="B208" s="11" t="s">
        <v>24</v>
      </c>
      <c r="C208" s="12">
        <v>41031</v>
      </c>
      <c r="D208" s="13">
        <v>5108</v>
      </c>
      <c r="E208" s="4">
        <f t="shared" si="3"/>
        <v>59</v>
      </c>
    </row>
    <row r="209" spans="1:5">
      <c r="A209" s="10">
        <v>2614</v>
      </c>
      <c r="B209" s="11" t="s">
        <v>0</v>
      </c>
      <c r="C209" s="12">
        <v>41031</v>
      </c>
      <c r="D209" s="13">
        <v>4568</v>
      </c>
      <c r="E209" s="4">
        <f t="shared" si="3"/>
        <v>59</v>
      </c>
    </row>
    <row r="210" spans="1:5">
      <c r="A210" s="10">
        <v>2661</v>
      </c>
      <c r="B210" s="11" t="s">
        <v>25</v>
      </c>
      <c r="C210" s="12">
        <v>41031</v>
      </c>
      <c r="D210" s="13">
        <v>4001</v>
      </c>
      <c r="E210" s="4">
        <f t="shared" si="3"/>
        <v>59</v>
      </c>
    </row>
    <row r="211" spans="1:5">
      <c r="A211" s="10">
        <v>3115</v>
      </c>
      <c r="B211" s="11" t="s">
        <v>2</v>
      </c>
      <c r="C211" s="12">
        <v>41031</v>
      </c>
      <c r="D211" s="13">
        <v>4970</v>
      </c>
      <c r="E211" s="4">
        <f t="shared" si="3"/>
        <v>59</v>
      </c>
    </row>
    <row r="212" spans="1:5">
      <c r="A212" s="10">
        <v>3333</v>
      </c>
      <c r="B212" s="11" t="s">
        <v>21</v>
      </c>
      <c r="C212" s="12">
        <v>41031</v>
      </c>
      <c r="D212" s="13">
        <v>11855</v>
      </c>
      <c r="E212" s="4">
        <f t="shared" si="3"/>
        <v>59</v>
      </c>
    </row>
    <row r="213" spans="1:5">
      <c r="A213" s="10">
        <v>3412</v>
      </c>
      <c r="B213" s="11" t="s">
        <v>45</v>
      </c>
      <c r="C213" s="12">
        <v>41031</v>
      </c>
      <c r="D213" s="13">
        <v>18543</v>
      </c>
      <c r="E213" s="4">
        <f t="shared" si="3"/>
        <v>59</v>
      </c>
    </row>
    <row r="214" spans="1:5">
      <c r="A214" s="10">
        <v>3491</v>
      </c>
      <c r="B214" s="11" t="s">
        <v>3</v>
      </c>
      <c r="C214" s="12">
        <v>41031</v>
      </c>
      <c r="D214" s="13">
        <v>5205</v>
      </c>
      <c r="E214" s="4">
        <f t="shared" si="3"/>
        <v>59</v>
      </c>
    </row>
    <row r="215" spans="1:5">
      <c r="A215" s="10">
        <v>4055</v>
      </c>
      <c r="B215" s="11" t="s">
        <v>5</v>
      </c>
      <c r="C215" s="12">
        <v>41031</v>
      </c>
      <c r="D215" s="13">
        <v>6060</v>
      </c>
      <c r="E215" s="4">
        <f t="shared" si="3"/>
        <v>59</v>
      </c>
    </row>
    <row r="216" spans="1:5">
      <c r="A216" s="10">
        <v>5348</v>
      </c>
      <c r="B216" s="11" t="s">
        <v>7</v>
      </c>
      <c r="C216" s="12">
        <v>41031</v>
      </c>
      <c r="D216" s="13">
        <v>4592</v>
      </c>
      <c r="E216" s="4">
        <f t="shared" si="3"/>
        <v>59</v>
      </c>
    </row>
    <row r="217" spans="1:5">
      <c r="A217" s="10">
        <v>5555</v>
      </c>
      <c r="B217" s="11" t="s">
        <v>17</v>
      </c>
      <c r="C217" s="12">
        <v>41031</v>
      </c>
      <c r="D217" s="13">
        <v>10935</v>
      </c>
      <c r="E217" s="4">
        <f t="shared" si="3"/>
        <v>59</v>
      </c>
    </row>
    <row r="218" spans="1:5">
      <c r="A218" s="10">
        <v>6060</v>
      </c>
      <c r="B218" s="11" t="s">
        <v>9</v>
      </c>
      <c r="C218" s="12">
        <v>41031</v>
      </c>
      <c r="D218" s="13">
        <v>4946</v>
      </c>
      <c r="E218" s="4">
        <f t="shared" si="3"/>
        <v>59</v>
      </c>
    </row>
    <row r="219" spans="1:5">
      <c r="A219" s="10">
        <v>6615</v>
      </c>
      <c r="B219" s="11" t="s">
        <v>31</v>
      </c>
      <c r="C219" s="12">
        <v>41031</v>
      </c>
      <c r="D219" s="13">
        <v>13003</v>
      </c>
      <c r="E219" s="4">
        <f t="shared" si="3"/>
        <v>59</v>
      </c>
    </row>
    <row r="220" spans="1:5">
      <c r="A220" s="10">
        <v>6617</v>
      </c>
      <c r="B220" s="11" t="s">
        <v>19</v>
      </c>
      <c r="C220" s="12">
        <v>41031</v>
      </c>
      <c r="D220" s="13">
        <v>4530</v>
      </c>
      <c r="E220" s="4">
        <f t="shared" si="3"/>
        <v>59</v>
      </c>
    </row>
    <row r="221" spans="1:5">
      <c r="A221" s="10">
        <v>6620</v>
      </c>
      <c r="B221" s="11" t="s">
        <v>29</v>
      </c>
      <c r="C221" s="12">
        <v>41031</v>
      </c>
      <c r="D221" s="13">
        <v>17378</v>
      </c>
      <c r="E221" s="4">
        <f t="shared" si="3"/>
        <v>59</v>
      </c>
    </row>
    <row r="222" spans="1:5">
      <c r="A222" s="10">
        <v>6620</v>
      </c>
      <c r="B222" s="11" t="s">
        <v>29</v>
      </c>
      <c r="C222" s="12">
        <v>41031</v>
      </c>
      <c r="D222" s="13">
        <v>9024</v>
      </c>
      <c r="E222" s="4">
        <f t="shared" si="3"/>
        <v>59</v>
      </c>
    </row>
    <row r="223" spans="1:5">
      <c r="A223" s="10">
        <v>8001</v>
      </c>
      <c r="B223" s="11" t="s">
        <v>27</v>
      </c>
      <c r="C223" s="12">
        <v>41031</v>
      </c>
      <c r="D223" s="13">
        <v>22395</v>
      </c>
      <c r="E223" s="4">
        <f t="shared" si="3"/>
        <v>59</v>
      </c>
    </row>
    <row r="224" spans="1:5">
      <c r="A224" s="10">
        <v>9191</v>
      </c>
      <c r="B224" s="11" t="s">
        <v>26</v>
      </c>
      <c r="C224" s="12">
        <v>41031</v>
      </c>
      <c r="D224" s="13">
        <v>6443</v>
      </c>
      <c r="E224" s="4">
        <f t="shared" si="3"/>
        <v>59</v>
      </c>
    </row>
    <row r="225" spans="1:5">
      <c r="A225" s="10">
        <v>1001</v>
      </c>
      <c r="B225" s="11" t="s">
        <v>12</v>
      </c>
      <c r="C225" s="12">
        <v>41032</v>
      </c>
      <c r="D225" s="13">
        <v>50528</v>
      </c>
      <c r="E225" s="4">
        <f t="shared" si="3"/>
        <v>58</v>
      </c>
    </row>
    <row r="226" spans="1:5">
      <c r="A226" s="10">
        <v>2315</v>
      </c>
      <c r="B226" s="11" t="s">
        <v>24</v>
      </c>
      <c r="C226" s="12">
        <v>41032</v>
      </c>
      <c r="D226" s="13">
        <v>57418</v>
      </c>
      <c r="E226" s="4">
        <f t="shared" si="3"/>
        <v>58</v>
      </c>
    </row>
    <row r="227" spans="1:5">
      <c r="A227" s="10">
        <v>6446</v>
      </c>
      <c r="B227" s="11" t="s">
        <v>18</v>
      </c>
      <c r="C227" s="12">
        <v>41032</v>
      </c>
      <c r="D227" s="13">
        <v>18991</v>
      </c>
      <c r="E227" s="4">
        <f t="shared" si="3"/>
        <v>58</v>
      </c>
    </row>
    <row r="228" spans="1:5">
      <c r="A228" s="10">
        <v>9191</v>
      </c>
      <c r="B228" s="11" t="s">
        <v>26</v>
      </c>
      <c r="C228" s="12">
        <v>41032</v>
      </c>
      <c r="D228" s="13">
        <v>32727</v>
      </c>
      <c r="E228" s="4">
        <f t="shared" si="3"/>
        <v>58</v>
      </c>
    </row>
    <row r="229" spans="1:5">
      <c r="A229" s="10">
        <v>9999</v>
      </c>
      <c r="B229" s="11" t="s">
        <v>11</v>
      </c>
      <c r="C229" s="12">
        <v>41034</v>
      </c>
      <c r="D229" s="13">
        <v>21539</v>
      </c>
      <c r="E229" s="4">
        <f t="shared" si="3"/>
        <v>56</v>
      </c>
    </row>
    <row r="230" spans="1:5">
      <c r="A230" s="10">
        <v>6060</v>
      </c>
      <c r="B230" s="11" t="s">
        <v>9</v>
      </c>
      <c r="C230" s="12">
        <v>41035</v>
      </c>
      <c r="D230" s="13">
        <v>10733</v>
      </c>
      <c r="E230" s="4">
        <f t="shared" si="3"/>
        <v>55</v>
      </c>
    </row>
    <row r="231" spans="1:5">
      <c r="A231" s="10">
        <v>6617</v>
      </c>
      <c r="B231" s="11" t="s">
        <v>19</v>
      </c>
      <c r="C231" s="12">
        <v>41035</v>
      </c>
      <c r="D231" s="13">
        <v>31065</v>
      </c>
      <c r="E231" s="4">
        <f t="shared" si="3"/>
        <v>55</v>
      </c>
    </row>
    <row r="232" spans="1:5">
      <c r="A232" s="10">
        <v>9191</v>
      </c>
      <c r="B232" s="11" t="s">
        <v>26</v>
      </c>
      <c r="C232" s="12">
        <v>41035</v>
      </c>
      <c r="D232" s="13">
        <v>9214</v>
      </c>
      <c r="E232" s="4">
        <f t="shared" si="3"/>
        <v>55</v>
      </c>
    </row>
    <row r="233" spans="1:5">
      <c r="A233" s="10">
        <v>1001</v>
      </c>
      <c r="B233" s="11" t="s">
        <v>12</v>
      </c>
      <c r="C233" s="12">
        <v>41037</v>
      </c>
      <c r="D233" s="13">
        <v>2832</v>
      </c>
      <c r="E233" s="4">
        <f t="shared" si="3"/>
        <v>53</v>
      </c>
    </row>
    <row r="234" spans="1:5">
      <c r="A234" s="10">
        <v>3412</v>
      </c>
      <c r="B234" s="11" t="s">
        <v>45</v>
      </c>
      <c r="C234" s="12">
        <v>41037</v>
      </c>
      <c r="D234" s="13">
        <v>3567</v>
      </c>
      <c r="E234" s="4">
        <f t="shared" si="3"/>
        <v>53</v>
      </c>
    </row>
    <row r="235" spans="1:5">
      <c r="A235" s="10">
        <v>1195</v>
      </c>
      <c r="B235" s="11" t="s">
        <v>15</v>
      </c>
      <c r="C235" s="12">
        <v>41039</v>
      </c>
      <c r="D235" s="13">
        <v>59268</v>
      </c>
      <c r="E235" s="4">
        <f t="shared" si="3"/>
        <v>51</v>
      </c>
    </row>
    <row r="236" spans="1:5">
      <c r="A236" s="10">
        <v>5555</v>
      </c>
      <c r="B236" s="11" t="s">
        <v>17</v>
      </c>
      <c r="C236" s="12">
        <v>41039</v>
      </c>
      <c r="D236" s="13">
        <v>96344</v>
      </c>
      <c r="E236" s="4">
        <f t="shared" si="3"/>
        <v>51</v>
      </c>
    </row>
    <row r="237" spans="1:5">
      <c r="A237" s="10">
        <v>9999</v>
      </c>
      <c r="B237" s="11" t="s">
        <v>11</v>
      </c>
      <c r="C237" s="12">
        <v>41041</v>
      </c>
      <c r="D237" s="13">
        <v>15240</v>
      </c>
      <c r="E237" s="4">
        <f t="shared" si="3"/>
        <v>49</v>
      </c>
    </row>
    <row r="238" spans="1:5">
      <c r="A238" s="10">
        <v>1009</v>
      </c>
      <c r="B238" s="11" t="s">
        <v>13</v>
      </c>
      <c r="C238" s="12">
        <v>41042</v>
      </c>
      <c r="D238" s="13">
        <v>11374</v>
      </c>
      <c r="E238" s="4">
        <f t="shared" si="3"/>
        <v>48</v>
      </c>
    </row>
    <row r="239" spans="1:5">
      <c r="A239" s="10">
        <v>2300</v>
      </c>
      <c r="B239" s="11" t="s">
        <v>16</v>
      </c>
      <c r="C239" s="12">
        <v>41042</v>
      </c>
      <c r="D239" s="13">
        <v>97571</v>
      </c>
      <c r="E239" s="4">
        <f t="shared" si="3"/>
        <v>48</v>
      </c>
    </row>
    <row r="240" spans="1:5">
      <c r="A240" s="10">
        <v>2315</v>
      </c>
      <c r="B240" s="11" t="s">
        <v>24</v>
      </c>
      <c r="C240" s="12">
        <v>41042</v>
      </c>
      <c r="D240" s="13">
        <v>38241</v>
      </c>
      <c r="E240" s="4">
        <f t="shared" si="3"/>
        <v>48</v>
      </c>
    </row>
    <row r="241" spans="1:5">
      <c r="A241" s="10">
        <v>2661</v>
      </c>
      <c r="B241" s="11" t="s">
        <v>25</v>
      </c>
      <c r="C241" s="12">
        <v>41044</v>
      </c>
      <c r="D241" s="13">
        <v>60899</v>
      </c>
      <c r="E241" s="4">
        <f t="shared" si="3"/>
        <v>46</v>
      </c>
    </row>
    <row r="242" spans="1:5">
      <c r="A242" s="10">
        <v>2222</v>
      </c>
      <c r="B242" s="11" t="s">
        <v>22</v>
      </c>
      <c r="C242" s="12">
        <v>41046</v>
      </c>
      <c r="D242" s="13">
        <v>69903</v>
      </c>
      <c r="E242" s="4">
        <f t="shared" si="3"/>
        <v>44</v>
      </c>
    </row>
    <row r="243" spans="1:5">
      <c r="A243" s="10">
        <v>9999</v>
      </c>
      <c r="B243" s="11" t="s">
        <v>11</v>
      </c>
      <c r="C243" s="12">
        <v>41048</v>
      </c>
      <c r="D243" s="13">
        <v>17897</v>
      </c>
      <c r="E243" s="4">
        <f t="shared" si="3"/>
        <v>42</v>
      </c>
    </row>
    <row r="244" spans="1:5">
      <c r="A244" s="10">
        <v>1001</v>
      </c>
      <c r="B244" s="11" t="s">
        <v>12</v>
      </c>
      <c r="C244" s="12">
        <v>41049</v>
      </c>
      <c r="D244" s="13">
        <v>53265</v>
      </c>
      <c r="E244" s="4">
        <f t="shared" si="3"/>
        <v>41</v>
      </c>
    </row>
    <row r="245" spans="1:5">
      <c r="A245" s="10">
        <v>1231</v>
      </c>
      <c r="B245" s="11" t="s">
        <v>20</v>
      </c>
      <c r="C245" s="12">
        <v>41049</v>
      </c>
      <c r="D245" s="13">
        <v>35709</v>
      </c>
      <c r="E245" s="4">
        <f t="shared" si="3"/>
        <v>41</v>
      </c>
    </row>
    <row r="246" spans="1:5">
      <c r="A246" s="10">
        <v>8001</v>
      </c>
      <c r="B246" s="11" t="s">
        <v>27</v>
      </c>
      <c r="C246" s="12">
        <v>41049</v>
      </c>
      <c r="D246" s="13">
        <v>6711</v>
      </c>
      <c r="E246" s="4">
        <f t="shared" si="3"/>
        <v>41</v>
      </c>
    </row>
    <row r="247" spans="1:5">
      <c r="A247" s="10">
        <v>3491</v>
      </c>
      <c r="B247" s="11" t="s">
        <v>3</v>
      </c>
      <c r="C247" s="12">
        <v>41050</v>
      </c>
      <c r="D247" s="13">
        <v>54596</v>
      </c>
      <c r="E247" s="4">
        <f t="shared" si="3"/>
        <v>40</v>
      </c>
    </row>
    <row r="248" spans="1:5">
      <c r="A248" s="10">
        <v>1111</v>
      </c>
      <c r="B248" s="11" t="s">
        <v>14</v>
      </c>
      <c r="C248" s="12">
        <v>41051</v>
      </c>
      <c r="D248" s="13">
        <v>38109</v>
      </c>
      <c r="E248" s="4">
        <f t="shared" si="3"/>
        <v>39</v>
      </c>
    </row>
    <row r="249" spans="1:5">
      <c r="A249" s="10">
        <v>6617</v>
      </c>
      <c r="B249" s="11" t="s">
        <v>19</v>
      </c>
      <c r="C249" s="12">
        <v>41051</v>
      </c>
      <c r="D249" s="13">
        <v>28482</v>
      </c>
      <c r="E249" s="4">
        <f t="shared" si="3"/>
        <v>39</v>
      </c>
    </row>
    <row r="250" spans="1:5">
      <c r="A250" s="10">
        <v>9191</v>
      </c>
      <c r="B250" s="11" t="s">
        <v>26</v>
      </c>
      <c r="C250" s="12">
        <v>41051</v>
      </c>
      <c r="D250" s="13">
        <v>34602</v>
      </c>
      <c r="E250" s="4">
        <f t="shared" si="3"/>
        <v>39</v>
      </c>
    </row>
    <row r="251" spans="1:5">
      <c r="A251" s="10">
        <v>3115</v>
      </c>
      <c r="B251" s="11" t="s">
        <v>2</v>
      </c>
      <c r="C251" s="12">
        <v>41053</v>
      </c>
      <c r="D251" s="13">
        <v>80004</v>
      </c>
      <c r="E251" s="4">
        <f t="shared" si="3"/>
        <v>37</v>
      </c>
    </row>
    <row r="252" spans="1:5">
      <c r="A252" s="10">
        <v>3009</v>
      </c>
      <c r="B252" s="11" t="s">
        <v>1</v>
      </c>
      <c r="C252" s="12">
        <v>41055</v>
      </c>
      <c r="D252" s="13">
        <v>11043</v>
      </c>
      <c r="E252" s="4">
        <f t="shared" si="3"/>
        <v>35</v>
      </c>
    </row>
    <row r="253" spans="1:5">
      <c r="A253" s="10">
        <v>3412</v>
      </c>
      <c r="B253" s="11" t="s">
        <v>45</v>
      </c>
      <c r="C253" s="12">
        <v>41055</v>
      </c>
      <c r="D253" s="13">
        <v>2363</v>
      </c>
      <c r="E253" s="4">
        <f t="shared" si="3"/>
        <v>35</v>
      </c>
    </row>
    <row r="254" spans="1:5">
      <c r="A254" s="10">
        <v>6615</v>
      </c>
      <c r="B254" s="11" t="s">
        <v>31</v>
      </c>
      <c r="C254" s="12">
        <v>41055</v>
      </c>
      <c r="D254" s="13">
        <v>93228</v>
      </c>
      <c r="E254" s="4">
        <f t="shared" si="3"/>
        <v>35</v>
      </c>
    </row>
    <row r="255" spans="1:5">
      <c r="A255" s="10">
        <v>9999</v>
      </c>
      <c r="B255" s="11" t="s">
        <v>11</v>
      </c>
      <c r="C255" s="12">
        <v>41055</v>
      </c>
      <c r="D255" s="13">
        <v>16535</v>
      </c>
      <c r="E255" s="4">
        <f t="shared" si="3"/>
        <v>35</v>
      </c>
    </row>
    <row r="256" spans="1:5">
      <c r="A256" s="10">
        <v>6446</v>
      </c>
      <c r="B256" s="11" t="s">
        <v>18</v>
      </c>
      <c r="C256" s="12">
        <v>41060</v>
      </c>
      <c r="D256" s="13">
        <v>14794</v>
      </c>
      <c r="E256" s="4">
        <f t="shared" si="3"/>
        <v>30</v>
      </c>
    </row>
    <row r="257" spans="1:5">
      <c r="A257" s="10">
        <v>8001</v>
      </c>
      <c r="B257" s="11" t="s">
        <v>27</v>
      </c>
      <c r="C257" s="12">
        <v>41060</v>
      </c>
      <c r="D257" s="13">
        <v>6515</v>
      </c>
      <c r="E257" s="4">
        <f t="shared" si="3"/>
        <v>30</v>
      </c>
    </row>
    <row r="258" spans="1:5">
      <c r="A258" s="10">
        <v>1001</v>
      </c>
      <c r="B258" s="11" t="s">
        <v>12</v>
      </c>
      <c r="C258" s="12">
        <v>41061</v>
      </c>
      <c r="D258" s="13">
        <v>9175</v>
      </c>
      <c r="E258" s="4">
        <f t="shared" ref="E258:E317" si="4">帳齡分析日-C258</f>
        <v>29</v>
      </c>
    </row>
    <row r="259" spans="1:5">
      <c r="A259" s="10">
        <v>1009</v>
      </c>
      <c r="B259" s="11" t="s">
        <v>13</v>
      </c>
      <c r="C259" s="12">
        <v>41061</v>
      </c>
      <c r="D259" s="13">
        <v>5303</v>
      </c>
      <c r="E259" s="4">
        <f t="shared" si="4"/>
        <v>29</v>
      </c>
    </row>
    <row r="260" spans="1:5">
      <c r="A260" s="10">
        <v>1195</v>
      </c>
      <c r="B260" s="11" t="s">
        <v>15</v>
      </c>
      <c r="C260" s="12">
        <v>41061</v>
      </c>
      <c r="D260" s="13">
        <v>2601</v>
      </c>
      <c r="E260" s="4">
        <f t="shared" si="4"/>
        <v>29</v>
      </c>
    </row>
    <row r="261" spans="1:5">
      <c r="A261" s="10">
        <v>1231</v>
      </c>
      <c r="B261" s="11" t="s">
        <v>20</v>
      </c>
      <c r="C261" s="12">
        <v>41061</v>
      </c>
      <c r="D261" s="13">
        <v>3001</v>
      </c>
      <c r="E261" s="4">
        <f t="shared" si="4"/>
        <v>29</v>
      </c>
    </row>
    <row r="262" spans="1:5">
      <c r="A262" s="10">
        <v>1248</v>
      </c>
      <c r="B262" s="11" t="s">
        <v>30</v>
      </c>
      <c r="C262" s="12">
        <v>41061</v>
      </c>
      <c r="D262" s="13">
        <v>2423</v>
      </c>
      <c r="E262" s="4">
        <f t="shared" si="4"/>
        <v>29</v>
      </c>
    </row>
    <row r="263" spans="1:5">
      <c r="A263" s="10">
        <v>2222</v>
      </c>
      <c r="B263" s="11" t="s">
        <v>22</v>
      </c>
      <c r="C263" s="12">
        <v>41061</v>
      </c>
      <c r="D263" s="13">
        <v>6458</v>
      </c>
      <c r="E263" s="4">
        <f t="shared" si="4"/>
        <v>29</v>
      </c>
    </row>
    <row r="264" spans="1:5">
      <c r="A264" s="10">
        <v>2259</v>
      </c>
      <c r="B264" s="11" t="s">
        <v>23</v>
      </c>
      <c r="C264" s="12">
        <v>41061</v>
      </c>
      <c r="D264" s="13">
        <v>2350</v>
      </c>
      <c r="E264" s="4">
        <f t="shared" si="4"/>
        <v>29</v>
      </c>
    </row>
    <row r="265" spans="1:5">
      <c r="A265" s="10">
        <v>2259</v>
      </c>
      <c r="B265" s="11" t="s">
        <v>23</v>
      </c>
      <c r="C265" s="12">
        <v>41061</v>
      </c>
      <c r="D265" s="13">
        <v>1406</v>
      </c>
      <c r="E265" s="4">
        <f t="shared" si="4"/>
        <v>29</v>
      </c>
    </row>
    <row r="266" spans="1:5">
      <c r="A266" s="10">
        <v>2300</v>
      </c>
      <c r="B266" s="11" t="s">
        <v>16</v>
      </c>
      <c r="C266" s="12">
        <v>41061</v>
      </c>
      <c r="D266" s="13">
        <v>4727</v>
      </c>
      <c r="E266" s="4">
        <f t="shared" si="4"/>
        <v>29</v>
      </c>
    </row>
    <row r="267" spans="1:5">
      <c r="A267" s="10">
        <v>2315</v>
      </c>
      <c r="B267" s="11" t="s">
        <v>24</v>
      </c>
      <c r="C267" s="12">
        <v>41061</v>
      </c>
      <c r="D267" s="13">
        <v>4273</v>
      </c>
      <c r="E267" s="4">
        <f t="shared" si="4"/>
        <v>29</v>
      </c>
    </row>
    <row r="268" spans="1:5">
      <c r="A268" s="10">
        <v>2614</v>
      </c>
      <c r="B268" s="11" t="s">
        <v>0</v>
      </c>
      <c r="C268" s="12">
        <v>41061</v>
      </c>
      <c r="D268" s="13">
        <v>2766</v>
      </c>
      <c r="E268" s="4">
        <f t="shared" si="4"/>
        <v>29</v>
      </c>
    </row>
    <row r="269" spans="1:5">
      <c r="A269" s="10">
        <v>2661</v>
      </c>
      <c r="B269" s="11" t="s">
        <v>25</v>
      </c>
      <c r="C269" s="12">
        <v>41061</v>
      </c>
      <c r="D269" s="13">
        <v>2819</v>
      </c>
      <c r="E269" s="4">
        <f t="shared" si="4"/>
        <v>29</v>
      </c>
    </row>
    <row r="270" spans="1:5">
      <c r="A270" s="10">
        <v>3115</v>
      </c>
      <c r="B270" s="11" t="s">
        <v>2</v>
      </c>
      <c r="C270" s="12">
        <v>41061</v>
      </c>
      <c r="D270" s="13">
        <v>2352</v>
      </c>
      <c r="E270" s="4">
        <f t="shared" si="4"/>
        <v>29</v>
      </c>
    </row>
    <row r="271" spans="1:5">
      <c r="A271" s="10">
        <v>3333</v>
      </c>
      <c r="B271" s="11" t="s">
        <v>21</v>
      </c>
      <c r="C271" s="12">
        <v>41061</v>
      </c>
      <c r="D271" s="13">
        <v>10125</v>
      </c>
      <c r="E271" s="4">
        <f t="shared" si="4"/>
        <v>29</v>
      </c>
    </row>
    <row r="272" spans="1:5">
      <c r="A272" s="10">
        <v>3412</v>
      </c>
      <c r="B272" s="11" t="s">
        <v>45</v>
      </c>
      <c r="C272" s="12">
        <v>41061</v>
      </c>
      <c r="D272" s="13">
        <v>22910</v>
      </c>
      <c r="E272" s="4">
        <f t="shared" si="4"/>
        <v>29</v>
      </c>
    </row>
    <row r="273" spans="1:5">
      <c r="A273" s="10">
        <v>3491</v>
      </c>
      <c r="B273" s="11" t="s">
        <v>3</v>
      </c>
      <c r="C273" s="12">
        <v>41061</v>
      </c>
      <c r="D273" s="13">
        <v>3408</v>
      </c>
      <c r="E273" s="4">
        <f t="shared" si="4"/>
        <v>29</v>
      </c>
    </row>
    <row r="274" spans="1:5">
      <c r="A274" s="10">
        <v>5348</v>
      </c>
      <c r="B274" s="11" t="s">
        <v>7</v>
      </c>
      <c r="C274" s="12">
        <v>41061</v>
      </c>
      <c r="D274" s="13">
        <v>2754</v>
      </c>
      <c r="E274" s="4">
        <f t="shared" si="4"/>
        <v>29</v>
      </c>
    </row>
    <row r="275" spans="1:5">
      <c r="A275" s="10">
        <v>5555</v>
      </c>
      <c r="B275" s="11" t="s">
        <v>17</v>
      </c>
      <c r="C275" s="12">
        <v>41061</v>
      </c>
      <c r="D275" s="13">
        <v>10154</v>
      </c>
      <c r="E275" s="4">
        <f t="shared" si="4"/>
        <v>29</v>
      </c>
    </row>
    <row r="276" spans="1:5">
      <c r="A276" s="10">
        <v>6615</v>
      </c>
      <c r="B276" s="11" t="s">
        <v>31</v>
      </c>
      <c r="C276" s="12">
        <v>41061</v>
      </c>
      <c r="D276" s="13">
        <v>12192</v>
      </c>
      <c r="E276" s="4">
        <f t="shared" si="4"/>
        <v>29</v>
      </c>
    </row>
    <row r="277" spans="1:5">
      <c r="A277" s="10">
        <v>6617</v>
      </c>
      <c r="B277" s="11" t="s">
        <v>19</v>
      </c>
      <c r="C277" s="12">
        <v>41061</v>
      </c>
      <c r="D277" s="13">
        <v>3210</v>
      </c>
      <c r="E277" s="4">
        <f t="shared" si="4"/>
        <v>29</v>
      </c>
    </row>
    <row r="278" spans="1:5">
      <c r="A278" s="10">
        <v>6620</v>
      </c>
      <c r="B278" s="11" t="s">
        <v>29</v>
      </c>
      <c r="C278" s="12">
        <v>41061</v>
      </c>
      <c r="D278" s="13">
        <v>2310</v>
      </c>
      <c r="E278" s="4">
        <f t="shared" si="4"/>
        <v>29</v>
      </c>
    </row>
    <row r="279" spans="1:5">
      <c r="A279" s="10">
        <v>8001</v>
      </c>
      <c r="B279" s="11" t="s">
        <v>27</v>
      </c>
      <c r="C279" s="12">
        <v>41061</v>
      </c>
      <c r="D279" s="13">
        <v>27366</v>
      </c>
      <c r="E279" s="4">
        <f t="shared" si="4"/>
        <v>29</v>
      </c>
    </row>
    <row r="280" spans="1:5">
      <c r="A280" s="10">
        <v>9191</v>
      </c>
      <c r="B280" s="11" t="s">
        <v>26</v>
      </c>
      <c r="C280" s="12">
        <v>41061</v>
      </c>
      <c r="D280" s="13">
        <v>5119</v>
      </c>
      <c r="E280" s="4">
        <f t="shared" si="4"/>
        <v>29</v>
      </c>
    </row>
    <row r="281" spans="1:5">
      <c r="A281" s="10">
        <v>9999</v>
      </c>
      <c r="B281" s="11" t="s">
        <v>11</v>
      </c>
      <c r="C281" s="12">
        <v>41062</v>
      </c>
      <c r="D281" s="13">
        <v>56315</v>
      </c>
      <c r="E281" s="4">
        <f t="shared" si="4"/>
        <v>28</v>
      </c>
    </row>
    <row r="282" spans="1:5">
      <c r="A282" s="10">
        <v>1195</v>
      </c>
      <c r="B282" s="11" t="s">
        <v>15</v>
      </c>
      <c r="C282" s="12">
        <v>41063</v>
      </c>
      <c r="D282" s="13">
        <v>18036</v>
      </c>
      <c r="E282" s="4">
        <f t="shared" si="4"/>
        <v>27</v>
      </c>
    </row>
    <row r="283" spans="1:5">
      <c r="A283" s="10">
        <v>2315</v>
      </c>
      <c r="B283" s="11" t="s">
        <v>24</v>
      </c>
      <c r="C283" s="12">
        <v>41063</v>
      </c>
      <c r="D283" s="13">
        <v>45578</v>
      </c>
      <c r="E283" s="4">
        <f t="shared" si="4"/>
        <v>27</v>
      </c>
    </row>
    <row r="284" spans="1:5">
      <c r="A284" s="10">
        <v>1111</v>
      </c>
      <c r="B284" s="11" t="s">
        <v>14</v>
      </c>
      <c r="C284" s="12">
        <v>41065</v>
      </c>
      <c r="D284" s="13">
        <v>54499</v>
      </c>
      <c r="E284" s="4">
        <f t="shared" si="4"/>
        <v>25</v>
      </c>
    </row>
    <row r="285" spans="1:5">
      <c r="A285" s="10">
        <v>6617</v>
      </c>
      <c r="B285" s="11" t="s">
        <v>19</v>
      </c>
      <c r="C285" s="12">
        <v>41065</v>
      </c>
      <c r="D285" s="13">
        <v>2995</v>
      </c>
      <c r="E285" s="4">
        <f t="shared" si="4"/>
        <v>25</v>
      </c>
    </row>
    <row r="286" spans="1:5">
      <c r="A286" s="10">
        <v>1231</v>
      </c>
      <c r="B286" s="11" t="s">
        <v>20</v>
      </c>
      <c r="C286" s="12">
        <v>41066</v>
      </c>
      <c r="D286" s="13">
        <v>16121</v>
      </c>
      <c r="E286" s="4">
        <f t="shared" si="4"/>
        <v>24</v>
      </c>
    </row>
    <row r="287" spans="1:5">
      <c r="A287" s="10">
        <v>6446</v>
      </c>
      <c r="B287" s="11" t="s">
        <v>18</v>
      </c>
      <c r="C287" s="12">
        <v>41066</v>
      </c>
      <c r="D287" s="13">
        <v>32379</v>
      </c>
      <c r="E287" s="4">
        <f t="shared" si="4"/>
        <v>24</v>
      </c>
    </row>
    <row r="288" spans="1:5">
      <c r="A288" s="10">
        <v>8001</v>
      </c>
      <c r="B288" s="11" t="s">
        <v>27</v>
      </c>
      <c r="C288" s="12">
        <v>41066</v>
      </c>
      <c r="D288" s="13">
        <v>67870</v>
      </c>
      <c r="E288" s="4">
        <f t="shared" si="4"/>
        <v>24</v>
      </c>
    </row>
    <row r="289" spans="1:5">
      <c r="A289" s="10">
        <v>6620</v>
      </c>
      <c r="B289" s="11" t="s">
        <v>29</v>
      </c>
      <c r="C289" s="12">
        <v>41067</v>
      </c>
      <c r="D289" s="13">
        <v>105095</v>
      </c>
      <c r="E289" s="4">
        <f t="shared" si="4"/>
        <v>23</v>
      </c>
    </row>
    <row r="290" spans="1:5">
      <c r="A290" s="10">
        <v>9999</v>
      </c>
      <c r="B290" s="11" t="s">
        <v>11</v>
      </c>
      <c r="C290" s="12">
        <v>41069</v>
      </c>
      <c r="D290" s="13">
        <v>25117</v>
      </c>
      <c r="E290" s="4">
        <f t="shared" si="4"/>
        <v>21</v>
      </c>
    </row>
    <row r="291" spans="1:5">
      <c r="A291" s="10">
        <v>2614</v>
      </c>
      <c r="B291" s="11" t="s">
        <v>0</v>
      </c>
      <c r="C291" s="12">
        <v>41070</v>
      </c>
      <c r="D291" s="13">
        <v>20782</v>
      </c>
      <c r="E291" s="4">
        <f t="shared" si="4"/>
        <v>20</v>
      </c>
    </row>
    <row r="292" spans="1:5">
      <c r="A292" s="10">
        <v>6620</v>
      </c>
      <c r="B292" s="11" t="s">
        <v>29</v>
      </c>
      <c r="C292" s="12">
        <v>41070</v>
      </c>
      <c r="D292" s="13">
        <v>3346</v>
      </c>
      <c r="E292" s="4">
        <f t="shared" si="4"/>
        <v>20</v>
      </c>
    </row>
    <row r="293" spans="1:5">
      <c r="A293" s="10">
        <v>1009</v>
      </c>
      <c r="B293" s="11" t="s">
        <v>13</v>
      </c>
      <c r="C293" s="12">
        <v>41072</v>
      </c>
      <c r="D293" s="13">
        <v>27558</v>
      </c>
      <c r="E293" s="4">
        <f t="shared" si="4"/>
        <v>18</v>
      </c>
    </row>
    <row r="294" spans="1:5">
      <c r="A294" s="10">
        <v>9191</v>
      </c>
      <c r="B294" s="11" t="s">
        <v>26</v>
      </c>
      <c r="C294" s="12">
        <v>41072</v>
      </c>
      <c r="D294" s="13">
        <v>2999</v>
      </c>
      <c r="E294" s="4">
        <f t="shared" si="4"/>
        <v>18</v>
      </c>
    </row>
    <row r="295" spans="1:5">
      <c r="A295" s="10">
        <v>9999</v>
      </c>
      <c r="B295" s="11" t="s">
        <v>11</v>
      </c>
      <c r="C295" s="12">
        <v>41072</v>
      </c>
      <c r="D295" s="13">
        <v>5749</v>
      </c>
      <c r="E295" s="4">
        <f t="shared" si="4"/>
        <v>18</v>
      </c>
    </row>
    <row r="296" spans="1:5">
      <c r="A296" s="10">
        <v>5555</v>
      </c>
      <c r="B296" s="11" t="s">
        <v>17</v>
      </c>
      <c r="C296" s="12">
        <v>41073</v>
      </c>
      <c r="D296" s="13">
        <v>1484</v>
      </c>
      <c r="E296" s="4">
        <f t="shared" si="4"/>
        <v>17</v>
      </c>
    </row>
    <row r="297" spans="1:5">
      <c r="A297" s="10">
        <v>2661</v>
      </c>
      <c r="B297" s="11" t="s">
        <v>25</v>
      </c>
      <c r="C297" s="12">
        <v>41074</v>
      </c>
      <c r="D297" s="13">
        <v>60563</v>
      </c>
      <c r="E297" s="4">
        <f t="shared" si="4"/>
        <v>16</v>
      </c>
    </row>
    <row r="298" spans="1:5">
      <c r="A298" s="10">
        <v>9999</v>
      </c>
      <c r="B298" s="11" t="s">
        <v>11</v>
      </c>
      <c r="C298" s="12">
        <v>41076</v>
      </c>
      <c r="D298" s="13">
        <v>15772</v>
      </c>
      <c r="E298" s="4">
        <f t="shared" si="4"/>
        <v>14</v>
      </c>
    </row>
    <row r="299" spans="1:5">
      <c r="A299" s="10">
        <v>4002</v>
      </c>
      <c r="B299" s="11" t="s">
        <v>4</v>
      </c>
      <c r="C299" s="12">
        <v>41077</v>
      </c>
      <c r="D299" s="13">
        <v>15535</v>
      </c>
      <c r="E299" s="4">
        <f t="shared" si="4"/>
        <v>13</v>
      </c>
    </row>
    <row r="300" spans="1:5">
      <c r="A300" s="10">
        <v>6617</v>
      </c>
      <c r="B300" s="11" t="s">
        <v>19</v>
      </c>
      <c r="C300" s="12">
        <v>41077</v>
      </c>
      <c r="D300" s="13">
        <v>74974</v>
      </c>
      <c r="E300" s="4">
        <f t="shared" si="4"/>
        <v>13</v>
      </c>
    </row>
    <row r="301" spans="1:5">
      <c r="A301" s="10">
        <v>1001</v>
      </c>
      <c r="B301" s="11" t="s">
        <v>12</v>
      </c>
      <c r="C301" s="12">
        <v>41079</v>
      </c>
      <c r="D301" s="13">
        <v>1165</v>
      </c>
      <c r="E301" s="4">
        <f t="shared" si="4"/>
        <v>11</v>
      </c>
    </row>
    <row r="302" spans="1:5">
      <c r="A302" s="10">
        <v>2300</v>
      </c>
      <c r="B302" s="11" t="s">
        <v>16</v>
      </c>
      <c r="C302" s="12">
        <v>41079</v>
      </c>
      <c r="D302" s="13">
        <v>63153</v>
      </c>
      <c r="E302" s="4">
        <f t="shared" si="4"/>
        <v>11</v>
      </c>
    </row>
    <row r="303" spans="1:5">
      <c r="A303" s="10">
        <v>4702</v>
      </c>
      <c r="B303" s="11" t="s">
        <v>6</v>
      </c>
      <c r="C303" s="12">
        <v>41081</v>
      </c>
      <c r="D303" s="13">
        <v>62804</v>
      </c>
      <c r="E303" s="4">
        <f t="shared" si="4"/>
        <v>9</v>
      </c>
    </row>
    <row r="304" spans="1:5">
      <c r="A304" s="10">
        <v>9999</v>
      </c>
      <c r="B304" s="11" t="s">
        <v>11</v>
      </c>
      <c r="C304" s="12">
        <v>41081</v>
      </c>
      <c r="D304" s="13">
        <v>6460</v>
      </c>
      <c r="E304" s="4">
        <f t="shared" si="4"/>
        <v>9</v>
      </c>
    </row>
    <row r="305" spans="1:6">
      <c r="A305" s="10">
        <v>9999</v>
      </c>
      <c r="B305" s="11" t="s">
        <v>11</v>
      </c>
      <c r="C305" s="12">
        <v>41083</v>
      </c>
      <c r="D305" s="13">
        <v>12528</v>
      </c>
      <c r="E305" s="4">
        <f t="shared" si="4"/>
        <v>7</v>
      </c>
    </row>
    <row r="306" spans="1:6">
      <c r="A306" s="10">
        <v>1231</v>
      </c>
      <c r="B306" s="11" t="s">
        <v>20</v>
      </c>
      <c r="C306" s="12">
        <v>41084</v>
      </c>
      <c r="D306" s="13">
        <v>2858</v>
      </c>
      <c r="E306" s="4">
        <f t="shared" si="4"/>
        <v>6</v>
      </c>
    </row>
    <row r="307" spans="1:6">
      <c r="A307" s="10">
        <v>9999</v>
      </c>
      <c r="B307" s="11" t="s">
        <v>11</v>
      </c>
      <c r="C307" s="12">
        <v>41087</v>
      </c>
      <c r="D307" s="13">
        <v>4263</v>
      </c>
      <c r="E307" s="4">
        <f t="shared" si="4"/>
        <v>3</v>
      </c>
    </row>
    <row r="308" spans="1:6">
      <c r="A308" s="10">
        <v>9999</v>
      </c>
      <c r="B308" s="11" t="s">
        <v>11</v>
      </c>
      <c r="C308" s="12">
        <v>41087</v>
      </c>
      <c r="D308" s="13">
        <v>3296</v>
      </c>
      <c r="E308" s="4">
        <f t="shared" si="4"/>
        <v>3</v>
      </c>
    </row>
    <row r="309" spans="1:6">
      <c r="A309" s="10">
        <v>9999</v>
      </c>
      <c r="B309" s="11" t="s">
        <v>11</v>
      </c>
      <c r="C309" s="12">
        <v>41087</v>
      </c>
      <c r="D309" s="13">
        <v>2825</v>
      </c>
      <c r="E309" s="4">
        <f t="shared" si="4"/>
        <v>3</v>
      </c>
    </row>
    <row r="310" spans="1:6">
      <c r="A310" s="10">
        <v>9999</v>
      </c>
      <c r="B310" s="11" t="s">
        <v>11</v>
      </c>
      <c r="C310" s="12">
        <v>41087</v>
      </c>
      <c r="D310" s="13">
        <v>2858</v>
      </c>
      <c r="E310" s="4">
        <f t="shared" si="4"/>
        <v>3</v>
      </c>
    </row>
    <row r="311" spans="1:6">
      <c r="A311" s="10">
        <v>9999</v>
      </c>
      <c r="B311" s="11" t="s">
        <v>11</v>
      </c>
      <c r="C311" s="12">
        <v>41088</v>
      </c>
      <c r="D311" s="13">
        <v>3098</v>
      </c>
      <c r="E311" s="4">
        <f t="shared" si="4"/>
        <v>2</v>
      </c>
    </row>
    <row r="312" spans="1:6">
      <c r="A312" s="10">
        <v>9999</v>
      </c>
      <c r="B312" s="11" t="s">
        <v>11</v>
      </c>
      <c r="C312" s="12">
        <v>41088</v>
      </c>
      <c r="D312" s="13">
        <v>4422</v>
      </c>
      <c r="E312" s="4">
        <f t="shared" si="4"/>
        <v>2</v>
      </c>
    </row>
    <row r="313" spans="1:6">
      <c r="A313" s="10">
        <v>9999</v>
      </c>
      <c r="B313" s="11" t="s">
        <v>11</v>
      </c>
      <c r="C313" s="12">
        <v>41088</v>
      </c>
      <c r="D313" s="13">
        <v>2260</v>
      </c>
      <c r="E313" s="4">
        <f t="shared" si="4"/>
        <v>2</v>
      </c>
    </row>
    <row r="314" spans="1:6">
      <c r="A314" s="10">
        <v>9999</v>
      </c>
      <c r="B314" s="11" t="s">
        <v>11</v>
      </c>
      <c r="C314" s="12">
        <v>41088</v>
      </c>
      <c r="D314" s="13">
        <v>2693</v>
      </c>
      <c r="E314" s="4">
        <f t="shared" si="4"/>
        <v>2</v>
      </c>
    </row>
    <row r="315" spans="1:6">
      <c r="A315" s="10">
        <v>9999</v>
      </c>
      <c r="B315" s="11" t="s">
        <v>11</v>
      </c>
      <c r="C315" s="12">
        <v>41088</v>
      </c>
      <c r="D315" s="13">
        <v>2726</v>
      </c>
      <c r="E315" s="4">
        <f t="shared" si="4"/>
        <v>2</v>
      </c>
    </row>
    <row r="316" spans="1:6" ht="21">
      <c r="A316" s="10">
        <v>6617</v>
      </c>
      <c r="B316" s="11" t="s">
        <v>19</v>
      </c>
      <c r="C316" s="12">
        <v>41090</v>
      </c>
      <c r="D316" s="13">
        <v>3236</v>
      </c>
      <c r="E316" s="4">
        <f t="shared" si="4"/>
        <v>0</v>
      </c>
      <c r="F316" s="18"/>
    </row>
    <row r="317" spans="1:6">
      <c r="A317" s="10">
        <v>9999</v>
      </c>
      <c r="B317" s="11" t="s">
        <v>11</v>
      </c>
      <c r="C317" s="12">
        <v>41090</v>
      </c>
      <c r="D317" s="13">
        <v>7682</v>
      </c>
      <c r="E317" s="4">
        <f t="shared" si="4"/>
        <v>0</v>
      </c>
    </row>
  </sheetData>
  <sheetCalcPr fullCalcOnLoad="1"/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7"/>
  <sheetViews>
    <sheetView showGridLines="0" workbookViewId="0">
      <pane ySplit="1" topLeftCell="A2" activePane="bottomLeft" state="frozen"/>
      <selection pane="bottomLeft"/>
    </sheetView>
  </sheetViews>
  <sheetFormatPr defaultRowHeight="15.75"/>
  <cols>
    <col min="1" max="1" width="14" style="10" customWidth="1"/>
    <col min="2" max="2" width="29.1640625" style="11" customWidth="1"/>
    <col min="3" max="3" width="24.5" style="12" customWidth="1"/>
    <col min="4" max="4" width="24.5" style="13" customWidth="1"/>
    <col min="5" max="5" width="14.5" style="4" customWidth="1"/>
    <col min="6" max="6" width="19.83203125" style="16" customWidth="1"/>
    <col min="7" max="7" width="17.5" bestFit="1" customWidth="1"/>
    <col min="8" max="8" width="20.33203125" customWidth="1"/>
    <col min="9" max="9" width="63.5" bestFit="1" customWidth="1"/>
    <col min="10" max="10" width="9.83203125" bestFit="1" customWidth="1"/>
    <col min="11" max="11" width="21.5" style="1" customWidth="1"/>
    <col min="12" max="12" width="27.83203125" style="6" bestFit="1" customWidth="1"/>
    <col min="13" max="13" width="14.1640625" style="1" customWidth="1"/>
    <col min="14" max="14" width="9.33203125" style="1"/>
    <col min="15" max="15" width="10" style="1" bestFit="1" customWidth="1"/>
    <col min="16" max="16" width="9.33203125" style="1"/>
    <col min="17" max="17" width="10" style="1" bestFit="1" customWidth="1"/>
    <col min="18" max="16384" width="9.33203125" style="1"/>
  </cols>
  <sheetData>
    <row r="1" spans="1:17" ht="17.25">
      <c r="A1" s="7" t="s">
        <v>35</v>
      </c>
      <c r="B1" s="7" t="s">
        <v>32</v>
      </c>
      <c r="C1" s="8" t="s">
        <v>33</v>
      </c>
      <c r="D1" s="9" t="s">
        <v>34</v>
      </c>
      <c r="E1" s="9" t="s">
        <v>36</v>
      </c>
      <c r="F1" s="17"/>
      <c r="G1" s="14" t="s">
        <v>37</v>
      </c>
      <c r="H1" s="15">
        <v>41090</v>
      </c>
      <c r="K1" s="2"/>
      <c r="L1" s="3"/>
    </row>
    <row r="2" spans="1:17">
      <c r="A2" s="10">
        <v>1001</v>
      </c>
      <c r="B2" s="11" t="s">
        <v>12</v>
      </c>
      <c r="C2" s="12">
        <v>40910</v>
      </c>
      <c r="D2" s="13">
        <v>60170</v>
      </c>
      <c r="E2" s="4">
        <f t="shared" ref="E2:E65" si="0">帳齡分析日-C2</f>
        <v>180</v>
      </c>
      <c r="K2" s="5"/>
      <c r="Q2" s="5"/>
    </row>
    <row r="3" spans="1:17">
      <c r="A3" s="10">
        <v>1111</v>
      </c>
      <c r="B3" s="11" t="s">
        <v>14</v>
      </c>
      <c r="C3" s="12">
        <v>40910</v>
      </c>
      <c r="D3" s="13">
        <v>31030</v>
      </c>
      <c r="E3" s="4">
        <f t="shared" si="0"/>
        <v>180</v>
      </c>
      <c r="K3" s="5"/>
      <c r="Q3" s="5"/>
    </row>
    <row r="4" spans="1:17" ht="16.5">
      <c r="A4" s="10">
        <v>1231</v>
      </c>
      <c r="B4" s="11" t="s">
        <v>20</v>
      </c>
      <c r="C4" s="12">
        <v>40910</v>
      </c>
      <c r="D4" s="13">
        <v>22106</v>
      </c>
      <c r="E4" s="4">
        <f t="shared" si="0"/>
        <v>180</v>
      </c>
      <c r="F4" s="21" t="s">
        <v>47</v>
      </c>
      <c r="G4" s="21" t="s">
        <v>48</v>
      </c>
      <c r="H4" s="21" t="s">
        <v>69</v>
      </c>
      <c r="I4" s="21" t="s">
        <v>63</v>
      </c>
      <c r="J4" s="21" t="s">
        <v>62</v>
      </c>
      <c r="K4" s="33" t="s">
        <v>70</v>
      </c>
      <c r="L4" s="21" t="s">
        <v>71</v>
      </c>
      <c r="Q4" s="5"/>
    </row>
    <row r="5" spans="1:17" ht="21">
      <c r="A5" s="10">
        <v>7400</v>
      </c>
      <c r="B5" s="11" t="s">
        <v>10</v>
      </c>
      <c r="C5" s="12">
        <v>40910</v>
      </c>
      <c r="D5" s="13">
        <v>12318</v>
      </c>
      <c r="E5" s="4">
        <f t="shared" si="0"/>
        <v>180</v>
      </c>
      <c r="F5" s="19" t="s">
        <v>38</v>
      </c>
      <c r="G5" s="19">
        <v>30</v>
      </c>
      <c r="H5" s="46">
        <f>SUMIF(E:E,"&lt;="&amp;G5,D:D)</f>
        <v>1011605</v>
      </c>
      <c r="I5" s="27" t="s">
        <v>64</v>
      </c>
      <c r="J5" s="32">
        <f>H5/SUM($H$5:$H$9)</f>
        <v>0.13791253585490082</v>
      </c>
      <c r="K5" s="34">
        <v>0.05</v>
      </c>
      <c r="L5" s="45">
        <f>H5*K5</f>
        <v>50580.25</v>
      </c>
      <c r="M5" s="37" t="s">
        <v>72</v>
      </c>
      <c r="Q5" s="5"/>
    </row>
    <row r="6" spans="1:17" ht="21">
      <c r="A6" s="10">
        <v>1195</v>
      </c>
      <c r="B6" s="11" t="s">
        <v>15</v>
      </c>
      <c r="C6" s="12">
        <v>40912</v>
      </c>
      <c r="D6" s="13">
        <v>17456</v>
      </c>
      <c r="E6" s="4">
        <f t="shared" si="0"/>
        <v>178</v>
      </c>
      <c r="F6" s="19" t="s">
        <v>56</v>
      </c>
      <c r="G6" s="19">
        <v>90</v>
      </c>
      <c r="H6" s="46">
        <f>SUMIFS(D:D,E:E,"&gt;"&amp;G5,E:E,"&lt;="&amp;G6)</f>
        <v>2570537</v>
      </c>
      <c r="I6" s="28" t="s">
        <v>65</v>
      </c>
      <c r="J6" s="32">
        <f>H6/SUM($H$5:$H$9)</f>
        <v>0.35044239221716889</v>
      </c>
      <c r="K6" s="34">
        <v>0.2</v>
      </c>
      <c r="L6" s="45">
        <f>H6*K6</f>
        <v>514107.4</v>
      </c>
      <c r="M6" s="37" t="s">
        <v>73</v>
      </c>
      <c r="Q6" s="5"/>
    </row>
    <row r="7" spans="1:17" ht="21">
      <c r="A7" s="10">
        <v>6620</v>
      </c>
      <c r="B7" s="11" t="s">
        <v>29</v>
      </c>
      <c r="C7" s="12">
        <v>40912</v>
      </c>
      <c r="D7" s="13">
        <v>26439</v>
      </c>
      <c r="E7" s="4">
        <f t="shared" si="0"/>
        <v>178</v>
      </c>
      <c r="F7" s="19" t="s">
        <v>57</v>
      </c>
      <c r="G7" s="19">
        <v>180</v>
      </c>
      <c r="H7" s="46">
        <f>SUMIFS(D:D,E:E,"&gt;"&amp;G6,E:E,"&lt;="&amp;G7)</f>
        <v>3752978</v>
      </c>
      <c r="I7" s="28" t="s">
        <v>66</v>
      </c>
      <c r="J7" s="32">
        <f>H7/SUM($H$5:$H$9)</f>
        <v>0.51164507192793029</v>
      </c>
      <c r="K7" s="34">
        <v>0.5</v>
      </c>
      <c r="L7" s="45">
        <f>H7*K7</f>
        <v>1876489</v>
      </c>
      <c r="M7" s="37" t="s">
        <v>74</v>
      </c>
      <c r="Q7" s="5"/>
    </row>
    <row r="8" spans="1:17" ht="17.25">
      <c r="A8" s="10">
        <v>9999</v>
      </c>
      <c r="B8" s="11" t="s">
        <v>11</v>
      </c>
      <c r="C8" s="12">
        <v>40915</v>
      </c>
      <c r="D8" s="13">
        <v>21878</v>
      </c>
      <c r="E8" s="4">
        <f t="shared" si="0"/>
        <v>175</v>
      </c>
      <c r="F8" s="19" t="s">
        <v>58</v>
      </c>
      <c r="G8" s="19">
        <v>365</v>
      </c>
      <c r="H8" s="47">
        <f>SUMIFS(D:D,E:E,"&gt;"&amp;G7,E:E,"&lt;="&amp;G8)</f>
        <v>0</v>
      </c>
      <c r="I8" s="29" t="s">
        <v>67</v>
      </c>
      <c r="J8" s="32">
        <f>H8/SUM($H$5:$H$9)</f>
        <v>0</v>
      </c>
      <c r="K8" s="34"/>
      <c r="L8" s="48"/>
      <c r="Q8" s="5"/>
    </row>
    <row r="9" spans="1:17" ht="17.25">
      <c r="A9" s="10">
        <v>4055</v>
      </c>
      <c r="B9" s="11" t="s">
        <v>5</v>
      </c>
      <c r="C9" s="12">
        <v>40916</v>
      </c>
      <c r="D9" s="13">
        <v>75943</v>
      </c>
      <c r="E9" s="4">
        <f t="shared" si="0"/>
        <v>174</v>
      </c>
      <c r="F9" s="19" t="s">
        <v>59</v>
      </c>
      <c r="G9" s="19">
        <v>9999</v>
      </c>
      <c r="H9" s="47">
        <f>SUMIF(E:E,"&gt;"&amp;G8,D:D)</f>
        <v>0</v>
      </c>
      <c r="I9" s="27" t="s">
        <v>68</v>
      </c>
      <c r="J9" s="32">
        <f>H9/SUM($H$5:$H$9)</f>
        <v>0</v>
      </c>
      <c r="K9" s="34"/>
      <c r="L9" s="48"/>
      <c r="Q9" s="5"/>
    </row>
    <row r="10" spans="1:17" ht="17.25">
      <c r="A10" s="10">
        <v>9191</v>
      </c>
      <c r="B10" s="11" t="s">
        <v>26</v>
      </c>
      <c r="C10" s="12">
        <v>40916</v>
      </c>
      <c r="D10" s="13">
        <v>55560</v>
      </c>
      <c r="E10" s="4">
        <f t="shared" si="0"/>
        <v>174</v>
      </c>
      <c r="F10" s="19"/>
      <c r="G10" s="19"/>
      <c r="H10" s="19"/>
      <c r="I10" s="29"/>
      <c r="J10" s="19"/>
      <c r="K10" s="35"/>
      <c r="L10" s="36"/>
      <c r="Q10" s="5"/>
    </row>
    <row r="11" spans="1:17" ht="17.25">
      <c r="A11" s="10">
        <v>1009</v>
      </c>
      <c r="B11" s="11" t="s">
        <v>13</v>
      </c>
      <c r="C11" s="12">
        <v>40918</v>
      </c>
      <c r="D11" s="13">
        <v>59227</v>
      </c>
      <c r="E11" s="4">
        <f t="shared" si="0"/>
        <v>172</v>
      </c>
      <c r="F11" s="19"/>
      <c r="G11" s="19"/>
      <c r="H11" s="20"/>
      <c r="I11" s="30"/>
      <c r="J11" s="19"/>
      <c r="K11" s="35"/>
      <c r="L11" s="36"/>
      <c r="Q11" s="5"/>
    </row>
    <row r="12" spans="1:17">
      <c r="A12" s="10">
        <v>3412</v>
      </c>
      <c r="B12" s="11" t="s">
        <v>45</v>
      </c>
      <c r="C12" s="12">
        <v>40918</v>
      </c>
      <c r="D12" s="13">
        <v>3251</v>
      </c>
      <c r="E12" s="4">
        <f t="shared" si="0"/>
        <v>172</v>
      </c>
      <c r="K12" s="5"/>
      <c r="Q12" s="5"/>
    </row>
    <row r="13" spans="1:17">
      <c r="A13" s="10">
        <v>2300</v>
      </c>
      <c r="B13" s="11" t="s">
        <v>16</v>
      </c>
      <c r="C13" s="12">
        <v>40920</v>
      </c>
      <c r="D13" s="13">
        <v>1268</v>
      </c>
      <c r="E13" s="4">
        <f t="shared" si="0"/>
        <v>170</v>
      </c>
      <c r="K13" s="5"/>
      <c r="Q13" s="5"/>
    </row>
    <row r="14" spans="1:17">
      <c r="A14" s="10">
        <v>9999</v>
      </c>
      <c r="B14" s="11" t="s">
        <v>11</v>
      </c>
      <c r="C14" s="12">
        <v>40922</v>
      </c>
      <c r="D14" s="13">
        <v>28982</v>
      </c>
      <c r="E14" s="4">
        <f t="shared" si="0"/>
        <v>168</v>
      </c>
      <c r="K14" s="5"/>
      <c r="Q14" s="5"/>
    </row>
    <row r="15" spans="1:17">
      <c r="A15" s="10">
        <v>4002</v>
      </c>
      <c r="B15" s="11" t="s">
        <v>4</v>
      </c>
      <c r="C15" s="12">
        <v>40923</v>
      </c>
      <c r="D15" s="13">
        <v>18774</v>
      </c>
      <c r="E15" s="4">
        <f t="shared" si="0"/>
        <v>167</v>
      </c>
      <c r="K15" s="5"/>
      <c r="Q15" s="5"/>
    </row>
    <row r="16" spans="1:17">
      <c r="A16" s="10">
        <v>6446</v>
      </c>
      <c r="B16" s="11" t="s">
        <v>18</v>
      </c>
      <c r="C16" s="12">
        <v>40923</v>
      </c>
      <c r="D16" s="13">
        <v>40236</v>
      </c>
      <c r="E16" s="4">
        <f t="shared" si="0"/>
        <v>167</v>
      </c>
      <c r="K16" s="5"/>
      <c r="Q16" s="5"/>
    </row>
    <row r="17" spans="1:17">
      <c r="A17" s="10">
        <v>6620</v>
      </c>
      <c r="B17" s="11" t="s">
        <v>29</v>
      </c>
      <c r="C17" s="12">
        <v>40923</v>
      </c>
      <c r="D17" s="13">
        <v>21119</v>
      </c>
      <c r="E17" s="4">
        <f t="shared" si="0"/>
        <v>167</v>
      </c>
      <c r="K17" s="5"/>
      <c r="Q17" s="5"/>
    </row>
    <row r="18" spans="1:17">
      <c r="A18" s="10">
        <v>9999</v>
      </c>
      <c r="B18" s="11" t="s">
        <v>11</v>
      </c>
      <c r="C18" s="12">
        <v>40923</v>
      </c>
      <c r="D18" s="13">
        <v>19587</v>
      </c>
      <c r="E18" s="4">
        <f t="shared" si="0"/>
        <v>167</v>
      </c>
      <c r="K18" s="5"/>
      <c r="Q18" s="5"/>
    </row>
    <row r="19" spans="1:17">
      <c r="A19" s="10">
        <v>6615</v>
      </c>
      <c r="B19" s="11" t="s">
        <v>31</v>
      </c>
      <c r="C19" s="12">
        <v>40924</v>
      </c>
      <c r="D19" s="13">
        <v>1235</v>
      </c>
      <c r="E19" s="4">
        <f t="shared" si="0"/>
        <v>166</v>
      </c>
      <c r="K19" s="5"/>
      <c r="Q19" s="5"/>
    </row>
    <row r="20" spans="1:17">
      <c r="A20" s="10">
        <v>5348</v>
      </c>
      <c r="B20" s="11" t="s">
        <v>7</v>
      </c>
      <c r="C20" s="12">
        <v>40926</v>
      </c>
      <c r="D20" s="13">
        <v>11527</v>
      </c>
      <c r="E20" s="4">
        <f t="shared" si="0"/>
        <v>164</v>
      </c>
      <c r="K20" s="5"/>
      <c r="Q20" s="5"/>
    </row>
    <row r="21" spans="1:17">
      <c r="A21" s="10">
        <v>1111</v>
      </c>
      <c r="B21" s="11" t="s">
        <v>14</v>
      </c>
      <c r="C21" s="12">
        <v>40927</v>
      </c>
      <c r="D21" s="13">
        <v>52901</v>
      </c>
      <c r="E21" s="4">
        <f t="shared" si="0"/>
        <v>163</v>
      </c>
      <c r="K21" s="5"/>
      <c r="Q21" s="5"/>
    </row>
    <row r="22" spans="1:17">
      <c r="A22" s="10">
        <v>2315</v>
      </c>
      <c r="B22" s="11" t="s">
        <v>24</v>
      </c>
      <c r="C22" s="12">
        <v>40927</v>
      </c>
      <c r="D22" s="13">
        <v>1164</v>
      </c>
      <c r="E22" s="4">
        <f t="shared" si="0"/>
        <v>163</v>
      </c>
      <c r="K22" s="5"/>
      <c r="Q22" s="5"/>
    </row>
    <row r="23" spans="1:17">
      <c r="A23" s="10">
        <v>4702</v>
      </c>
      <c r="B23" s="11" t="s">
        <v>6</v>
      </c>
      <c r="C23" s="12">
        <v>40927</v>
      </c>
      <c r="D23" s="13">
        <v>14515</v>
      </c>
      <c r="E23" s="4">
        <f t="shared" si="0"/>
        <v>163</v>
      </c>
      <c r="K23" s="5"/>
      <c r="Q23" s="5"/>
    </row>
    <row r="24" spans="1:17">
      <c r="A24" s="10">
        <v>9999</v>
      </c>
      <c r="B24" s="11" t="s">
        <v>11</v>
      </c>
      <c r="C24" s="12">
        <v>40929</v>
      </c>
      <c r="D24" s="13">
        <v>17755</v>
      </c>
      <c r="E24" s="4">
        <f t="shared" si="0"/>
        <v>161</v>
      </c>
      <c r="K24" s="5"/>
      <c r="Q24" s="5"/>
    </row>
    <row r="25" spans="1:17">
      <c r="A25" s="10">
        <v>5555</v>
      </c>
      <c r="B25" s="11" t="s">
        <v>17</v>
      </c>
      <c r="C25" s="12">
        <v>40930</v>
      </c>
      <c r="D25" s="13">
        <v>106366</v>
      </c>
      <c r="E25" s="4">
        <f t="shared" si="0"/>
        <v>160</v>
      </c>
      <c r="K25" s="5"/>
      <c r="Q25" s="5"/>
    </row>
    <row r="26" spans="1:17">
      <c r="A26" s="10">
        <v>5566</v>
      </c>
      <c r="B26" s="11" t="s">
        <v>8</v>
      </c>
      <c r="C26" s="12">
        <v>40930</v>
      </c>
      <c r="D26" s="13">
        <v>32303</v>
      </c>
      <c r="E26" s="4">
        <f t="shared" si="0"/>
        <v>160</v>
      </c>
      <c r="K26" s="5"/>
      <c r="Q26" s="5"/>
    </row>
    <row r="27" spans="1:17">
      <c r="A27" s="10">
        <v>9999</v>
      </c>
      <c r="B27" s="11" t="s">
        <v>11</v>
      </c>
      <c r="C27" s="12">
        <v>40930</v>
      </c>
      <c r="D27" s="13">
        <v>18371</v>
      </c>
      <c r="E27" s="4">
        <f t="shared" si="0"/>
        <v>160</v>
      </c>
      <c r="K27" s="5"/>
      <c r="Q27" s="5"/>
    </row>
    <row r="28" spans="1:17">
      <c r="A28" s="10">
        <v>1195</v>
      </c>
      <c r="B28" s="11" t="s">
        <v>15</v>
      </c>
      <c r="C28" s="12">
        <v>40931</v>
      </c>
      <c r="D28" s="13">
        <v>58058</v>
      </c>
      <c r="E28" s="4">
        <f t="shared" si="0"/>
        <v>159</v>
      </c>
      <c r="K28" s="5"/>
      <c r="Q28" s="5"/>
    </row>
    <row r="29" spans="1:17">
      <c r="A29" s="10">
        <v>3412</v>
      </c>
      <c r="B29" s="11" t="s">
        <v>45</v>
      </c>
      <c r="C29" s="12">
        <v>40931</v>
      </c>
      <c r="D29" s="13">
        <v>2612</v>
      </c>
      <c r="E29" s="4">
        <f t="shared" si="0"/>
        <v>159</v>
      </c>
      <c r="K29" s="5"/>
      <c r="Q29" s="5"/>
    </row>
    <row r="30" spans="1:17">
      <c r="A30" s="10">
        <v>8001</v>
      </c>
      <c r="B30" s="11" t="s">
        <v>27</v>
      </c>
      <c r="C30" s="12">
        <v>40933</v>
      </c>
      <c r="D30" s="13">
        <v>7340</v>
      </c>
      <c r="E30" s="4">
        <f t="shared" si="0"/>
        <v>157</v>
      </c>
      <c r="K30" s="5"/>
      <c r="Q30" s="5"/>
    </row>
    <row r="31" spans="1:17">
      <c r="A31" s="10">
        <v>1001</v>
      </c>
      <c r="B31" s="11" t="s">
        <v>12</v>
      </c>
      <c r="C31" s="12">
        <v>40934</v>
      </c>
      <c r="D31" s="13">
        <v>73964</v>
      </c>
      <c r="E31" s="4">
        <f t="shared" si="0"/>
        <v>156</v>
      </c>
      <c r="K31" s="5"/>
      <c r="Q31" s="5"/>
    </row>
    <row r="32" spans="1:17">
      <c r="A32" s="10">
        <v>1195</v>
      </c>
      <c r="B32" s="11" t="s">
        <v>15</v>
      </c>
      <c r="C32" s="12">
        <v>40934</v>
      </c>
      <c r="D32" s="13">
        <v>25173</v>
      </c>
      <c r="E32" s="4">
        <f t="shared" si="0"/>
        <v>156</v>
      </c>
      <c r="K32" s="5"/>
      <c r="Q32" s="5"/>
    </row>
    <row r="33" spans="1:17">
      <c r="A33" s="10">
        <v>9999</v>
      </c>
      <c r="B33" s="11" t="s">
        <v>11</v>
      </c>
      <c r="C33" s="12">
        <v>40936</v>
      </c>
      <c r="D33" s="13">
        <v>17334</v>
      </c>
      <c r="E33" s="4">
        <f t="shared" si="0"/>
        <v>154</v>
      </c>
      <c r="K33" s="5"/>
      <c r="Q33" s="5"/>
    </row>
    <row r="34" spans="1:17">
      <c r="A34" s="10">
        <v>1001</v>
      </c>
      <c r="B34" s="11" t="s">
        <v>12</v>
      </c>
      <c r="C34" s="12">
        <v>40939</v>
      </c>
      <c r="D34" s="13">
        <v>11095</v>
      </c>
      <c r="E34" s="4">
        <f t="shared" si="0"/>
        <v>151</v>
      </c>
      <c r="K34" s="5"/>
      <c r="Q34" s="5"/>
    </row>
    <row r="35" spans="1:17">
      <c r="A35" s="10">
        <v>1009</v>
      </c>
      <c r="B35" s="11" t="s">
        <v>13</v>
      </c>
      <c r="C35" s="12">
        <v>40939</v>
      </c>
      <c r="D35" s="13">
        <v>9726</v>
      </c>
      <c r="E35" s="4">
        <f t="shared" si="0"/>
        <v>151</v>
      </c>
      <c r="K35" s="5"/>
      <c r="Q35" s="5"/>
    </row>
    <row r="36" spans="1:17">
      <c r="A36" s="10">
        <v>1195</v>
      </c>
      <c r="B36" s="11" t="s">
        <v>15</v>
      </c>
      <c r="C36" s="12">
        <v>40939</v>
      </c>
      <c r="D36" s="13">
        <v>8926</v>
      </c>
      <c r="E36" s="4">
        <f t="shared" si="0"/>
        <v>151</v>
      </c>
      <c r="K36" s="5"/>
      <c r="Q36" s="5"/>
    </row>
    <row r="37" spans="1:17">
      <c r="A37" s="10">
        <v>1231</v>
      </c>
      <c r="B37" s="11" t="s">
        <v>20</v>
      </c>
      <c r="C37" s="12">
        <v>40939</v>
      </c>
      <c r="D37" s="13">
        <v>10931</v>
      </c>
      <c r="E37" s="4">
        <f t="shared" si="0"/>
        <v>151</v>
      </c>
      <c r="K37" s="5"/>
      <c r="Q37" s="5"/>
    </row>
    <row r="38" spans="1:17">
      <c r="A38" s="10">
        <v>1248</v>
      </c>
      <c r="B38" s="11" t="s">
        <v>30</v>
      </c>
      <c r="C38" s="12">
        <v>40939</v>
      </c>
      <c r="D38" s="13">
        <v>10432</v>
      </c>
      <c r="E38" s="4">
        <f t="shared" si="0"/>
        <v>151</v>
      </c>
      <c r="K38" s="5"/>
      <c r="Q38" s="5"/>
    </row>
    <row r="39" spans="1:17">
      <c r="A39" s="10">
        <v>2222</v>
      </c>
      <c r="B39" s="11" t="s">
        <v>22</v>
      </c>
      <c r="C39" s="12">
        <v>40939</v>
      </c>
      <c r="D39" s="13">
        <v>9362</v>
      </c>
      <c r="E39" s="4">
        <f t="shared" si="0"/>
        <v>151</v>
      </c>
      <c r="K39" s="5"/>
      <c r="Q39" s="5"/>
    </row>
    <row r="40" spans="1:17">
      <c r="A40" s="10">
        <v>2300</v>
      </c>
      <c r="B40" s="11" t="s">
        <v>16</v>
      </c>
      <c r="C40" s="12">
        <v>40939</v>
      </c>
      <c r="D40" s="13">
        <v>11858</v>
      </c>
      <c r="E40" s="4">
        <f t="shared" si="0"/>
        <v>151</v>
      </c>
      <c r="K40" s="5"/>
      <c r="Q40" s="5"/>
    </row>
    <row r="41" spans="1:17">
      <c r="A41" s="10">
        <v>2315</v>
      </c>
      <c r="B41" s="11" t="s">
        <v>24</v>
      </c>
      <c r="C41" s="12">
        <v>40939</v>
      </c>
      <c r="D41" s="13">
        <v>11999</v>
      </c>
      <c r="E41" s="4">
        <f t="shared" si="0"/>
        <v>151</v>
      </c>
      <c r="K41" s="5"/>
      <c r="Q41" s="5"/>
    </row>
    <row r="42" spans="1:17">
      <c r="A42" s="10">
        <v>2661</v>
      </c>
      <c r="B42" s="11" t="s">
        <v>25</v>
      </c>
      <c r="C42" s="12">
        <v>40939</v>
      </c>
      <c r="D42" s="13">
        <v>10132</v>
      </c>
      <c r="E42" s="4">
        <f t="shared" si="0"/>
        <v>151</v>
      </c>
      <c r="K42" s="5"/>
      <c r="Q42" s="5"/>
    </row>
    <row r="43" spans="1:17">
      <c r="A43" s="10">
        <v>3115</v>
      </c>
      <c r="B43" s="11" t="s">
        <v>2</v>
      </c>
      <c r="C43" s="12">
        <v>40939</v>
      </c>
      <c r="D43" s="13">
        <v>9378</v>
      </c>
      <c r="E43" s="4">
        <f t="shared" si="0"/>
        <v>151</v>
      </c>
      <c r="K43" s="5"/>
      <c r="Q43" s="5"/>
    </row>
    <row r="44" spans="1:17">
      <c r="A44" s="10">
        <v>3333</v>
      </c>
      <c r="B44" s="11" t="s">
        <v>21</v>
      </c>
      <c r="C44" s="12">
        <v>40939</v>
      </c>
      <c r="D44" s="13">
        <v>14778</v>
      </c>
      <c r="E44" s="4">
        <f t="shared" si="0"/>
        <v>151</v>
      </c>
      <c r="K44" s="5"/>
      <c r="Q44" s="5"/>
    </row>
    <row r="45" spans="1:17">
      <c r="A45" s="10">
        <v>3412</v>
      </c>
      <c r="B45" s="11" t="s">
        <v>45</v>
      </c>
      <c r="C45" s="12">
        <v>40939</v>
      </c>
      <c r="D45" s="13">
        <v>21589</v>
      </c>
      <c r="E45" s="4">
        <f t="shared" si="0"/>
        <v>151</v>
      </c>
      <c r="K45" s="5"/>
      <c r="Q45" s="5"/>
    </row>
    <row r="46" spans="1:17">
      <c r="A46" s="10">
        <v>4002</v>
      </c>
      <c r="B46" s="11" t="s">
        <v>4</v>
      </c>
      <c r="C46" s="12">
        <v>40939</v>
      </c>
      <c r="D46" s="13">
        <v>9618</v>
      </c>
      <c r="E46" s="4">
        <f t="shared" si="0"/>
        <v>151</v>
      </c>
      <c r="K46" s="5"/>
      <c r="Q46" s="5"/>
    </row>
    <row r="47" spans="1:17">
      <c r="A47" s="10">
        <v>4055</v>
      </c>
      <c r="B47" s="11" t="s">
        <v>5</v>
      </c>
      <c r="C47" s="12">
        <v>40939</v>
      </c>
      <c r="D47" s="13">
        <v>9491</v>
      </c>
      <c r="E47" s="4">
        <f t="shared" si="0"/>
        <v>151</v>
      </c>
      <c r="K47" s="5"/>
      <c r="Q47" s="5"/>
    </row>
    <row r="48" spans="1:17">
      <c r="A48" s="10">
        <v>5348</v>
      </c>
      <c r="B48" s="11" t="s">
        <v>7</v>
      </c>
      <c r="C48" s="12">
        <v>40939</v>
      </c>
      <c r="D48" s="13">
        <v>9552</v>
      </c>
      <c r="E48" s="4">
        <f t="shared" si="0"/>
        <v>151</v>
      </c>
      <c r="K48" s="5"/>
      <c r="Q48" s="5"/>
    </row>
    <row r="49" spans="1:17">
      <c r="A49" s="10">
        <v>5555</v>
      </c>
      <c r="B49" s="11" t="s">
        <v>17</v>
      </c>
      <c r="C49" s="12">
        <v>40939</v>
      </c>
      <c r="D49" s="13">
        <v>106736</v>
      </c>
      <c r="E49" s="4">
        <f t="shared" si="0"/>
        <v>151</v>
      </c>
      <c r="K49" s="5"/>
      <c r="Q49" s="5"/>
    </row>
    <row r="50" spans="1:17">
      <c r="A50" s="10">
        <v>5555</v>
      </c>
      <c r="B50" s="11" t="s">
        <v>17</v>
      </c>
      <c r="C50" s="12">
        <v>40939</v>
      </c>
      <c r="D50" s="13">
        <v>13804</v>
      </c>
      <c r="E50" s="4">
        <f t="shared" si="0"/>
        <v>151</v>
      </c>
      <c r="K50" s="5"/>
      <c r="Q50" s="5"/>
    </row>
    <row r="51" spans="1:17">
      <c r="A51" s="10">
        <v>5566</v>
      </c>
      <c r="B51" s="11" t="s">
        <v>8</v>
      </c>
      <c r="C51" s="12">
        <v>40939</v>
      </c>
      <c r="D51" s="13">
        <v>9854</v>
      </c>
      <c r="E51" s="4">
        <f t="shared" si="0"/>
        <v>151</v>
      </c>
      <c r="K51" s="5"/>
      <c r="Q51" s="5"/>
    </row>
    <row r="52" spans="1:17">
      <c r="A52" s="10">
        <v>6615</v>
      </c>
      <c r="B52" s="11" t="s">
        <v>31</v>
      </c>
      <c r="C52" s="12">
        <v>40939</v>
      </c>
      <c r="D52" s="13">
        <v>12487</v>
      </c>
      <c r="E52" s="4">
        <f t="shared" si="0"/>
        <v>151</v>
      </c>
      <c r="K52" s="5"/>
      <c r="Q52" s="5"/>
    </row>
    <row r="53" spans="1:17">
      <c r="A53" s="10">
        <v>6617</v>
      </c>
      <c r="B53" s="11" t="s">
        <v>19</v>
      </c>
      <c r="C53" s="12">
        <v>40939</v>
      </c>
      <c r="D53" s="13">
        <v>11507</v>
      </c>
      <c r="E53" s="4">
        <f t="shared" si="0"/>
        <v>151</v>
      </c>
      <c r="K53" s="5"/>
      <c r="Q53" s="5"/>
    </row>
    <row r="54" spans="1:17">
      <c r="A54" s="10">
        <v>6620</v>
      </c>
      <c r="B54" s="11" t="s">
        <v>29</v>
      </c>
      <c r="C54" s="12">
        <v>40939</v>
      </c>
      <c r="D54" s="13">
        <v>14030</v>
      </c>
      <c r="E54" s="4">
        <f t="shared" si="0"/>
        <v>151</v>
      </c>
      <c r="K54" s="5"/>
      <c r="Q54" s="5"/>
    </row>
    <row r="55" spans="1:17">
      <c r="A55" s="10">
        <v>7222</v>
      </c>
      <c r="B55" s="11" t="s">
        <v>28</v>
      </c>
      <c r="C55" s="12">
        <v>40939</v>
      </c>
      <c r="D55" s="13">
        <v>9818</v>
      </c>
      <c r="E55" s="4">
        <f t="shared" si="0"/>
        <v>151</v>
      </c>
      <c r="K55" s="5"/>
      <c r="Q55" s="5"/>
    </row>
    <row r="56" spans="1:17">
      <c r="A56" s="10">
        <v>8001</v>
      </c>
      <c r="B56" s="11" t="s">
        <v>27</v>
      </c>
      <c r="C56" s="12">
        <v>40939</v>
      </c>
      <c r="D56" s="13">
        <v>17779</v>
      </c>
      <c r="E56" s="4">
        <f t="shared" si="0"/>
        <v>151</v>
      </c>
      <c r="K56" s="5"/>
      <c r="Q56" s="5"/>
    </row>
    <row r="57" spans="1:17">
      <c r="A57" s="10">
        <v>9191</v>
      </c>
      <c r="B57" s="11" t="s">
        <v>26</v>
      </c>
      <c r="C57" s="12">
        <v>40939</v>
      </c>
      <c r="D57" s="13">
        <v>10103</v>
      </c>
      <c r="E57" s="4">
        <f t="shared" si="0"/>
        <v>151</v>
      </c>
      <c r="K57" s="5"/>
      <c r="Q57" s="5"/>
    </row>
    <row r="58" spans="1:17">
      <c r="A58" s="10">
        <v>2222</v>
      </c>
      <c r="B58" s="11" t="s">
        <v>22</v>
      </c>
      <c r="C58" s="12">
        <v>40940</v>
      </c>
      <c r="D58" s="13">
        <v>69351</v>
      </c>
      <c r="E58" s="4">
        <f t="shared" si="0"/>
        <v>150</v>
      </c>
      <c r="K58" s="5"/>
      <c r="Q58" s="5"/>
    </row>
    <row r="59" spans="1:17">
      <c r="A59" s="10">
        <v>7222</v>
      </c>
      <c r="B59" s="11" t="s">
        <v>28</v>
      </c>
      <c r="C59" s="12">
        <v>40940</v>
      </c>
      <c r="D59" s="13">
        <v>9771</v>
      </c>
      <c r="E59" s="4">
        <f t="shared" si="0"/>
        <v>150</v>
      </c>
      <c r="K59" s="5"/>
      <c r="Q59" s="5"/>
    </row>
    <row r="60" spans="1:17">
      <c r="A60" s="10">
        <v>6617</v>
      </c>
      <c r="B60" s="11" t="s">
        <v>19</v>
      </c>
      <c r="C60" s="12">
        <v>40941</v>
      </c>
      <c r="D60" s="13">
        <v>40119</v>
      </c>
      <c r="E60" s="4">
        <f t="shared" si="0"/>
        <v>149</v>
      </c>
      <c r="K60" s="5"/>
      <c r="Q60" s="5"/>
    </row>
    <row r="61" spans="1:17">
      <c r="A61" s="10">
        <v>9999</v>
      </c>
      <c r="B61" s="11" t="s">
        <v>11</v>
      </c>
      <c r="C61" s="12">
        <v>40943</v>
      </c>
      <c r="D61" s="13">
        <v>17078</v>
      </c>
      <c r="E61" s="4">
        <f t="shared" si="0"/>
        <v>147</v>
      </c>
      <c r="K61" s="5"/>
      <c r="Q61" s="5"/>
    </row>
    <row r="62" spans="1:17">
      <c r="A62" s="10">
        <v>6620</v>
      </c>
      <c r="B62" s="11" t="s">
        <v>29</v>
      </c>
      <c r="C62" s="12">
        <v>40945</v>
      </c>
      <c r="D62" s="13">
        <v>19300</v>
      </c>
      <c r="E62" s="4">
        <f t="shared" si="0"/>
        <v>145</v>
      </c>
      <c r="K62" s="5"/>
      <c r="Q62" s="5"/>
    </row>
    <row r="63" spans="1:17">
      <c r="A63" s="10">
        <v>1001</v>
      </c>
      <c r="B63" s="11" t="s">
        <v>12</v>
      </c>
      <c r="C63" s="12">
        <v>40948</v>
      </c>
      <c r="D63" s="13">
        <v>1012</v>
      </c>
      <c r="E63" s="4">
        <f t="shared" si="0"/>
        <v>142</v>
      </c>
      <c r="K63" s="5"/>
      <c r="Q63" s="5"/>
    </row>
    <row r="64" spans="1:17">
      <c r="A64" s="10">
        <v>2661</v>
      </c>
      <c r="B64" s="11" t="s">
        <v>25</v>
      </c>
      <c r="C64" s="12">
        <v>40948</v>
      </c>
      <c r="D64" s="13">
        <v>69410</v>
      </c>
      <c r="E64" s="4">
        <f t="shared" si="0"/>
        <v>142</v>
      </c>
      <c r="K64" s="5"/>
      <c r="Q64" s="5"/>
    </row>
    <row r="65" spans="1:17">
      <c r="A65" s="10">
        <v>9999</v>
      </c>
      <c r="B65" s="11" t="s">
        <v>11</v>
      </c>
      <c r="C65" s="12">
        <v>40950</v>
      </c>
      <c r="D65" s="13">
        <v>18989</v>
      </c>
      <c r="E65" s="4">
        <f t="shared" si="0"/>
        <v>140</v>
      </c>
      <c r="K65" s="5"/>
      <c r="Q65" s="5"/>
    </row>
    <row r="66" spans="1:17">
      <c r="A66" s="10">
        <v>9999</v>
      </c>
      <c r="B66" s="11" t="s">
        <v>11</v>
      </c>
      <c r="C66" s="12">
        <v>40957</v>
      </c>
      <c r="D66" s="13">
        <v>18403</v>
      </c>
      <c r="E66" s="4">
        <f t="shared" ref="E66:E129" si="1">帳齡分析日-C66</f>
        <v>133</v>
      </c>
      <c r="K66" s="5"/>
      <c r="Q66" s="5"/>
    </row>
    <row r="67" spans="1:17">
      <c r="A67" s="10">
        <v>4055</v>
      </c>
      <c r="B67" s="11" t="s">
        <v>5</v>
      </c>
      <c r="C67" s="12">
        <v>40958</v>
      </c>
      <c r="D67" s="13">
        <v>44156</v>
      </c>
      <c r="E67" s="4">
        <f t="shared" si="1"/>
        <v>132</v>
      </c>
      <c r="K67" s="5"/>
      <c r="Q67" s="5"/>
    </row>
    <row r="68" spans="1:17">
      <c r="A68" s="10">
        <v>9191</v>
      </c>
      <c r="B68" s="11" t="s">
        <v>26</v>
      </c>
      <c r="C68" s="12">
        <v>40958</v>
      </c>
      <c r="D68" s="13">
        <v>63672</v>
      </c>
      <c r="E68" s="4">
        <f t="shared" si="1"/>
        <v>132</v>
      </c>
      <c r="K68" s="5"/>
      <c r="Q68" s="5"/>
    </row>
    <row r="69" spans="1:17">
      <c r="A69" s="10">
        <v>5555</v>
      </c>
      <c r="B69" s="11" t="s">
        <v>17</v>
      </c>
      <c r="C69" s="12">
        <v>40959</v>
      </c>
      <c r="D69" s="13">
        <v>1141</v>
      </c>
      <c r="E69" s="4">
        <f t="shared" si="1"/>
        <v>131</v>
      </c>
      <c r="K69" s="5"/>
      <c r="Q69" s="5"/>
    </row>
    <row r="70" spans="1:17">
      <c r="A70" s="10">
        <v>6615</v>
      </c>
      <c r="B70" s="11" t="s">
        <v>31</v>
      </c>
      <c r="C70" s="12">
        <v>40959</v>
      </c>
      <c r="D70" s="13">
        <v>1439</v>
      </c>
      <c r="E70" s="4">
        <f t="shared" si="1"/>
        <v>131</v>
      </c>
      <c r="K70" s="5"/>
      <c r="Q70" s="5"/>
    </row>
    <row r="71" spans="1:17">
      <c r="A71" s="10">
        <v>1195</v>
      </c>
      <c r="B71" s="11" t="s">
        <v>15</v>
      </c>
      <c r="C71" s="12">
        <v>40961</v>
      </c>
      <c r="D71" s="13">
        <v>66180</v>
      </c>
      <c r="E71" s="4">
        <f t="shared" si="1"/>
        <v>129</v>
      </c>
      <c r="K71" s="5"/>
      <c r="Q71" s="5"/>
    </row>
    <row r="72" spans="1:17">
      <c r="A72" s="10">
        <v>1111</v>
      </c>
      <c r="B72" s="11" t="s">
        <v>14</v>
      </c>
      <c r="C72" s="12">
        <v>40964</v>
      </c>
      <c r="D72" s="13">
        <v>1215</v>
      </c>
      <c r="E72" s="4">
        <f t="shared" si="1"/>
        <v>126</v>
      </c>
      <c r="K72" s="5"/>
      <c r="Q72" s="5"/>
    </row>
    <row r="73" spans="1:17">
      <c r="A73" s="10">
        <v>9999</v>
      </c>
      <c r="B73" s="11" t="s">
        <v>11</v>
      </c>
      <c r="C73" s="12">
        <v>40964</v>
      </c>
      <c r="D73" s="13">
        <v>17967</v>
      </c>
      <c r="E73" s="4">
        <f t="shared" si="1"/>
        <v>126</v>
      </c>
      <c r="K73" s="5"/>
      <c r="Q73" s="5"/>
    </row>
    <row r="74" spans="1:17">
      <c r="A74" s="10">
        <v>3412</v>
      </c>
      <c r="B74" s="11" t="s">
        <v>45</v>
      </c>
      <c r="C74" s="12">
        <v>40965</v>
      </c>
      <c r="D74" s="13">
        <v>2862</v>
      </c>
      <c r="E74" s="4">
        <f t="shared" si="1"/>
        <v>125</v>
      </c>
      <c r="K74" s="5"/>
      <c r="Q74" s="5"/>
    </row>
    <row r="75" spans="1:17">
      <c r="A75" s="10">
        <v>8001</v>
      </c>
      <c r="B75" s="11" t="s">
        <v>27</v>
      </c>
      <c r="C75" s="12">
        <v>40965</v>
      </c>
      <c r="D75" s="13">
        <v>6903</v>
      </c>
      <c r="E75" s="4">
        <f t="shared" si="1"/>
        <v>125</v>
      </c>
      <c r="K75" s="5"/>
      <c r="Q75" s="5"/>
    </row>
    <row r="76" spans="1:17">
      <c r="A76" s="10">
        <v>3333</v>
      </c>
      <c r="B76" s="11" t="s">
        <v>21</v>
      </c>
      <c r="C76" s="12">
        <v>40967</v>
      </c>
      <c r="D76" s="13">
        <v>19271</v>
      </c>
      <c r="E76" s="4">
        <f t="shared" si="1"/>
        <v>123</v>
      </c>
      <c r="K76" s="5"/>
      <c r="Q76" s="5"/>
    </row>
    <row r="77" spans="1:17">
      <c r="A77" s="10">
        <v>7400</v>
      </c>
      <c r="B77" s="11" t="s">
        <v>10</v>
      </c>
      <c r="C77" s="12">
        <v>40967</v>
      </c>
      <c r="D77" s="13">
        <v>18606</v>
      </c>
      <c r="E77" s="4">
        <f t="shared" si="1"/>
        <v>123</v>
      </c>
      <c r="K77" s="5"/>
      <c r="Q77" s="5"/>
    </row>
    <row r="78" spans="1:17">
      <c r="A78" s="10">
        <v>9191</v>
      </c>
      <c r="B78" s="11" t="s">
        <v>26</v>
      </c>
      <c r="C78" s="12">
        <v>40967</v>
      </c>
      <c r="D78" s="13">
        <v>55003</v>
      </c>
      <c r="E78" s="4">
        <f t="shared" si="1"/>
        <v>123</v>
      </c>
      <c r="K78" s="5"/>
      <c r="Q78" s="5"/>
    </row>
    <row r="79" spans="1:17">
      <c r="A79" s="10">
        <v>2222</v>
      </c>
      <c r="B79" s="11" t="s">
        <v>22</v>
      </c>
      <c r="C79" s="12">
        <v>40968</v>
      </c>
      <c r="D79" s="13">
        <v>71129</v>
      </c>
      <c r="E79" s="4">
        <f t="shared" si="1"/>
        <v>122</v>
      </c>
      <c r="K79" s="5"/>
      <c r="Q79" s="5"/>
    </row>
    <row r="80" spans="1:17">
      <c r="A80" s="10">
        <v>9191</v>
      </c>
      <c r="B80" s="11" t="s">
        <v>26</v>
      </c>
      <c r="C80" s="12">
        <v>40968</v>
      </c>
      <c r="D80" s="13">
        <v>62705</v>
      </c>
      <c r="E80" s="4">
        <f t="shared" si="1"/>
        <v>122</v>
      </c>
      <c r="K80" s="5"/>
      <c r="Q80" s="5"/>
    </row>
    <row r="81" spans="1:17">
      <c r="A81" s="10">
        <v>1001</v>
      </c>
      <c r="B81" s="11" t="s">
        <v>12</v>
      </c>
      <c r="C81" s="12">
        <v>40970</v>
      </c>
      <c r="D81" s="13">
        <v>10655</v>
      </c>
      <c r="E81" s="4">
        <f t="shared" si="1"/>
        <v>120</v>
      </c>
      <c r="K81" s="5"/>
      <c r="Q81" s="5"/>
    </row>
    <row r="82" spans="1:17">
      <c r="A82" s="10">
        <v>1009</v>
      </c>
      <c r="B82" s="11" t="s">
        <v>13</v>
      </c>
      <c r="C82" s="12">
        <v>40970</v>
      </c>
      <c r="D82" s="13">
        <v>8188</v>
      </c>
      <c r="E82" s="4">
        <f t="shared" si="1"/>
        <v>120</v>
      </c>
      <c r="K82" s="5"/>
      <c r="Q82" s="5"/>
    </row>
    <row r="83" spans="1:17">
      <c r="A83" s="10">
        <v>1111</v>
      </c>
      <c r="B83" s="11" t="s">
        <v>14</v>
      </c>
      <c r="C83" s="12">
        <v>40970</v>
      </c>
      <c r="D83" s="13">
        <v>8361</v>
      </c>
      <c r="E83" s="4">
        <f t="shared" si="1"/>
        <v>120</v>
      </c>
      <c r="K83" s="5"/>
      <c r="Q83" s="5"/>
    </row>
    <row r="84" spans="1:17">
      <c r="A84" s="10">
        <v>1195</v>
      </c>
      <c r="B84" s="11" t="s">
        <v>15</v>
      </c>
      <c r="C84" s="12">
        <v>40970</v>
      </c>
      <c r="D84" s="13">
        <v>8023</v>
      </c>
      <c r="E84" s="4">
        <f t="shared" si="1"/>
        <v>120</v>
      </c>
      <c r="K84" s="5"/>
      <c r="Q84" s="5"/>
    </row>
    <row r="85" spans="1:17">
      <c r="A85" s="10">
        <v>1231</v>
      </c>
      <c r="B85" s="11" t="s">
        <v>20</v>
      </c>
      <c r="C85" s="12">
        <v>40970</v>
      </c>
      <c r="D85" s="13">
        <v>9438</v>
      </c>
      <c r="E85" s="4">
        <f t="shared" si="1"/>
        <v>120</v>
      </c>
      <c r="K85" s="5"/>
      <c r="Q85" s="5"/>
    </row>
    <row r="86" spans="1:17">
      <c r="A86" s="10">
        <v>1248</v>
      </c>
      <c r="B86" s="11" t="s">
        <v>30</v>
      </c>
      <c r="C86" s="12">
        <v>40970</v>
      </c>
      <c r="D86" s="13">
        <v>8934</v>
      </c>
      <c r="E86" s="4">
        <f t="shared" si="1"/>
        <v>120</v>
      </c>
      <c r="K86" s="5"/>
      <c r="Q86" s="5"/>
    </row>
    <row r="87" spans="1:17">
      <c r="A87" s="10">
        <v>2222</v>
      </c>
      <c r="B87" s="11" t="s">
        <v>22</v>
      </c>
      <c r="C87" s="12">
        <v>40970</v>
      </c>
      <c r="D87" s="13">
        <v>9162</v>
      </c>
      <c r="E87" s="4">
        <f t="shared" si="1"/>
        <v>120</v>
      </c>
      <c r="K87" s="5"/>
      <c r="Q87" s="5"/>
    </row>
    <row r="88" spans="1:17">
      <c r="A88" s="10">
        <v>2300</v>
      </c>
      <c r="B88" s="11" t="s">
        <v>16</v>
      </c>
      <c r="C88" s="12">
        <v>40970</v>
      </c>
      <c r="D88" s="13">
        <v>10373</v>
      </c>
      <c r="E88" s="4">
        <f t="shared" si="1"/>
        <v>120</v>
      </c>
      <c r="K88" s="5"/>
      <c r="Q88" s="5"/>
    </row>
    <row r="89" spans="1:17">
      <c r="A89" s="10">
        <v>2315</v>
      </c>
      <c r="B89" s="11" t="s">
        <v>24</v>
      </c>
      <c r="C89" s="12">
        <v>40970</v>
      </c>
      <c r="D89" s="13">
        <v>10515</v>
      </c>
      <c r="E89" s="4">
        <f t="shared" si="1"/>
        <v>120</v>
      </c>
      <c r="K89" s="5"/>
      <c r="Q89" s="5"/>
    </row>
    <row r="90" spans="1:17">
      <c r="A90" s="10">
        <v>2661</v>
      </c>
      <c r="B90" s="11" t="s">
        <v>25</v>
      </c>
      <c r="C90" s="12">
        <v>40970</v>
      </c>
      <c r="D90" s="13">
        <v>9285</v>
      </c>
      <c r="E90" s="4">
        <f t="shared" si="1"/>
        <v>120</v>
      </c>
      <c r="K90" s="5"/>
      <c r="Q90" s="5"/>
    </row>
    <row r="91" spans="1:17">
      <c r="A91" s="10">
        <v>3115</v>
      </c>
      <c r="B91" s="11" t="s">
        <v>2</v>
      </c>
      <c r="C91" s="12">
        <v>40970</v>
      </c>
      <c r="D91" s="13">
        <v>7868</v>
      </c>
      <c r="E91" s="4">
        <f t="shared" si="1"/>
        <v>120</v>
      </c>
      <c r="K91" s="5"/>
      <c r="Q91" s="5"/>
    </row>
    <row r="92" spans="1:17">
      <c r="A92" s="10">
        <v>3333</v>
      </c>
      <c r="B92" s="11" t="s">
        <v>21</v>
      </c>
      <c r="C92" s="12">
        <v>40970</v>
      </c>
      <c r="D92" s="13">
        <v>13446</v>
      </c>
      <c r="E92" s="4">
        <f t="shared" si="1"/>
        <v>120</v>
      </c>
      <c r="K92" s="5"/>
      <c r="Q92" s="5"/>
    </row>
    <row r="93" spans="1:17">
      <c r="A93" s="10">
        <v>3412</v>
      </c>
      <c r="B93" s="11" t="s">
        <v>45</v>
      </c>
      <c r="C93" s="12">
        <v>40970</v>
      </c>
      <c r="D93" s="13">
        <v>23130</v>
      </c>
      <c r="E93" s="4">
        <f t="shared" si="1"/>
        <v>120</v>
      </c>
      <c r="K93" s="5"/>
      <c r="Q93" s="5"/>
    </row>
    <row r="94" spans="1:17">
      <c r="A94" s="10">
        <v>4002</v>
      </c>
      <c r="B94" s="11" t="s">
        <v>4</v>
      </c>
      <c r="C94" s="12">
        <v>40970</v>
      </c>
      <c r="D94" s="13">
        <v>8109</v>
      </c>
      <c r="E94" s="4">
        <f t="shared" si="1"/>
        <v>120</v>
      </c>
      <c r="K94" s="5"/>
      <c r="Q94" s="5"/>
    </row>
    <row r="95" spans="1:17">
      <c r="A95" s="10">
        <v>4055</v>
      </c>
      <c r="B95" s="11" t="s">
        <v>5</v>
      </c>
      <c r="C95" s="12">
        <v>40970</v>
      </c>
      <c r="D95" s="13">
        <v>8342</v>
      </c>
      <c r="E95" s="4">
        <f t="shared" si="1"/>
        <v>120</v>
      </c>
      <c r="K95" s="5"/>
      <c r="Q95" s="5"/>
    </row>
    <row r="96" spans="1:17">
      <c r="A96" s="10">
        <v>5348</v>
      </c>
      <c r="B96" s="11" t="s">
        <v>7</v>
      </c>
      <c r="C96" s="12">
        <v>40970</v>
      </c>
      <c r="D96" s="13">
        <v>8041</v>
      </c>
      <c r="E96" s="4">
        <f t="shared" si="1"/>
        <v>120</v>
      </c>
      <c r="K96" s="5"/>
      <c r="Q96" s="5"/>
    </row>
    <row r="97" spans="1:17">
      <c r="A97" s="10">
        <v>5555</v>
      </c>
      <c r="B97" s="11" t="s">
        <v>17</v>
      </c>
      <c r="C97" s="12">
        <v>40970</v>
      </c>
      <c r="D97" s="13">
        <v>14551</v>
      </c>
      <c r="E97" s="4">
        <f t="shared" si="1"/>
        <v>120</v>
      </c>
      <c r="K97" s="5"/>
      <c r="Q97" s="5"/>
    </row>
    <row r="98" spans="1:17">
      <c r="A98" s="10">
        <v>5566</v>
      </c>
      <c r="B98" s="11" t="s">
        <v>8</v>
      </c>
      <c r="C98" s="12">
        <v>40970</v>
      </c>
      <c r="D98" s="13">
        <v>8313</v>
      </c>
      <c r="E98" s="4">
        <f t="shared" si="1"/>
        <v>120</v>
      </c>
      <c r="K98" s="5"/>
      <c r="Q98" s="5"/>
    </row>
    <row r="99" spans="1:17">
      <c r="A99" s="10">
        <v>6615</v>
      </c>
      <c r="B99" s="11" t="s">
        <v>31</v>
      </c>
      <c r="C99" s="12">
        <v>40970</v>
      </c>
      <c r="D99" s="13">
        <v>12501</v>
      </c>
      <c r="E99" s="4">
        <f t="shared" si="1"/>
        <v>120</v>
      </c>
      <c r="K99" s="5"/>
      <c r="Q99" s="5"/>
    </row>
    <row r="100" spans="1:17">
      <c r="A100" s="10">
        <v>6617</v>
      </c>
      <c r="B100" s="11" t="s">
        <v>19</v>
      </c>
      <c r="C100" s="12">
        <v>40970</v>
      </c>
      <c r="D100" s="13">
        <v>10306</v>
      </c>
      <c r="E100" s="4">
        <f t="shared" si="1"/>
        <v>120</v>
      </c>
      <c r="K100" s="5"/>
      <c r="Q100" s="5"/>
    </row>
    <row r="101" spans="1:17">
      <c r="A101" s="10">
        <v>6620</v>
      </c>
      <c r="B101" s="11" t="s">
        <v>29</v>
      </c>
      <c r="C101" s="12">
        <v>40970</v>
      </c>
      <c r="D101" s="13">
        <v>12648</v>
      </c>
      <c r="E101" s="4">
        <f t="shared" si="1"/>
        <v>120</v>
      </c>
      <c r="K101" s="5"/>
      <c r="Q101" s="5"/>
    </row>
    <row r="102" spans="1:17">
      <c r="A102" s="10">
        <v>7222</v>
      </c>
      <c r="B102" s="11" t="s">
        <v>28</v>
      </c>
      <c r="C102" s="12">
        <v>40970</v>
      </c>
      <c r="D102" s="13">
        <v>8291</v>
      </c>
      <c r="E102" s="4">
        <f t="shared" si="1"/>
        <v>120</v>
      </c>
      <c r="K102" s="5"/>
      <c r="Q102" s="5"/>
    </row>
    <row r="103" spans="1:17">
      <c r="A103" s="10">
        <v>8001</v>
      </c>
      <c r="B103" s="11" t="s">
        <v>27</v>
      </c>
      <c r="C103" s="12">
        <v>40970</v>
      </c>
      <c r="D103" s="13">
        <v>23355</v>
      </c>
      <c r="E103" s="4">
        <f t="shared" si="1"/>
        <v>120</v>
      </c>
      <c r="K103" s="5"/>
      <c r="Q103" s="5"/>
    </row>
    <row r="104" spans="1:17">
      <c r="A104" s="10">
        <v>9191</v>
      </c>
      <c r="B104" s="11" t="s">
        <v>26</v>
      </c>
      <c r="C104" s="12">
        <v>40970</v>
      </c>
      <c r="D104" s="13">
        <v>10152</v>
      </c>
      <c r="E104" s="4">
        <f t="shared" si="1"/>
        <v>120</v>
      </c>
      <c r="K104" s="5"/>
      <c r="Q104" s="5"/>
    </row>
    <row r="105" spans="1:17">
      <c r="A105" s="10">
        <v>9999</v>
      </c>
      <c r="B105" s="11" t="s">
        <v>11</v>
      </c>
      <c r="C105" s="12">
        <v>40971</v>
      </c>
      <c r="D105" s="13">
        <v>19665</v>
      </c>
      <c r="E105" s="4">
        <f t="shared" si="1"/>
        <v>119</v>
      </c>
      <c r="K105" s="5"/>
      <c r="Q105" s="5"/>
    </row>
    <row r="106" spans="1:17">
      <c r="A106" s="10">
        <v>1009</v>
      </c>
      <c r="B106" s="11" t="s">
        <v>13</v>
      </c>
      <c r="C106" s="12">
        <v>40972</v>
      </c>
      <c r="D106" s="13">
        <v>2566</v>
      </c>
      <c r="E106" s="4">
        <f t="shared" si="1"/>
        <v>118</v>
      </c>
      <c r="K106" s="5"/>
      <c r="Q106" s="5"/>
    </row>
    <row r="107" spans="1:17">
      <c r="A107" s="10">
        <v>1195</v>
      </c>
      <c r="B107" s="11" t="s">
        <v>15</v>
      </c>
      <c r="C107" s="12">
        <v>40972</v>
      </c>
      <c r="D107" s="13">
        <v>35660</v>
      </c>
      <c r="E107" s="4">
        <f t="shared" si="1"/>
        <v>118</v>
      </c>
      <c r="K107" s="5"/>
      <c r="Q107" s="5"/>
    </row>
    <row r="108" spans="1:17">
      <c r="A108" s="10">
        <v>2300</v>
      </c>
      <c r="B108" s="11" t="s">
        <v>16</v>
      </c>
      <c r="C108" s="12">
        <v>40972</v>
      </c>
      <c r="D108" s="13">
        <v>102140</v>
      </c>
      <c r="E108" s="4">
        <f t="shared" si="1"/>
        <v>118</v>
      </c>
      <c r="K108" s="5"/>
      <c r="Q108" s="5"/>
    </row>
    <row r="109" spans="1:17">
      <c r="A109" s="10">
        <v>3412</v>
      </c>
      <c r="B109" s="11" t="s">
        <v>45</v>
      </c>
      <c r="C109" s="12">
        <v>40972</v>
      </c>
      <c r="D109" s="13">
        <v>3285</v>
      </c>
      <c r="E109" s="4">
        <f t="shared" si="1"/>
        <v>118</v>
      </c>
      <c r="K109" s="5"/>
      <c r="Q109" s="5"/>
    </row>
    <row r="110" spans="1:17">
      <c r="A110" s="10">
        <v>4055</v>
      </c>
      <c r="B110" s="11" t="s">
        <v>5</v>
      </c>
      <c r="C110" s="12">
        <v>40974</v>
      </c>
      <c r="D110" s="13">
        <v>78751</v>
      </c>
      <c r="E110" s="4">
        <f t="shared" si="1"/>
        <v>116</v>
      </c>
      <c r="K110" s="5"/>
      <c r="Q110" s="5"/>
    </row>
    <row r="111" spans="1:17">
      <c r="A111" s="10">
        <v>6446</v>
      </c>
      <c r="B111" s="11" t="s">
        <v>18</v>
      </c>
      <c r="C111" s="12">
        <v>40976</v>
      </c>
      <c r="D111" s="13">
        <v>22794</v>
      </c>
      <c r="E111" s="4">
        <f t="shared" si="1"/>
        <v>114</v>
      </c>
      <c r="K111" s="5"/>
      <c r="Q111" s="5"/>
    </row>
    <row r="112" spans="1:17">
      <c r="A112" s="10">
        <v>1009</v>
      </c>
      <c r="B112" s="11" t="s">
        <v>13</v>
      </c>
      <c r="C112" s="12">
        <v>40978</v>
      </c>
      <c r="D112" s="13">
        <v>74685</v>
      </c>
      <c r="E112" s="4">
        <f t="shared" si="1"/>
        <v>112</v>
      </c>
      <c r="K112" s="5"/>
      <c r="Q112" s="5"/>
    </row>
    <row r="113" spans="1:17">
      <c r="A113" s="10">
        <v>2300</v>
      </c>
      <c r="B113" s="11" t="s">
        <v>16</v>
      </c>
      <c r="C113" s="12">
        <v>40978</v>
      </c>
      <c r="D113" s="13">
        <v>3436</v>
      </c>
      <c r="E113" s="4">
        <f t="shared" si="1"/>
        <v>112</v>
      </c>
      <c r="K113" s="5"/>
      <c r="Q113" s="5"/>
    </row>
    <row r="114" spans="1:17">
      <c r="A114" s="10">
        <v>2661</v>
      </c>
      <c r="B114" s="11" t="s">
        <v>25</v>
      </c>
      <c r="C114" s="12">
        <v>40978</v>
      </c>
      <c r="D114" s="13">
        <v>83226</v>
      </c>
      <c r="E114" s="4">
        <f t="shared" si="1"/>
        <v>112</v>
      </c>
      <c r="K114" s="5"/>
      <c r="Q114" s="5"/>
    </row>
    <row r="115" spans="1:17">
      <c r="A115" s="10">
        <v>6446</v>
      </c>
      <c r="B115" s="11" t="s">
        <v>18</v>
      </c>
      <c r="C115" s="12">
        <v>40978</v>
      </c>
      <c r="D115" s="13">
        <v>2795</v>
      </c>
      <c r="E115" s="4">
        <f t="shared" si="1"/>
        <v>112</v>
      </c>
      <c r="K115" s="5"/>
      <c r="Q115" s="5"/>
    </row>
    <row r="116" spans="1:17">
      <c r="A116" s="10">
        <v>9999</v>
      </c>
      <c r="B116" s="11" t="s">
        <v>11</v>
      </c>
      <c r="C116" s="12">
        <v>40978</v>
      </c>
      <c r="D116" s="13">
        <v>18809</v>
      </c>
      <c r="E116" s="4">
        <f t="shared" si="1"/>
        <v>112</v>
      </c>
      <c r="K116" s="5"/>
      <c r="Q116" s="5"/>
    </row>
    <row r="117" spans="1:17">
      <c r="A117" s="10">
        <v>1001</v>
      </c>
      <c r="B117" s="11" t="s">
        <v>12</v>
      </c>
      <c r="C117" s="12">
        <v>40979</v>
      </c>
      <c r="D117" s="13">
        <v>63997</v>
      </c>
      <c r="E117" s="4">
        <f t="shared" si="1"/>
        <v>111</v>
      </c>
      <c r="K117" s="5"/>
      <c r="Q117" s="5"/>
    </row>
    <row r="118" spans="1:17">
      <c r="A118" s="10">
        <v>1111</v>
      </c>
      <c r="B118" s="11" t="s">
        <v>14</v>
      </c>
      <c r="C118" s="12">
        <v>40979</v>
      </c>
      <c r="D118" s="13">
        <v>44649</v>
      </c>
      <c r="E118" s="4">
        <f t="shared" si="1"/>
        <v>111</v>
      </c>
      <c r="K118" s="5"/>
      <c r="Q118" s="5"/>
    </row>
    <row r="119" spans="1:17">
      <c r="A119" s="10">
        <v>3115</v>
      </c>
      <c r="B119" s="11" t="s">
        <v>2</v>
      </c>
      <c r="C119" s="12">
        <v>40979</v>
      </c>
      <c r="D119" s="13">
        <v>85076</v>
      </c>
      <c r="E119" s="4">
        <f t="shared" si="1"/>
        <v>111</v>
      </c>
      <c r="K119" s="5"/>
      <c r="Q119" s="5"/>
    </row>
    <row r="120" spans="1:17">
      <c r="A120" s="10">
        <v>5348</v>
      </c>
      <c r="B120" s="11" t="s">
        <v>7</v>
      </c>
      <c r="C120" s="12">
        <v>40981</v>
      </c>
      <c r="D120" s="13">
        <v>33767</v>
      </c>
      <c r="E120" s="4">
        <f t="shared" si="1"/>
        <v>109</v>
      </c>
      <c r="K120" s="5"/>
      <c r="Q120" s="5"/>
    </row>
    <row r="121" spans="1:17">
      <c r="A121" s="10">
        <v>6615</v>
      </c>
      <c r="B121" s="11" t="s">
        <v>31</v>
      </c>
      <c r="C121" s="12">
        <v>40981</v>
      </c>
      <c r="D121" s="13">
        <v>101259</v>
      </c>
      <c r="E121" s="4">
        <f t="shared" si="1"/>
        <v>109</v>
      </c>
      <c r="K121" s="5"/>
      <c r="Q121" s="5"/>
    </row>
    <row r="122" spans="1:17">
      <c r="A122" s="10">
        <v>2315</v>
      </c>
      <c r="B122" s="11" t="s">
        <v>24</v>
      </c>
      <c r="C122" s="12">
        <v>40983</v>
      </c>
      <c r="D122" s="13">
        <v>70613</v>
      </c>
      <c r="E122" s="4">
        <f t="shared" si="1"/>
        <v>107</v>
      </c>
      <c r="K122" s="5"/>
      <c r="Q122" s="5"/>
    </row>
    <row r="123" spans="1:17">
      <c r="A123" s="10">
        <v>3412</v>
      </c>
      <c r="B123" s="11" t="s">
        <v>45</v>
      </c>
      <c r="C123" s="12">
        <v>40983</v>
      </c>
      <c r="D123" s="13">
        <v>2225</v>
      </c>
      <c r="E123" s="4">
        <f t="shared" si="1"/>
        <v>107</v>
      </c>
      <c r="K123" s="5"/>
      <c r="Q123" s="5"/>
    </row>
    <row r="124" spans="1:17">
      <c r="A124" s="10">
        <v>9999</v>
      </c>
      <c r="B124" s="11" t="s">
        <v>11</v>
      </c>
      <c r="C124" s="12">
        <v>40985</v>
      </c>
      <c r="D124" s="13">
        <v>19851</v>
      </c>
      <c r="E124" s="4">
        <f t="shared" si="1"/>
        <v>105</v>
      </c>
      <c r="K124" s="5"/>
      <c r="Q124" s="5"/>
    </row>
    <row r="125" spans="1:17">
      <c r="A125" s="10">
        <v>2315</v>
      </c>
      <c r="B125" s="11" t="s">
        <v>24</v>
      </c>
      <c r="C125" s="12">
        <v>40986</v>
      </c>
      <c r="D125" s="13">
        <v>67920</v>
      </c>
      <c r="E125" s="4">
        <f t="shared" si="1"/>
        <v>104</v>
      </c>
      <c r="K125" s="5"/>
      <c r="Q125" s="5"/>
    </row>
    <row r="126" spans="1:17">
      <c r="A126" s="10">
        <v>3333</v>
      </c>
      <c r="B126" s="11" t="s">
        <v>21</v>
      </c>
      <c r="C126" s="12">
        <v>40986</v>
      </c>
      <c r="D126" s="13">
        <v>1892</v>
      </c>
      <c r="E126" s="4">
        <f t="shared" si="1"/>
        <v>104</v>
      </c>
      <c r="K126" s="5"/>
      <c r="Q126" s="5"/>
    </row>
    <row r="127" spans="1:17">
      <c r="A127" s="10">
        <v>6060</v>
      </c>
      <c r="B127" s="11" t="s">
        <v>9</v>
      </c>
      <c r="C127" s="12">
        <v>40986</v>
      </c>
      <c r="D127" s="13">
        <v>87558</v>
      </c>
      <c r="E127" s="4">
        <f t="shared" si="1"/>
        <v>104</v>
      </c>
      <c r="K127" s="5"/>
      <c r="Q127" s="5"/>
    </row>
    <row r="128" spans="1:17">
      <c r="A128" s="10">
        <v>6620</v>
      </c>
      <c r="B128" s="11" t="s">
        <v>29</v>
      </c>
      <c r="C128" s="12">
        <v>40986</v>
      </c>
      <c r="D128" s="13">
        <v>17590</v>
      </c>
      <c r="E128" s="4">
        <f t="shared" si="1"/>
        <v>104</v>
      </c>
      <c r="K128" s="5"/>
      <c r="Q128" s="5"/>
    </row>
    <row r="129" spans="1:17">
      <c r="A129" s="10">
        <v>9999</v>
      </c>
      <c r="B129" s="11" t="s">
        <v>11</v>
      </c>
      <c r="C129" s="12">
        <v>40986</v>
      </c>
      <c r="D129" s="13">
        <v>16154</v>
      </c>
      <c r="E129" s="4">
        <f t="shared" si="1"/>
        <v>104</v>
      </c>
      <c r="K129" s="5"/>
      <c r="Q129" s="5"/>
    </row>
    <row r="130" spans="1:17">
      <c r="A130" s="10">
        <v>3491</v>
      </c>
      <c r="B130" s="11" t="s">
        <v>3</v>
      </c>
      <c r="C130" s="12">
        <v>40990</v>
      </c>
      <c r="D130" s="13">
        <v>1638</v>
      </c>
      <c r="E130" s="4">
        <f t="shared" ref="E130:E193" si="2">帳齡分析日-C130</f>
        <v>100</v>
      </c>
      <c r="K130" s="5"/>
      <c r="Q130" s="5"/>
    </row>
    <row r="131" spans="1:17">
      <c r="A131" s="10">
        <v>6617</v>
      </c>
      <c r="B131" s="11" t="s">
        <v>19</v>
      </c>
      <c r="C131" s="12">
        <v>40990</v>
      </c>
      <c r="D131" s="13">
        <v>33671</v>
      </c>
      <c r="E131" s="4">
        <f t="shared" si="2"/>
        <v>100</v>
      </c>
      <c r="K131" s="5"/>
      <c r="Q131" s="5"/>
    </row>
    <row r="132" spans="1:17">
      <c r="A132" s="10">
        <v>6620</v>
      </c>
      <c r="B132" s="11" t="s">
        <v>29</v>
      </c>
      <c r="C132" s="12">
        <v>40990</v>
      </c>
      <c r="D132" s="13">
        <v>17458</v>
      </c>
      <c r="E132" s="4">
        <f t="shared" si="2"/>
        <v>100</v>
      </c>
      <c r="K132" s="5"/>
      <c r="Q132" s="5"/>
    </row>
    <row r="133" spans="1:17">
      <c r="A133" s="10">
        <v>9999</v>
      </c>
      <c r="B133" s="11" t="s">
        <v>11</v>
      </c>
      <c r="C133" s="12">
        <v>40992</v>
      </c>
      <c r="D133" s="13">
        <v>25190</v>
      </c>
      <c r="E133" s="4">
        <f t="shared" si="2"/>
        <v>98</v>
      </c>
      <c r="K133" s="5"/>
      <c r="Q133" s="5"/>
    </row>
    <row r="134" spans="1:17">
      <c r="A134" s="10">
        <v>2614</v>
      </c>
      <c r="B134" s="11" t="s">
        <v>0</v>
      </c>
      <c r="C134" s="12">
        <v>40993</v>
      </c>
      <c r="D134" s="13">
        <v>76441</v>
      </c>
      <c r="E134" s="4">
        <f t="shared" si="2"/>
        <v>97</v>
      </c>
      <c r="K134" s="5"/>
      <c r="Q134" s="5"/>
    </row>
    <row r="135" spans="1:17">
      <c r="A135" s="10">
        <v>8001</v>
      </c>
      <c r="B135" s="11" t="s">
        <v>27</v>
      </c>
      <c r="C135" s="12">
        <v>40993</v>
      </c>
      <c r="D135" s="13">
        <v>3979</v>
      </c>
      <c r="E135" s="4">
        <f t="shared" si="2"/>
        <v>97</v>
      </c>
      <c r="K135" s="5"/>
      <c r="Q135" s="5"/>
    </row>
    <row r="136" spans="1:17">
      <c r="A136" s="10">
        <v>9191</v>
      </c>
      <c r="B136" s="11" t="s">
        <v>26</v>
      </c>
      <c r="C136" s="12">
        <v>40993</v>
      </c>
      <c r="D136" s="13">
        <v>60985</v>
      </c>
      <c r="E136" s="4">
        <f t="shared" si="2"/>
        <v>97</v>
      </c>
      <c r="K136" s="5"/>
      <c r="Q136" s="5"/>
    </row>
    <row r="137" spans="1:17">
      <c r="A137" s="10">
        <v>1248</v>
      </c>
      <c r="B137" s="11" t="s">
        <v>30</v>
      </c>
      <c r="C137" s="12">
        <v>40994</v>
      </c>
      <c r="D137" s="13">
        <v>1003</v>
      </c>
      <c r="E137" s="4">
        <f t="shared" si="2"/>
        <v>96</v>
      </c>
      <c r="K137" s="5"/>
      <c r="Q137" s="5"/>
    </row>
    <row r="138" spans="1:17">
      <c r="A138" s="10">
        <v>1195</v>
      </c>
      <c r="B138" s="11" t="s">
        <v>15</v>
      </c>
      <c r="C138" s="12">
        <v>40996</v>
      </c>
      <c r="D138" s="13">
        <v>53225</v>
      </c>
      <c r="E138" s="4">
        <f t="shared" si="2"/>
        <v>94</v>
      </c>
      <c r="K138" s="5"/>
      <c r="Q138" s="5"/>
    </row>
    <row r="139" spans="1:17">
      <c r="A139" s="10">
        <v>1231</v>
      </c>
      <c r="B139" s="11" t="s">
        <v>20</v>
      </c>
      <c r="C139" s="12">
        <v>40996</v>
      </c>
      <c r="D139" s="13">
        <v>15112</v>
      </c>
      <c r="E139" s="4">
        <f t="shared" si="2"/>
        <v>94</v>
      </c>
      <c r="K139" s="5"/>
      <c r="Q139" s="5"/>
    </row>
    <row r="140" spans="1:17">
      <c r="A140" s="10">
        <v>2259</v>
      </c>
      <c r="B140" s="11" t="s">
        <v>23</v>
      </c>
      <c r="C140" s="12">
        <v>40996</v>
      </c>
      <c r="D140" s="13">
        <v>78500</v>
      </c>
      <c r="E140" s="4">
        <f t="shared" si="2"/>
        <v>94</v>
      </c>
      <c r="K140" s="5"/>
      <c r="Q140" s="5"/>
    </row>
    <row r="141" spans="1:17">
      <c r="A141" s="10">
        <v>9999</v>
      </c>
      <c r="B141" s="11" t="s">
        <v>11</v>
      </c>
      <c r="C141" s="12">
        <v>40997</v>
      </c>
      <c r="D141" s="13">
        <v>22122</v>
      </c>
      <c r="E141" s="4">
        <f t="shared" si="2"/>
        <v>93</v>
      </c>
      <c r="K141" s="5"/>
      <c r="Q141" s="5"/>
    </row>
    <row r="142" spans="1:17">
      <c r="A142" s="10">
        <v>9999</v>
      </c>
      <c r="B142" s="11" t="s">
        <v>11</v>
      </c>
      <c r="C142" s="12">
        <v>40997</v>
      </c>
      <c r="D142" s="13">
        <v>14675</v>
      </c>
      <c r="E142" s="4">
        <f t="shared" si="2"/>
        <v>93</v>
      </c>
      <c r="K142" s="5"/>
      <c r="Q142" s="5"/>
    </row>
    <row r="143" spans="1:17">
      <c r="A143" s="10">
        <v>1001</v>
      </c>
      <c r="B143" s="11" t="s">
        <v>12</v>
      </c>
      <c r="C143" s="12">
        <v>41000</v>
      </c>
      <c r="D143" s="13">
        <v>9198</v>
      </c>
      <c r="E143" s="4">
        <f t="shared" si="2"/>
        <v>90</v>
      </c>
      <c r="K143" s="5"/>
      <c r="Q143" s="5"/>
    </row>
    <row r="144" spans="1:17">
      <c r="A144" s="10">
        <v>1009</v>
      </c>
      <c r="B144" s="11" t="s">
        <v>13</v>
      </c>
      <c r="C144" s="12">
        <v>41000</v>
      </c>
      <c r="D144" s="13">
        <v>1102</v>
      </c>
      <c r="E144" s="4">
        <f t="shared" si="2"/>
        <v>90</v>
      </c>
      <c r="K144" s="5"/>
      <c r="Q144" s="5"/>
    </row>
    <row r="145" spans="1:17">
      <c r="A145" s="10">
        <v>1009</v>
      </c>
      <c r="B145" s="11" t="s">
        <v>13</v>
      </c>
      <c r="C145" s="12">
        <v>41000</v>
      </c>
      <c r="D145" s="13">
        <v>8689</v>
      </c>
      <c r="E145" s="4">
        <f t="shared" si="2"/>
        <v>90</v>
      </c>
      <c r="K145" s="5"/>
      <c r="Q145" s="5"/>
    </row>
    <row r="146" spans="1:17">
      <c r="A146" s="10">
        <v>1111</v>
      </c>
      <c r="B146" s="11" t="s">
        <v>14</v>
      </c>
      <c r="C146" s="12">
        <v>41000</v>
      </c>
      <c r="D146" s="13">
        <v>6680</v>
      </c>
      <c r="E146" s="4">
        <f t="shared" si="2"/>
        <v>90</v>
      </c>
      <c r="K146" s="5"/>
      <c r="Q146" s="5"/>
    </row>
    <row r="147" spans="1:17">
      <c r="A147" s="10">
        <v>1195</v>
      </c>
      <c r="B147" s="11" t="s">
        <v>15</v>
      </c>
      <c r="C147" s="12">
        <v>41000</v>
      </c>
      <c r="D147" s="13">
        <v>6745</v>
      </c>
      <c r="E147" s="4">
        <f t="shared" si="2"/>
        <v>90</v>
      </c>
      <c r="K147" s="5"/>
      <c r="Q147" s="5"/>
    </row>
    <row r="148" spans="1:17">
      <c r="A148" s="10">
        <v>1231</v>
      </c>
      <c r="B148" s="11" t="s">
        <v>20</v>
      </c>
      <c r="C148" s="12">
        <v>41000</v>
      </c>
      <c r="D148" s="13">
        <v>6082</v>
      </c>
      <c r="E148" s="4">
        <f t="shared" si="2"/>
        <v>90</v>
      </c>
      <c r="K148" s="5"/>
      <c r="Q148" s="5"/>
    </row>
    <row r="149" spans="1:17">
      <c r="A149" s="10">
        <v>1248</v>
      </c>
      <c r="B149" s="11" t="s">
        <v>30</v>
      </c>
      <c r="C149" s="12">
        <v>41000</v>
      </c>
      <c r="D149" s="13">
        <v>5964</v>
      </c>
      <c r="E149" s="4">
        <f t="shared" si="2"/>
        <v>90</v>
      </c>
      <c r="K149" s="5"/>
      <c r="Q149" s="5"/>
    </row>
    <row r="150" spans="1:17">
      <c r="A150" s="10">
        <v>2222</v>
      </c>
      <c r="B150" s="11" t="s">
        <v>22</v>
      </c>
      <c r="C150" s="12">
        <v>41000</v>
      </c>
      <c r="D150" s="13">
        <v>7105</v>
      </c>
      <c r="E150" s="4">
        <f t="shared" si="2"/>
        <v>90</v>
      </c>
      <c r="K150" s="5"/>
      <c r="Q150" s="5"/>
    </row>
    <row r="151" spans="1:17">
      <c r="A151" s="10">
        <v>2259</v>
      </c>
      <c r="B151" s="11" t="s">
        <v>23</v>
      </c>
      <c r="C151" s="12">
        <v>41000</v>
      </c>
      <c r="D151" s="13">
        <v>5652</v>
      </c>
      <c r="E151" s="4">
        <f t="shared" si="2"/>
        <v>90</v>
      </c>
      <c r="K151" s="5"/>
      <c r="Q151" s="5"/>
    </row>
    <row r="152" spans="1:17">
      <c r="A152" s="10">
        <v>2300</v>
      </c>
      <c r="B152" s="11" t="s">
        <v>16</v>
      </c>
      <c r="C152" s="12">
        <v>41000</v>
      </c>
      <c r="D152" s="13">
        <v>6382</v>
      </c>
      <c r="E152" s="4">
        <f t="shared" si="2"/>
        <v>90</v>
      </c>
      <c r="K152" s="5"/>
      <c r="Q152" s="5"/>
    </row>
    <row r="153" spans="1:17">
      <c r="A153" s="10">
        <v>2315</v>
      </c>
      <c r="B153" s="11" t="s">
        <v>24</v>
      </c>
      <c r="C153" s="12">
        <v>41000</v>
      </c>
      <c r="D153" s="13">
        <v>9844</v>
      </c>
      <c r="E153" s="4">
        <f t="shared" si="2"/>
        <v>90</v>
      </c>
      <c r="K153" s="5"/>
      <c r="Q153" s="5"/>
    </row>
    <row r="154" spans="1:17">
      <c r="A154" s="10">
        <v>2614</v>
      </c>
      <c r="B154" s="11" t="s">
        <v>0</v>
      </c>
      <c r="C154" s="12">
        <v>41000</v>
      </c>
      <c r="D154" s="13">
        <v>5849</v>
      </c>
      <c r="E154" s="4">
        <f t="shared" si="2"/>
        <v>90</v>
      </c>
      <c r="K154" s="5"/>
      <c r="Q154" s="5"/>
    </row>
    <row r="155" spans="1:17">
      <c r="A155" s="10">
        <v>2661</v>
      </c>
      <c r="B155" s="11" t="s">
        <v>25</v>
      </c>
      <c r="C155" s="12">
        <v>41000</v>
      </c>
      <c r="D155" s="13">
        <v>5743</v>
      </c>
      <c r="E155" s="4">
        <f t="shared" si="2"/>
        <v>90</v>
      </c>
      <c r="K155" s="5"/>
      <c r="Q155" s="5"/>
    </row>
    <row r="156" spans="1:17">
      <c r="A156" s="10">
        <v>3115</v>
      </c>
      <c r="B156" s="11" t="s">
        <v>2</v>
      </c>
      <c r="C156" s="12">
        <v>41000</v>
      </c>
      <c r="D156" s="13">
        <v>6703</v>
      </c>
      <c r="E156" s="4">
        <f t="shared" si="2"/>
        <v>90</v>
      </c>
      <c r="K156" s="5"/>
      <c r="Q156" s="5"/>
    </row>
    <row r="157" spans="1:17">
      <c r="A157" s="10">
        <v>3333</v>
      </c>
      <c r="B157" s="11" t="s">
        <v>21</v>
      </c>
      <c r="C157" s="12">
        <v>41000</v>
      </c>
      <c r="D157" s="13">
        <v>13520</v>
      </c>
      <c r="E157" s="4">
        <f t="shared" si="2"/>
        <v>90</v>
      </c>
      <c r="K157" s="5"/>
      <c r="Q157" s="5"/>
    </row>
    <row r="158" spans="1:17">
      <c r="A158" s="10">
        <v>3412</v>
      </c>
      <c r="B158" s="11" t="s">
        <v>45</v>
      </c>
      <c r="C158" s="12">
        <v>41000</v>
      </c>
      <c r="D158" s="13">
        <v>13973</v>
      </c>
      <c r="E158" s="4">
        <f t="shared" si="2"/>
        <v>90</v>
      </c>
      <c r="K158" s="5"/>
      <c r="Q158" s="5"/>
    </row>
    <row r="159" spans="1:17">
      <c r="A159" s="10">
        <v>3491</v>
      </c>
      <c r="B159" s="11" t="s">
        <v>3</v>
      </c>
      <c r="C159" s="12">
        <v>41000</v>
      </c>
      <c r="D159" s="13">
        <v>7230</v>
      </c>
      <c r="E159" s="4">
        <f t="shared" si="2"/>
        <v>90</v>
      </c>
      <c r="K159" s="5"/>
      <c r="Q159" s="5"/>
    </row>
    <row r="160" spans="1:17">
      <c r="A160" s="10">
        <v>4002</v>
      </c>
      <c r="B160" s="11" t="s">
        <v>4</v>
      </c>
      <c r="C160" s="12">
        <v>41000</v>
      </c>
      <c r="D160" s="13">
        <v>6138</v>
      </c>
      <c r="E160" s="4">
        <f t="shared" si="2"/>
        <v>90</v>
      </c>
      <c r="K160" s="5"/>
      <c r="Q160" s="5"/>
    </row>
    <row r="161" spans="1:17">
      <c r="A161" s="10">
        <v>4055</v>
      </c>
      <c r="B161" s="11" t="s">
        <v>5</v>
      </c>
      <c r="C161" s="12">
        <v>41000</v>
      </c>
      <c r="D161" s="13">
        <v>43897</v>
      </c>
      <c r="E161" s="4">
        <f t="shared" si="2"/>
        <v>90</v>
      </c>
      <c r="K161" s="5"/>
      <c r="Q161" s="5"/>
    </row>
    <row r="162" spans="1:17">
      <c r="A162" s="10">
        <v>4055</v>
      </c>
      <c r="B162" s="11" t="s">
        <v>5</v>
      </c>
      <c r="C162" s="12">
        <v>41000</v>
      </c>
      <c r="D162" s="13">
        <v>7128</v>
      </c>
      <c r="E162" s="4">
        <f t="shared" si="2"/>
        <v>90</v>
      </c>
      <c r="K162" s="5"/>
      <c r="Q162" s="5"/>
    </row>
    <row r="163" spans="1:17">
      <c r="A163" s="10">
        <v>5348</v>
      </c>
      <c r="B163" s="11" t="s">
        <v>7</v>
      </c>
      <c r="C163" s="12">
        <v>41000</v>
      </c>
      <c r="D163" s="13">
        <v>6396</v>
      </c>
      <c r="E163" s="4">
        <f t="shared" si="2"/>
        <v>90</v>
      </c>
      <c r="K163" s="5"/>
      <c r="Q163" s="5"/>
    </row>
    <row r="164" spans="1:17">
      <c r="A164" s="10">
        <v>5555</v>
      </c>
      <c r="B164" s="11" t="s">
        <v>17</v>
      </c>
      <c r="C164" s="12">
        <v>41000</v>
      </c>
      <c r="D164" s="13">
        <v>12676</v>
      </c>
      <c r="E164" s="4">
        <f t="shared" si="2"/>
        <v>90</v>
      </c>
      <c r="K164" s="5"/>
      <c r="Q164" s="5"/>
    </row>
    <row r="165" spans="1:17">
      <c r="A165" s="10">
        <v>6060</v>
      </c>
      <c r="B165" s="11" t="s">
        <v>9</v>
      </c>
      <c r="C165" s="12">
        <v>41000</v>
      </c>
      <c r="D165" s="13">
        <v>6608</v>
      </c>
      <c r="E165" s="4">
        <f t="shared" si="2"/>
        <v>90</v>
      </c>
      <c r="K165" s="5"/>
      <c r="Q165" s="5"/>
    </row>
    <row r="166" spans="1:17">
      <c r="A166" s="10">
        <v>6446</v>
      </c>
      <c r="B166" s="11" t="s">
        <v>18</v>
      </c>
      <c r="C166" s="12">
        <v>41000</v>
      </c>
      <c r="D166" s="13">
        <v>5913</v>
      </c>
      <c r="E166" s="4">
        <f t="shared" si="2"/>
        <v>90</v>
      </c>
      <c r="K166" s="5"/>
      <c r="Q166" s="5"/>
    </row>
    <row r="167" spans="1:17">
      <c r="A167" s="10">
        <v>6615</v>
      </c>
      <c r="B167" s="11" t="s">
        <v>31</v>
      </c>
      <c r="C167" s="12">
        <v>41000</v>
      </c>
      <c r="D167" s="13">
        <v>11644</v>
      </c>
      <c r="E167" s="4">
        <f t="shared" si="2"/>
        <v>90</v>
      </c>
      <c r="K167" s="5"/>
      <c r="Q167" s="5"/>
    </row>
    <row r="168" spans="1:17">
      <c r="A168" s="10">
        <v>6617</v>
      </c>
      <c r="B168" s="11" t="s">
        <v>19</v>
      </c>
      <c r="C168" s="12">
        <v>41000</v>
      </c>
      <c r="D168" s="13">
        <v>6136</v>
      </c>
      <c r="E168" s="4">
        <f t="shared" si="2"/>
        <v>90</v>
      </c>
      <c r="K168" s="5"/>
      <c r="Q168" s="5"/>
    </row>
    <row r="169" spans="1:17">
      <c r="A169" s="10">
        <v>6620</v>
      </c>
      <c r="B169" s="11" t="s">
        <v>29</v>
      </c>
      <c r="C169" s="12">
        <v>41000</v>
      </c>
      <c r="D169" s="13">
        <v>10787</v>
      </c>
      <c r="E169" s="4">
        <f t="shared" si="2"/>
        <v>90</v>
      </c>
      <c r="K169" s="5"/>
      <c r="Q169" s="5"/>
    </row>
    <row r="170" spans="1:17">
      <c r="A170" s="10">
        <v>7222</v>
      </c>
      <c r="B170" s="11" t="s">
        <v>28</v>
      </c>
      <c r="C170" s="12">
        <v>41000</v>
      </c>
      <c r="D170" s="13">
        <v>6385</v>
      </c>
      <c r="E170" s="4">
        <f t="shared" si="2"/>
        <v>90</v>
      </c>
      <c r="K170" s="5"/>
      <c r="Q170" s="5"/>
    </row>
    <row r="171" spans="1:17">
      <c r="A171" s="10">
        <v>8001</v>
      </c>
      <c r="B171" s="11" t="s">
        <v>27</v>
      </c>
      <c r="C171" s="12">
        <v>41000</v>
      </c>
      <c r="D171" s="13">
        <v>16920</v>
      </c>
      <c r="E171" s="4">
        <f t="shared" si="2"/>
        <v>90</v>
      </c>
      <c r="K171" s="5"/>
      <c r="Q171" s="5"/>
    </row>
    <row r="172" spans="1:17">
      <c r="A172" s="10">
        <v>9191</v>
      </c>
      <c r="B172" s="11" t="s">
        <v>26</v>
      </c>
      <c r="C172" s="12">
        <v>41000</v>
      </c>
      <c r="D172" s="13">
        <v>8820</v>
      </c>
      <c r="E172" s="4">
        <f t="shared" si="2"/>
        <v>90</v>
      </c>
      <c r="K172" s="5"/>
      <c r="Q172" s="5"/>
    </row>
    <row r="173" spans="1:17">
      <c r="A173" s="10">
        <v>2222</v>
      </c>
      <c r="B173" s="11" t="s">
        <v>22</v>
      </c>
      <c r="C173" s="12">
        <v>41001</v>
      </c>
      <c r="D173" s="13">
        <v>69278</v>
      </c>
      <c r="E173" s="4">
        <f t="shared" si="2"/>
        <v>89</v>
      </c>
      <c r="K173" s="5"/>
      <c r="Q173" s="5"/>
    </row>
    <row r="174" spans="1:17">
      <c r="A174" s="10">
        <v>6615</v>
      </c>
      <c r="B174" s="11" t="s">
        <v>31</v>
      </c>
      <c r="C174" s="12">
        <v>41001</v>
      </c>
      <c r="D174" s="13">
        <v>1031</v>
      </c>
      <c r="E174" s="4">
        <f t="shared" si="2"/>
        <v>89</v>
      </c>
      <c r="K174" s="5"/>
      <c r="Q174" s="5"/>
    </row>
    <row r="175" spans="1:17">
      <c r="A175" s="10">
        <v>9191</v>
      </c>
      <c r="B175" s="11" t="s">
        <v>26</v>
      </c>
      <c r="C175" s="12">
        <v>41001</v>
      </c>
      <c r="D175" s="13">
        <v>51066</v>
      </c>
      <c r="E175" s="4">
        <f t="shared" si="2"/>
        <v>89</v>
      </c>
      <c r="K175" s="5"/>
      <c r="Q175" s="5"/>
    </row>
    <row r="176" spans="1:17">
      <c r="A176" s="10">
        <v>2614</v>
      </c>
      <c r="B176" s="11" t="s">
        <v>0</v>
      </c>
      <c r="C176" s="12">
        <v>41003</v>
      </c>
      <c r="D176" s="13">
        <v>47541</v>
      </c>
      <c r="E176" s="4">
        <f t="shared" si="2"/>
        <v>87</v>
      </c>
      <c r="K176" s="5"/>
      <c r="Q176" s="5"/>
    </row>
    <row r="177" spans="1:17">
      <c r="A177" s="10">
        <v>9999</v>
      </c>
      <c r="B177" s="11" t="s">
        <v>11</v>
      </c>
      <c r="C177" s="12">
        <v>41006</v>
      </c>
      <c r="D177" s="13">
        <v>20801</v>
      </c>
      <c r="E177" s="4">
        <f t="shared" si="2"/>
        <v>84</v>
      </c>
      <c r="K177" s="5"/>
      <c r="Q177" s="5"/>
    </row>
    <row r="178" spans="1:17">
      <c r="A178" s="10">
        <v>1001</v>
      </c>
      <c r="B178" s="11" t="s">
        <v>12</v>
      </c>
      <c r="C178" s="12">
        <v>41007</v>
      </c>
      <c r="D178" s="13">
        <v>97437</v>
      </c>
      <c r="E178" s="4">
        <f t="shared" si="2"/>
        <v>83</v>
      </c>
      <c r="K178" s="5"/>
      <c r="Q178" s="5"/>
    </row>
    <row r="179" spans="1:17">
      <c r="A179" s="10">
        <v>1111</v>
      </c>
      <c r="B179" s="11" t="s">
        <v>14</v>
      </c>
      <c r="C179" s="12">
        <v>41007</v>
      </c>
      <c r="D179" s="13">
        <v>47231</v>
      </c>
      <c r="E179" s="4">
        <f t="shared" si="2"/>
        <v>83</v>
      </c>
      <c r="K179" s="5"/>
      <c r="Q179" s="5"/>
    </row>
    <row r="180" spans="1:17">
      <c r="A180" s="10">
        <v>2259</v>
      </c>
      <c r="B180" s="11" t="s">
        <v>23</v>
      </c>
      <c r="C180" s="12">
        <v>41007</v>
      </c>
      <c r="D180" s="13">
        <v>28940</v>
      </c>
      <c r="E180" s="4">
        <f t="shared" si="2"/>
        <v>83</v>
      </c>
      <c r="K180" s="5"/>
      <c r="Q180" s="5"/>
    </row>
    <row r="181" spans="1:17">
      <c r="A181" s="10">
        <v>3412</v>
      </c>
      <c r="B181" s="11" t="s">
        <v>45</v>
      </c>
      <c r="C181" s="12">
        <v>41009</v>
      </c>
      <c r="D181" s="13">
        <v>3525</v>
      </c>
      <c r="E181" s="4">
        <f t="shared" si="2"/>
        <v>81</v>
      </c>
      <c r="K181" s="5"/>
      <c r="Q181" s="5"/>
    </row>
    <row r="182" spans="1:17">
      <c r="A182" s="10">
        <v>6617</v>
      </c>
      <c r="B182" s="11" t="s">
        <v>19</v>
      </c>
      <c r="C182" s="12">
        <v>41009</v>
      </c>
      <c r="D182" s="13">
        <v>27843</v>
      </c>
      <c r="E182" s="4">
        <f t="shared" si="2"/>
        <v>81</v>
      </c>
      <c r="K182" s="5"/>
      <c r="Q182" s="5"/>
    </row>
    <row r="183" spans="1:17">
      <c r="A183" s="10">
        <v>9999</v>
      </c>
      <c r="B183" s="11" t="s">
        <v>11</v>
      </c>
      <c r="C183" s="12">
        <v>41013</v>
      </c>
      <c r="D183" s="13">
        <v>16551</v>
      </c>
      <c r="E183" s="4">
        <f t="shared" si="2"/>
        <v>77</v>
      </c>
      <c r="K183" s="5"/>
      <c r="Q183" s="5"/>
    </row>
    <row r="184" spans="1:17">
      <c r="A184" s="10">
        <v>2222</v>
      </c>
      <c r="B184" s="11" t="s">
        <v>22</v>
      </c>
      <c r="C184" s="12">
        <v>41014</v>
      </c>
      <c r="D184" s="13">
        <v>68051</v>
      </c>
      <c r="E184" s="4">
        <f t="shared" si="2"/>
        <v>76</v>
      </c>
      <c r="K184" s="5"/>
      <c r="Q184" s="5"/>
    </row>
    <row r="185" spans="1:17">
      <c r="A185" s="10">
        <v>2315</v>
      </c>
      <c r="B185" s="11" t="s">
        <v>24</v>
      </c>
      <c r="C185" s="12">
        <v>41014</v>
      </c>
      <c r="D185" s="13">
        <v>43908</v>
      </c>
      <c r="E185" s="4">
        <f t="shared" si="2"/>
        <v>76</v>
      </c>
      <c r="K185" s="5"/>
      <c r="Q185" s="5"/>
    </row>
    <row r="186" spans="1:17">
      <c r="A186" s="10">
        <v>6060</v>
      </c>
      <c r="B186" s="11" t="s">
        <v>9</v>
      </c>
      <c r="C186" s="12">
        <v>41016</v>
      </c>
      <c r="D186" s="13">
        <v>17316</v>
      </c>
      <c r="E186" s="4">
        <f t="shared" si="2"/>
        <v>74</v>
      </c>
      <c r="K186" s="5"/>
      <c r="Q186" s="5"/>
    </row>
    <row r="187" spans="1:17">
      <c r="A187" s="10">
        <v>8001</v>
      </c>
      <c r="B187" s="11" t="s">
        <v>27</v>
      </c>
      <c r="C187" s="12">
        <v>41016</v>
      </c>
      <c r="D187" s="13">
        <v>7061</v>
      </c>
      <c r="E187" s="4">
        <f t="shared" si="2"/>
        <v>74</v>
      </c>
      <c r="K187" s="5"/>
      <c r="Q187" s="5"/>
    </row>
    <row r="188" spans="1:17">
      <c r="A188" s="10">
        <v>1231</v>
      </c>
      <c r="B188" s="11" t="s">
        <v>20</v>
      </c>
      <c r="C188" s="12">
        <v>41018</v>
      </c>
      <c r="D188" s="13">
        <v>14290</v>
      </c>
      <c r="E188" s="4">
        <f t="shared" si="2"/>
        <v>72</v>
      </c>
      <c r="K188" s="5"/>
      <c r="Q188" s="5"/>
    </row>
    <row r="189" spans="1:17">
      <c r="A189" s="10">
        <v>2300</v>
      </c>
      <c r="B189" s="11" t="s">
        <v>16</v>
      </c>
      <c r="C189" s="12">
        <v>41020</v>
      </c>
      <c r="D189" s="13">
        <v>84034</v>
      </c>
      <c r="E189" s="4">
        <f t="shared" si="2"/>
        <v>70</v>
      </c>
      <c r="K189" s="5"/>
      <c r="Q189" s="5"/>
    </row>
    <row r="190" spans="1:17">
      <c r="A190" s="10">
        <v>3412</v>
      </c>
      <c r="B190" s="11" t="s">
        <v>45</v>
      </c>
      <c r="C190" s="12">
        <v>41020</v>
      </c>
      <c r="D190" s="13">
        <v>2609</v>
      </c>
      <c r="E190" s="4">
        <f t="shared" si="2"/>
        <v>70</v>
      </c>
      <c r="K190" s="5"/>
      <c r="Q190" s="5"/>
    </row>
    <row r="191" spans="1:17">
      <c r="A191" s="10">
        <v>4055</v>
      </c>
      <c r="B191" s="11" t="s">
        <v>5</v>
      </c>
      <c r="C191" s="12">
        <v>41020</v>
      </c>
      <c r="D191" s="13">
        <v>41214</v>
      </c>
      <c r="E191" s="4">
        <f t="shared" si="2"/>
        <v>70</v>
      </c>
      <c r="K191" s="5"/>
      <c r="Q191" s="5"/>
    </row>
    <row r="192" spans="1:17">
      <c r="A192" s="10">
        <v>9999</v>
      </c>
      <c r="B192" s="11" t="s">
        <v>11</v>
      </c>
      <c r="C192" s="12">
        <v>41020</v>
      </c>
      <c r="D192" s="13">
        <v>16919</v>
      </c>
      <c r="E192" s="4">
        <f t="shared" si="2"/>
        <v>70</v>
      </c>
      <c r="K192" s="5"/>
      <c r="Q192" s="5"/>
    </row>
    <row r="193" spans="1:17">
      <c r="A193" s="10">
        <v>2222</v>
      </c>
      <c r="B193" s="11" t="s">
        <v>22</v>
      </c>
      <c r="C193" s="12">
        <v>41023</v>
      </c>
      <c r="D193" s="13">
        <v>78560</v>
      </c>
      <c r="E193" s="4">
        <f t="shared" si="2"/>
        <v>67</v>
      </c>
      <c r="K193" s="5"/>
      <c r="Q193" s="5"/>
    </row>
    <row r="194" spans="1:17">
      <c r="A194" s="10">
        <v>4055</v>
      </c>
      <c r="B194" s="11" t="s">
        <v>5</v>
      </c>
      <c r="C194" s="12">
        <v>41023</v>
      </c>
      <c r="D194" s="13">
        <v>6921</v>
      </c>
      <c r="E194" s="4">
        <f t="shared" ref="E194:E257" si="3">帳齡分析日-C194</f>
        <v>67</v>
      </c>
      <c r="K194" s="5"/>
      <c r="Q194" s="5"/>
    </row>
    <row r="195" spans="1:17">
      <c r="A195" s="10">
        <v>6615</v>
      </c>
      <c r="B195" s="11" t="s">
        <v>31</v>
      </c>
      <c r="C195" s="12">
        <v>41023</v>
      </c>
      <c r="D195" s="13">
        <v>1025</v>
      </c>
      <c r="E195" s="4">
        <f t="shared" si="3"/>
        <v>67</v>
      </c>
      <c r="K195" s="5"/>
      <c r="Q195" s="5"/>
    </row>
    <row r="196" spans="1:17">
      <c r="A196" s="10">
        <v>1009</v>
      </c>
      <c r="B196" s="11" t="s">
        <v>13</v>
      </c>
      <c r="C196" s="12">
        <v>41025</v>
      </c>
      <c r="D196" s="13">
        <v>11157</v>
      </c>
      <c r="E196" s="4">
        <f t="shared" si="3"/>
        <v>65</v>
      </c>
      <c r="K196" s="5"/>
      <c r="Q196" s="5"/>
    </row>
    <row r="197" spans="1:17">
      <c r="A197" s="10">
        <v>6615</v>
      </c>
      <c r="B197" s="11" t="s">
        <v>31</v>
      </c>
      <c r="C197" s="12">
        <v>41025</v>
      </c>
      <c r="D197" s="13">
        <v>94666</v>
      </c>
      <c r="E197" s="4">
        <f t="shared" si="3"/>
        <v>65</v>
      </c>
      <c r="K197" s="5"/>
      <c r="Q197" s="5"/>
    </row>
    <row r="198" spans="1:17">
      <c r="A198" s="10">
        <v>9999</v>
      </c>
      <c r="B198" s="11" t="s">
        <v>11</v>
      </c>
      <c r="C198" s="12">
        <v>41027</v>
      </c>
      <c r="D198" s="13">
        <v>15031</v>
      </c>
      <c r="E198" s="4">
        <f t="shared" si="3"/>
        <v>63</v>
      </c>
      <c r="K198" s="5"/>
      <c r="Q198" s="5"/>
    </row>
    <row r="199" spans="1:17">
      <c r="A199" s="10">
        <v>1001</v>
      </c>
      <c r="B199" s="11" t="s">
        <v>12</v>
      </c>
      <c r="C199" s="12">
        <v>41031</v>
      </c>
      <c r="D199" s="13">
        <v>8523</v>
      </c>
      <c r="E199" s="4">
        <f t="shared" si="3"/>
        <v>59</v>
      </c>
      <c r="K199" s="5"/>
      <c r="Q199" s="5"/>
    </row>
    <row r="200" spans="1:17">
      <c r="A200" s="10">
        <v>1009</v>
      </c>
      <c r="B200" s="11" t="s">
        <v>13</v>
      </c>
      <c r="C200" s="12">
        <v>41031</v>
      </c>
      <c r="D200" s="13">
        <v>20866</v>
      </c>
      <c r="E200" s="4">
        <f t="shared" si="3"/>
        <v>59</v>
      </c>
      <c r="K200" s="5"/>
      <c r="Q200" s="5"/>
    </row>
    <row r="201" spans="1:17">
      <c r="A201" s="10">
        <v>1009</v>
      </c>
      <c r="B201" s="11" t="s">
        <v>13</v>
      </c>
      <c r="C201" s="12">
        <v>41031</v>
      </c>
      <c r="D201" s="13">
        <v>6811</v>
      </c>
      <c r="E201" s="4">
        <f t="shared" si="3"/>
        <v>59</v>
      </c>
      <c r="K201" s="5"/>
      <c r="Q201" s="5"/>
    </row>
    <row r="202" spans="1:17">
      <c r="A202" s="10">
        <v>1195</v>
      </c>
      <c r="B202" s="11" t="s">
        <v>15</v>
      </c>
      <c r="C202" s="12">
        <v>41031</v>
      </c>
      <c r="D202" s="13">
        <v>5015</v>
      </c>
      <c r="E202" s="4">
        <f t="shared" si="3"/>
        <v>59</v>
      </c>
      <c r="K202" s="5"/>
      <c r="Q202" s="5"/>
    </row>
    <row r="203" spans="1:17">
      <c r="A203" s="10">
        <v>1231</v>
      </c>
      <c r="B203" s="11" t="s">
        <v>20</v>
      </c>
      <c r="C203" s="12">
        <v>41031</v>
      </c>
      <c r="D203" s="13">
        <v>4451</v>
      </c>
      <c r="E203" s="4">
        <f t="shared" si="3"/>
        <v>59</v>
      </c>
      <c r="K203" s="5"/>
      <c r="Q203" s="5"/>
    </row>
    <row r="204" spans="1:17">
      <c r="A204" s="10">
        <v>1248</v>
      </c>
      <c r="B204" s="11" t="s">
        <v>30</v>
      </c>
      <c r="C204" s="12">
        <v>41031</v>
      </c>
      <c r="D204" s="13">
        <v>4226</v>
      </c>
      <c r="E204" s="4">
        <f t="shared" si="3"/>
        <v>59</v>
      </c>
      <c r="K204" s="5"/>
      <c r="Q204" s="5"/>
    </row>
    <row r="205" spans="1:17">
      <c r="A205" s="10">
        <v>2222</v>
      </c>
      <c r="B205" s="11" t="s">
        <v>22</v>
      </c>
      <c r="C205" s="12">
        <v>41031</v>
      </c>
      <c r="D205" s="13">
        <v>7518</v>
      </c>
      <c r="E205" s="4">
        <f t="shared" si="3"/>
        <v>59</v>
      </c>
      <c r="K205" s="5"/>
      <c r="Q205" s="5"/>
    </row>
    <row r="206" spans="1:17">
      <c r="A206" s="10">
        <v>2259</v>
      </c>
      <c r="B206" s="11" t="s">
        <v>23</v>
      </c>
      <c r="C206" s="12">
        <v>41031</v>
      </c>
      <c r="D206" s="13">
        <v>4155</v>
      </c>
      <c r="E206" s="4">
        <f t="shared" si="3"/>
        <v>59</v>
      </c>
      <c r="K206" s="5"/>
      <c r="Q206" s="5"/>
    </row>
    <row r="207" spans="1:17">
      <c r="A207" s="10">
        <v>2300</v>
      </c>
      <c r="B207" s="11" t="s">
        <v>16</v>
      </c>
      <c r="C207" s="12">
        <v>41031</v>
      </c>
      <c r="D207" s="13">
        <v>5503</v>
      </c>
      <c r="E207" s="4">
        <f t="shared" si="3"/>
        <v>59</v>
      </c>
      <c r="K207" s="5"/>
      <c r="Q207" s="5"/>
    </row>
    <row r="208" spans="1:17">
      <c r="A208" s="10">
        <v>2315</v>
      </c>
      <c r="B208" s="11" t="s">
        <v>24</v>
      </c>
      <c r="C208" s="12">
        <v>41031</v>
      </c>
      <c r="D208" s="13">
        <v>5108</v>
      </c>
      <c r="E208" s="4">
        <f t="shared" si="3"/>
        <v>59</v>
      </c>
      <c r="K208" s="5"/>
      <c r="Q208" s="5"/>
    </row>
    <row r="209" spans="1:17">
      <c r="A209" s="10">
        <v>2614</v>
      </c>
      <c r="B209" s="11" t="s">
        <v>0</v>
      </c>
      <c r="C209" s="12">
        <v>41031</v>
      </c>
      <c r="D209" s="13">
        <v>4568</v>
      </c>
      <c r="E209" s="4">
        <f t="shared" si="3"/>
        <v>59</v>
      </c>
      <c r="K209" s="5"/>
      <c r="Q209" s="5"/>
    </row>
    <row r="210" spans="1:17">
      <c r="A210" s="10">
        <v>2661</v>
      </c>
      <c r="B210" s="11" t="s">
        <v>25</v>
      </c>
      <c r="C210" s="12">
        <v>41031</v>
      </c>
      <c r="D210" s="13">
        <v>4001</v>
      </c>
      <c r="E210" s="4">
        <f t="shared" si="3"/>
        <v>59</v>
      </c>
      <c r="K210" s="5"/>
      <c r="Q210" s="5"/>
    </row>
    <row r="211" spans="1:17">
      <c r="A211" s="10">
        <v>3115</v>
      </c>
      <c r="B211" s="11" t="s">
        <v>2</v>
      </c>
      <c r="C211" s="12">
        <v>41031</v>
      </c>
      <c r="D211" s="13">
        <v>4970</v>
      </c>
      <c r="E211" s="4">
        <f t="shared" si="3"/>
        <v>59</v>
      </c>
      <c r="K211" s="5"/>
      <c r="Q211" s="5"/>
    </row>
    <row r="212" spans="1:17">
      <c r="A212" s="10">
        <v>3333</v>
      </c>
      <c r="B212" s="11" t="s">
        <v>21</v>
      </c>
      <c r="C212" s="12">
        <v>41031</v>
      </c>
      <c r="D212" s="13">
        <v>11855</v>
      </c>
      <c r="E212" s="4">
        <f t="shared" si="3"/>
        <v>59</v>
      </c>
      <c r="K212" s="5"/>
      <c r="Q212" s="5"/>
    </row>
    <row r="213" spans="1:17">
      <c r="A213" s="10">
        <v>3412</v>
      </c>
      <c r="B213" s="11" t="s">
        <v>45</v>
      </c>
      <c r="C213" s="12">
        <v>41031</v>
      </c>
      <c r="D213" s="13">
        <v>18543</v>
      </c>
      <c r="E213" s="4">
        <f t="shared" si="3"/>
        <v>59</v>
      </c>
      <c r="K213" s="5"/>
      <c r="Q213" s="5"/>
    </row>
    <row r="214" spans="1:17">
      <c r="A214" s="10">
        <v>3491</v>
      </c>
      <c r="B214" s="11" t="s">
        <v>3</v>
      </c>
      <c r="C214" s="12">
        <v>41031</v>
      </c>
      <c r="D214" s="13">
        <v>5205</v>
      </c>
      <c r="E214" s="4">
        <f t="shared" si="3"/>
        <v>59</v>
      </c>
      <c r="K214" s="5"/>
      <c r="Q214" s="5"/>
    </row>
    <row r="215" spans="1:17">
      <c r="A215" s="10">
        <v>4055</v>
      </c>
      <c r="B215" s="11" t="s">
        <v>5</v>
      </c>
      <c r="C215" s="12">
        <v>41031</v>
      </c>
      <c r="D215" s="13">
        <v>6060</v>
      </c>
      <c r="E215" s="4">
        <f t="shared" si="3"/>
        <v>59</v>
      </c>
      <c r="K215" s="5"/>
      <c r="Q215" s="5"/>
    </row>
    <row r="216" spans="1:17">
      <c r="A216" s="10">
        <v>5348</v>
      </c>
      <c r="B216" s="11" t="s">
        <v>7</v>
      </c>
      <c r="C216" s="12">
        <v>41031</v>
      </c>
      <c r="D216" s="13">
        <v>4592</v>
      </c>
      <c r="E216" s="4">
        <f t="shared" si="3"/>
        <v>59</v>
      </c>
      <c r="K216" s="5"/>
      <c r="Q216" s="5"/>
    </row>
    <row r="217" spans="1:17">
      <c r="A217" s="10">
        <v>5555</v>
      </c>
      <c r="B217" s="11" t="s">
        <v>17</v>
      </c>
      <c r="C217" s="12">
        <v>41031</v>
      </c>
      <c r="D217" s="13">
        <v>10935</v>
      </c>
      <c r="E217" s="4">
        <f t="shared" si="3"/>
        <v>59</v>
      </c>
      <c r="K217" s="5"/>
      <c r="Q217" s="5"/>
    </row>
    <row r="218" spans="1:17">
      <c r="A218" s="10">
        <v>6060</v>
      </c>
      <c r="B218" s="11" t="s">
        <v>9</v>
      </c>
      <c r="C218" s="12">
        <v>41031</v>
      </c>
      <c r="D218" s="13">
        <v>4946</v>
      </c>
      <c r="E218" s="4">
        <f t="shared" si="3"/>
        <v>59</v>
      </c>
      <c r="K218" s="5"/>
      <c r="Q218" s="5"/>
    </row>
    <row r="219" spans="1:17">
      <c r="A219" s="10">
        <v>6615</v>
      </c>
      <c r="B219" s="11" t="s">
        <v>31</v>
      </c>
      <c r="C219" s="12">
        <v>41031</v>
      </c>
      <c r="D219" s="13">
        <v>13003</v>
      </c>
      <c r="E219" s="4">
        <f t="shared" si="3"/>
        <v>59</v>
      </c>
      <c r="K219" s="5"/>
      <c r="Q219" s="5"/>
    </row>
    <row r="220" spans="1:17">
      <c r="A220" s="10">
        <v>6617</v>
      </c>
      <c r="B220" s="11" t="s">
        <v>19</v>
      </c>
      <c r="C220" s="12">
        <v>41031</v>
      </c>
      <c r="D220" s="13">
        <v>4530</v>
      </c>
      <c r="E220" s="4">
        <f t="shared" si="3"/>
        <v>59</v>
      </c>
      <c r="K220" s="5"/>
      <c r="Q220" s="5"/>
    </row>
    <row r="221" spans="1:17">
      <c r="A221" s="10">
        <v>6620</v>
      </c>
      <c r="B221" s="11" t="s">
        <v>29</v>
      </c>
      <c r="C221" s="12">
        <v>41031</v>
      </c>
      <c r="D221" s="13">
        <v>17378</v>
      </c>
      <c r="E221" s="4">
        <f t="shared" si="3"/>
        <v>59</v>
      </c>
      <c r="K221" s="5"/>
      <c r="Q221" s="5"/>
    </row>
    <row r="222" spans="1:17">
      <c r="A222" s="10">
        <v>6620</v>
      </c>
      <c r="B222" s="11" t="s">
        <v>29</v>
      </c>
      <c r="C222" s="12">
        <v>41031</v>
      </c>
      <c r="D222" s="13">
        <v>9024</v>
      </c>
      <c r="E222" s="4">
        <f t="shared" si="3"/>
        <v>59</v>
      </c>
      <c r="K222" s="5"/>
      <c r="Q222" s="5"/>
    </row>
    <row r="223" spans="1:17">
      <c r="A223" s="10">
        <v>8001</v>
      </c>
      <c r="B223" s="11" t="s">
        <v>27</v>
      </c>
      <c r="C223" s="12">
        <v>41031</v>
      </c>
      <c r="D223" s="13">
        <v>22395</v>
      </c>
      <c r="E223" s="4">
        <f t="shared" si="3"/>
        <v>59</v>
      </c>
      <c r="K223" s="5"/>
      <c r="Q223" s="5"/>
    </row>
    <row r="224" spans="1:17">
      <c r="A224" s="10">
        <v>9191</v>
      </c>
      <c r="B224" s="11" t="s">
        <v>26</v>
      </c>
      <c r="C224" s="12">
        <v>41031</v>
      </c>
      <c r="D224" s="13">
        <v>6443</v>
      </c>
      <c r="E224" s="4">
        <f t="shared" si="3"/>
        <v>59</v>
      </c>
      <c r="K224" s="5"/>
      <c r="Q224" s="5"/>
    </row>
    <row r="225" spans="1:17">
      <c r="A225" s="10">
        <v>1001</v>
      </c>
      <c r="B225" s="11" t="s">
        <v>12</v>
      </c>
      <c r="C225" s="12">
        <v>41032</v>
      </c>
      <c r="D225" s="13">
        <v>50528</v>
      </c>
      <c r="E225" s="4">
        <f t="shared" si="3"/>
        <v>58</v>
      </c>
      <c r="K225" s="5"/>
      <c r="Q225" s="5"/>
    </row>
    <row r="226" spans="1:17">
      <c r="A226" s="10">
        <v>2315</v>
      </c>
      <c r="B226" s="11" t="s">
        <v>24</v>
      </c>
      <c r="C226" s="12">
        <v>41032</v>
      </c>
      <c r="D226" s="13">
        <v>57418</v>
      </c>
      <c r="E226" s="4">
        <f t="shared" si="3"/>
        <v>58</v>
      </c>
      <c r="K226" s="5"/>
      <c r="Q226" s="5"/>
    </row>
    <row r="227" spans="1:17">
      <c r="A227" s="10">
        <v>6446</v>
      </c>
      <c r="B227" s="11" t="s">
        <v>18</v>
      </c>
      <c r="C227" s="12">
        <v>41032</v>
      </c>
      <c r="D227" s="13">
        <v>18991</v>
      </c>
      <c r="E227" s="4">
        <f t="shared" si="3"/>
        <v>58</v>
      </c>
      <c r="K227" s="5"/>
      <c r="Q227" s="5"/>
    </row>
    <row r="228" spans="1:17">
      <c r="A228" s="10">
        <v>9191</v>
      </c>
      <c r="B228" s="11" t="s">
        <v>26</v>
      </c>
      <c r="C228" s="12">
        <v>41032</v>
      </c>
      <c r="D228" s="13">
        <v>32727</v>
      </c>
      <c r="E228" s="4">
        <f t="shared" si="3"/>
        <v>58</v>
      </c>
      <c r="K228" s="5"/>
      <c r="Q228" s="5"/>
    </row>
    <row r="229" spans="1:17">
      <c r="A229" s="10">
        <v>9999</v>
      </c>
      <c r="B229" s="11" t="s">
        <v>11</v>
      </c>
      <c r="C229" s="12">
        <v>41034</v>
      </c>
      <c r="D229" s="13">
        <v>21539</v>
      </c>
      <c r="E229" s="4">
        <f t="shared" si="3"/>
        <v>56</v>
      </c>
      <c r="K229" s="5"/>
      <c r="Q229" s="5"/>
    </row>
    <row r="230" spans="1:17">
      <c r="A230" s="10">
        <v>6060</v>
      </c>
      <c r="B230" s="11" t="s">
        <v>9</v>
      </c>
      <c r="C230" s="12">
        <v>41035</v>
      </c>
      <c r="D230" s="13">
        <v>10733</v>
      </c>
      <c r="E230" s="4">
        <f t="shared" si="3"/>
        <v>55</v>
      </c>
      <c r="K230" s="5"/>
      <c r="Q230" s="5"/>
    </row>
    <row r="231" spans="1:17">
      <c r="A231" s="10">
        <v>6617</v>
      </c>
      <c r="B231" s="11" t="s">
        <v>19</v>
      </c>
      <c r="C231" s="12">
        <v>41035</v>
      </c>
      <c r="D231" s="13">
        <v>31065</v>
      </c>
      <c r="E231" s="4">
        <f t="shared" si="3"/>
        <v>55</v>
      </c>
      <c r="K231" s="5"/>
      <c r="Q231" s="5"/>
    </row>
    <row r="232" spans="1:17">
      <c r="A232" s="10">
        <v>9191</v>
      </c>
      <c r="B232" s="11" t="s">
        <v>26</v>
      </c>
      <c r="C232" s="12">
        <v>41035</v>
      </c>
      <c r="D232" s="13">
        <v>9214</v>
      </c>
      <c r="E232" s="4">
        <f t="shared" si="3"/>
        <v>55</v>
      </c>
      <c r="K232" s="5"/>
      <c r="Q232" s="5"/>
    </row>
    <row r="233" spans="1:17">
      <c r="A233" s="10">
        <v>1001</v>
      </c>
      <c r="B233" s="11" t="s">
        <v>12</v>
      </c>
      <c r="C233" s="12">
        <v>41037</v>
      </c>
      <c r="D233" s="13">
        <v>2832</v>
      </c>
      <c r="E233" s="4">
        <f t="shared" si="3"/>
        <v>53</v>
      </c>
      <c r="K233" s="5"/>
      <c r="Q233" s="5"/>
    </row>
    <row r="234" spans="1:17">
      <c r="A234" s="10">
        <v>3412</v>
      </c>
      <c r="B234" s="11" t="s">
        <v>45</v>
      </c>
      <c r="C234" s="12">
        <v>41037</v>
      </c>
      <c r="D234" s="13">
        <v>3567</v>
      </c>
      <c r="E234" s="4">
        <f t="shared" si="3"/>
        <v>53</v>
      </c>
      <c r="K234" s="5"/>
      <c r="Q234" s="5"/>
    </row>
    <row r="235" spans="1:17">
      <c r="A235" s="10">
        <v>1195</v>
      </c>
      <c r="B235" s="11" t="s">
        <v>15</v>
      </c>
      <c r="C235" s="12">
        <v>41039</v>
      </c>
      <c r="D235" s="13">
        <v>59268</v>
      </c>
      <c r="E235" s="4">
        <f t="shared" si="3"/>
        <v>51</v>
      </c>
      <c r="K235" s="5"/>
      <c r="Q235" s="5"/>
    </row>
    <row r="236" spans="1:17">
      <c r="A236" s="10">
        <v>5555</v>
      </c>
      <c r="B236" s="11" t="s">
        <v>17</v>
      </c>
      <c r="C236" s="12">
        <v>41039</v>
      </c>
      <c r="D236" s="13">
        <v>96344</v>
      </c>
      <c r="E236" s="4">
        <f t="shared" si="3"/>
        <v>51</v>
      </c>
      <c r="K236" s="5"/>
      <c r="Q236" s="5"/>
    </row>
    <row r="237" spans="1:17">
      <c r="A237" s="10">
        <v>9999</v>
      </c>
      <c r="B237" s="11" t="s">
        <v>11</v>
      </c>
      <c r="C237" s="12">
        <v>41041</v>
      </c>
      <c r="D237" s="13">
        <v>15240</v>
      </c>
      <c r="E237" s="4">
        <f t="shared" si="3"/>
        <v>49</v>
      </c>
      <c r="K237" s="5"/>
      <c r="Q237" s="5"/>
    </row>
    <row r="238" spans="1:17">
      <c r="A238" s="10">
        <v>1009</v>
      </c>
      <c r="B238" s="11" t="s">
        <v>13</v>
      </c>
      <c r="C238" s="12">
        <v>41042</v>
      </c>
      <c r="D238" s="13">
        <v>11374</v>
      </c>
      <c r="E238" s="4">
        <f t="shared" si="3"/>
        <v>48</v>
      </c>
      <c r="K238" s="5"/>
      <c r="Q238" s="5"/>
    </row>
    <row r="239" spans="1:17">
      <c r="A239" s="10">
        <v>2300</v>
      </c>
      <c r="B239" s="11" t="s">
        <v>16</v>
      </c>
      <c r="C239" s="12">
        <v>41042</v>
      </c>
      <c r="D239" s="13">
        <v>97571</v>
      </c>
      <c r="E239" s="4">
        <f t="shared" si="3"/>
        <v>48</v>
      </c>
      <c r="K239" s="5"/>
      <c r="Q239" s="5"/>
    </row>
    <row r="240" spans="1:17">
      <c r="A240" s="10">
        <v>2315</v>
      </c>
      <c r="B240" s="11" t="s">
        <v>24</v>
      </c>
      <c r="C240" s="12">
        <v>41042</v>
      </c>
      <c r="D240" s="13">
        <v>38241</v>
      </c>
      <c r="E240" s="4">
        <f t="shared" si="3"/>
        <v>48</v>
      </c>
      <c r="K240" s="5"/>
      <c r="Q240" s="5"/>
    </row>
    <row r="241" spans="1:17">
      <c r="A241" s="10">
        <v>2661</v>
      </c>
      <c r="B241" s="11" t="s">
        <v>25</v>
      </c>
      <c r="C241" s="12">
        <v>41044</v>
      </c>
      <c r="D241" s="13">
        <v>60899</v>
      </c>
      <c r="E241" s="4">
        <f t="shared" si="3"/>
        <v>46</v>
      </c>
      <c r="K241" s="5"/>
      <c r="Q241" s="5"/>
    </row>
    <row r="242" spans="1:17">
      <c r="A242" s="10">
        <v>2222</v>
      </c>
      <c r="B242" s="11" t="s">
        <v>22</v>
      </c>
      <c r="C242" s="12">
        <v>41046</v>
      </c>
      <c r="D242" s="13">
        <v>69903</v>
      </c>
      <c r="E242" s="4">
        <f t="shared" si="3"/>
        <v>44</v>
      </c>
      <c r="K242" s="5"/>
      <c r="Q242" s="5"/>
    </row>
    <row r="243" spans="1:17">
      <c r="A243" s="10">
        <v>9999</v>
      </c>
      <c r="B243" s="11" t="s">
        <v>11</v>
      </c>
      <c r="C243" s="12">
        <v>41048</v>
      </c>
      <c r="D243" s="13">
        <v>17897</v>
      </c>
      <c r="E243" s="4">
        <f t="shared" si="3"/>
        <v>42</v>
      </c>
      <c r="K243" s="5"/>
      <c r="Q243" s="5"/>
    </row>
    <row r="244" spans="1:17">
      <c r="A244" s="10">
        <v>1001</v>
      </c>
      <c r="B244" s="11" t="s">
        <v>12</v>
      </c>
      <c r="C244" s="12">
        <v>41049</v>
      </c>
      <c r="D244" s="13">
        <v>53265</v>
      </c>
      <c r="E244" s="4">
        <f t="shared" si="3"/>
        <v>41</v>
      </c>
      <c r="K244" s="5"/>
      <c r="Q244" s="5"/>
    </row>
    <row r="245" spans="1:17">
      <c r="A245" s="10">
        <v>1231</v>
      </c>
      <c r="B245" s="11" t="s">
        <v>20</v>
      </c>
      <c r="C245" s="12">
        <v>41049</v>
      </c>
      <c r="D245" s="13">
        <v>35709</v>
      </c>
      <c r="E245" s="4">
        <f t="shared" si="3"/>
        <v>41</v>
      </c>
      <c r="K245" s="5"/>
      <c r="Q245" s="5"/>
    </row>
    <row r="246" spans="1:17">
      <c r="A246" s="10">
        <v>8001</v>
      </c>
      <c r="B246" s="11" t="s">
        <v>27</v>
      </c>
      <c r="C246" s="12">
        <v>41049</v>
      </c>
      <c r="D246" s="13">
        <v>6711</v>
      </c>
      <c r="E246" s="4">
        <f t="shared" si="3"/>
        <v>41</v>
      </c>
      <c r="K246" s="5"/>
      <c r="Q246" s="5"/>
    </row>
    <row r="247" spans="1:17">
      <c r="A247" s="10">
        <v>3491</v>
      </c>
      <c r="B247" s="11" t="s">
        <v>3</v>
      </c>
      <c r="C247" s="12">
        <v>41050</v>
      </c>
      <c r="D247" s="13">
        <v>54596</v>
      </c>
      <c r="E247" s="4">
        <f t="shared" si="3"/>
        <v>40</v>
      </c>
      <c r="K247" s="5"/>
      <c r="Q247" s="5"/>
    </row>
    <row r="248" spans="1:17">
      <c r="A248" s="10">
        <v>1111</v>
      </c>
      <c r="B248" s="11" t="s">
        <v>14</v>
      </c>
      <c r="C248" s="12">
        <v>41051</v>
      </c>
      <c r="D248" s="13">
        <v>38109</v>
      </c>
      <c r="E248" s="4">
        <f t="shared" si="3"/>
        <v>39</v>
      </c>
      <c r="K248" s="5"/>
      <c r="Q248" s="5"/>
    </row>
    <row r="249" spans="1:17">
      <c r="A249" s="10">
        <v>6617</v>
      </c>
      <c r="B249" s="11" t="s">
        <v>19</v>
      </c>
      <c r="C249" s="12">
        <v>41051</v>
      </c>
      <c r="D249" s="13">
        <v>28482</v>
      </c>
      <c r="E249" s="4">
        <f t="shared" si="3"/>
        <v>39</v>
      </c>
      <c r="K249" s="5"/>
      <c r="Q249" s="5"/>
    </row>
    <row r="250" spans="1:17">
      <c r="A250" s="10">
        <v>9191</v>
      </c>
      <c r="B250" s="11" t="s">
        <v>26</v>
      </c>
      <c r="C250" s="12">
        <v>41051</v>
      </c>
      <c r="D250" s="13">
        <v>34602</v>
      </c>
      <c r="E250" s="4">
        <f t="shared" si="3"/>
        <v>39</v>
      </c>
      <c r="K250" s="5"/>
      <c r="Q250" s="5"/>
    </row>
    <row r="251" spans="1:17">
      <c r="A251" s="10">
        <v>3115</v>
      </c>
      <c r="B251" s="11" t="s">
        <v>2</v>
      </c>
      <c r="C251" s="12">
        <v>41053</v>
      </c>
      <c r="D251" s="13">
        <v>80004</v>
      </c>
      <c r="E251" s="4">
        <f t="shared" si="3"/>
        <v>37</v>
      </c>
      <c r="K251" s="5"/>
      <c r="Q251" s="5"/>
    </row>
    <row r="252" spans="1:17">
      <c r="A252" s="10">
        <v>3009</v>
      </c>
      <c r="B252" s="11" t="s">
        <v>1</v>
      </c>
      <c r="C252" s="12">
        <v>41055</v>
      </c>
      <c r="D252" s="13">
        <v>11043</v>
      </c>
      <c r="E252" s="4">
        <f t="shared" si="3"/>
        <v>35</v>
      </c>
      <c r="K252" s="5"/>
      <c r="Q252" s="5"/>
    </row>
    <row r="253" spans="1:17">
      <c r="A253" s="10">
        <v>3412</v>
      </c>
      <c r="B253" s="11" t="s">
        <v>45</v>
      </c>
      <c r="C253" s="12">
        <v>41055</v>
      </c>
      <c r="D253" s="13">
        <v>2363</v>
      </c>
      <c r="E253" s="4">
        <f t="shared" si="3"/>
        <v>35</v>
      </c>
      <c r="K253" s="5"/>
      <c r="Q253" s="5"/>
    </row>
    <row r="254" spans="1:17">
      <c r="A254" s="10">
        <v>6615</v>
      </c>
      <c r="B254" s="11" t="s">
        <v>31</v>
      </c>
      <c r="C254" s="12">
        <v>41055</v>
      </c>
      <c r="D254" s="13">
        <v>93228</v>
      </c>
      <c r="E254" s="4">
        <f t="shared" si="3"/>
        <v>35</v>
      </c>
      <c r="K254" s="5"/>
      <c r="Q254" s="5"/>
    </row>
    <row r="255" spans="1:17">
      <c r="A255" s="10">
        <v>9999</v>
      </c>
      <c r="B255" s="11" t="s">
        <v>11</v>
      </c>
      <c r="C255" s="12">
        <v>41055</v>
      </c>
      <c r="D255" s="13">
        <v>16535</v>
      </c>
      <c r="E255" s="4">
        <f t="shared" si="3"/>
        <v>35</v>
      </c>
      <c r="K255" s="5"/>
      <c r="Q255" s="5"/>
    </row>
    <row r="256" spans="1:17">
      <c r="A256" s="10">
        <v>6446</v>
      </c>
      <c r="B256" s="11" t="s">
        <v>18</v>
      </c>
      <c r="C256" s="12">
        <v>41060</v>
      </c>
      <c r="D256" s="13">
        <v>14794</v>
      </c>
      <c r="E256" s="4">
        <f t="shared" si="3"/>
        <v>30</v>
      </c>
      <c r="K256" s="5"/>
      <c r="Q256" s="5"/>
    </row>
    <row r="257" spans="1:17">
      <c r="A257" s="10">
        <v>8001</v>
      </c>
      <c r="B257" s="11" t="s">
        <v>27</v>
      </c>
      <c r="C257" s="12">
        <v>41060</v>
      </c>
      <c r="D257" s="13">
        <v>6515</v>
      </c>
      <c r="E257" s="4">
        <f t="shared" si="3"/>
        <v>30</v>
      </c>
      <c r="K257" s="5"/>
      <c r="Q257" s="5"/>
    </row>
    <row r="258" spans="1:17">
      <c r="A258" s="10">
        <v>1001</v>
      </c>
      <c r="B258" s="11" t="s">
        <v>12</v>
      </c>
      <c r="C258" s="12">
        <v>41061</v>
      </c>
      <c r="D258" s="13">
        <v>9175</v>
      </c>
      <c r="E258" s="4">
        <f t="shared" ref="E258:E317" si="4">帳齡分析日-C258</f>
        <v>29</v>
      </c>
      <c r="K258" s="5"/>
      <c r="Q258" s="5"/>
    </row>
    <row r="259" spans="1:17">
      <c r="A259" s="10">
        <v>1009</v>
      </c>
      <c r="B259" s="11" t="s">
        <v>13</v>
      </c>
      <c r="C259" s="12">
        <v>41061</v>
      </c>
      <c r="D259" s="13">
        <v>5303</v>
      </c>
      <c r="E259" s="4">
        <f t="shared" si="4"/>
        <v>29</v>
      </c>
      <c r="K259" s="5"/>
      <c r="Q259" s="5"/>
    </row>
    <row r="260" spans="1:17">
      <c r="A260" s="10">
        <v>1195</v>
      </c>
      <c r="B260" s="11" t="s">
        <v>15</v>
      </c>
      <c r="C260" s="12">
        <v>41061</v>
      </c>
      <c r="D260" s="13">
        <v>2601</v>
      </c>
      <c r="E260" s="4">
        <f t="shared" si="4"/>
        <v>29</v>
      </c>
      <c r="K260" s="5"/>
      <c r="Q260" s="5"/>
    </row>
    <row r="261" spans="1:17">
      <c r="A261" s="10">
        <v>1231</v>
      </c>
      <c r="B261" s="11" t="s">
        <v>20</v>
      </c>
      <c r="C261" s="12">
        <v>41061</v>
      </c>
      <c r="D261" s="13">
        <v>3001</v>
      </c>
      <c r="E261" s="4">
        <f t="shared" si="4"/>
        <v>29</v>
      </c>
      <c r="K261" s="5"/>
      <c r="Q261" s="5"/>
    </row>
    <row r="262" spans="1:17">
      <c r="A262" s="10">
        <v>1248</v>
      </c>
      <c r="B262" s="11" t="s">
        <v>30</v>
      </c>
      <c r="C262" s="12">
        <v>41061</v>
      </c>
      <c r="D262" s="13">
        <v>2423</v>
      </c>
      <c r="E262" s="4">
        <f t="shared" si="4"/>
        <v>29</v>
      </c>
      <c r="K262" s="5"/>
      <c r="Q262" s="5"/>
    </row>
    <row r="263" spans="1:17">
      <c r="A263" s="10">
        <v>2222</v>
      </c>
      <c r="B263" s="11" t="s">
        <v>22</v>
      </c>
      <c r="C263" s="12">
        <v>41061</v>
      </c>
      <c r="D263" s="13">
        <v>6458</v>
      </c>
      <c r="E263" s="4">
        <f t="shared" si="4"/>
        <v>29</v>
      </c>
      <c r="K263" s="5"/>
      <c r="Q263" s="5"/>
    </row>
    <row r="264" spans="1:17">
      <c r="A264" s="10">
        <v>2259</v>
      </c>
      <c r="B264" s="11" t="s">
        <v>23</v>
      </c>
      <c r="C264" s="12">
        <v>41061</v>
      </c>
      <c r="D264" s="13">
        <v>2350</v>
      </c>
      <c r="E264" s="4">
        <f t="shared" si="4"/>
        <v>29</v>
      </c>
      <c r="K264" s="5"/>
      <c r="Q264" s="5"/>
    </row>
    <row r="265" spans="1:17">
      <c r="A265" s="10">
        <v>2259</v>
      </c>
      <c r="B265" s="11" t="s">
        <v>23</v>
      </c>
      <c r="C265" s="12">
        <v>41061</v>
      </c>
      <c r="D265" s="13">
        <v>1406</v>
      </c>
      <c r="E265" s="4">
        <f t="shared" si="4"/>
        <v>29</v>
      </c>
      <c r="K265" s="5"/>
      <c r="Q265" s="5"/>
    </row>
    <row r="266" spans="1:17">
      <c r="A266" s="10">
        <v>2300</v>
      </c>
      <c r="B266" s="11" t="s">
        <v>16</v>
      </c>
      <c r="C266" s="12">
        <v>41061</v>
      </c>
      <c r="D266" s="13">
        <v>4727</v>
      </c>
      <c r="E266" s="4">
        <f t="shared" si="4"/>
        <v>29</v>
      </c>
      <c r="K266" s="5"/>
      <c r="Q266" s="5"/>
    </row>
    <row r="267" spans="1:17">
      <c r="A267" s="10">
        <v>2315</v>
      </c>
      <c r="B267" s="11" t="s">
        <v>24</v>
      </c>
      <c r="C267" s="12">
        <v>41061</v>
      </c>
      <c r="D267" s="13">
        <v>4273</v>
      </c>
      <c r="E267" s="4">
        <f t="shared" si="4"/>
        <v>29</v>
      </c>
      <c r="K267" s="5"/>
      <c r="Q267" s="5"/>
    </row>
    <row r="268" spans="1:17">
      <c r="A268" s="10">
        <v>2614</v>
      </c>
      <c r="B268" s="11" t="s">
        <v>0</v>
      </c>
      <c r="C268" s="12">
        <v>41061</v>
      </c>
      <c r="D268" s="13">
        <v>2766</v>
      </c>
      <c r="E268" s="4">
        <f t="shared" si="4"/>
        <v>29</v>
      </c>
      <c r="K268" s="5"/>
      <c r="Q268" s="5"/>
    </row>
    <row r="269" spans="1:17">
      <c r="A269" s="10">
        <v>2661</v>
      </c>
      <c r="B269" s="11" t="s">
        <v>25</v>
      </c>
      <c r="C269" s="12">
        <v>41061</v>
      </c>
      <c r="D269" s="13">
        <v>2819</v>
      </c>
      <c r="E269" s="4">
        <f t="shared" si="4"/>
        <v>29</v>
      </c>
      <c r="K269" s="5"/>
      <c r="Q269" s="5"/>
    </row>
    <row r="270" spans="1:17">
      <c r="A270" s="10">
        <v>3115</v>
      </c>
      <c r="B270" s="11" t="s">
        <v>2</v>
      </c>
      <c r="C270" s="12">
        <v>41061</v>
      </c>
      <c r="D270" s="13">
        <v>2352</v>
      </c>
      <c r="E270" s="4">
        <f t="shared" si="4"/>
        <v>29</v>
      </c>
      <c r="K270" s="5"/>
      <c r="Q270" s="5"/>
    </row>
    <row r="271" spans="1:17">
      <c r="A271" s="10">
        <v>3333</v>
      </c>
      <c r="B271" s="11" t="s">
        <v>21</v>
      </c>
      <c r="C271" s="12">
        <v>41061</v>
      </c>
      <c r="D271" s="13">
        <v>10125</v>
      </c>
      <c r="E271" s="4">
        <f t="shared" si="4"/>
        <v>29</v>
      </c>
      <c r="K271" s="5"/>
      <c r="Q271" s="5"/>
    </row>
    <row r="272" spans="1:17">
      <c r="A272" s="10">
        <v>3412</v>
      </c>
      <c r="B272" s="11" t="s">
        <v>45</v>
      </c>
      <c r="C272" s="12">
        <v>41061</v>
      </c>
      <c r="D272" s="13">
        <v>22910</v>
      </c>
      <c r="E272" s="4">
        <f t="shared" si="4"/>
        <v>29</v>
      </c>
      <c r="K272" s="5"/>
      <c r="Q272" s="5"/>
    </row>
    <row r="273" spans="1:17">
      <c r="A273" s="10">
        <v>3491</v>
      </c>
      <c r="B273" s="11" t="s">
        <v>3</v>
      </c>
      <c r="C273" s="12">
        <v>41061</v>
      </c>
      <c r="D273" s="13">
        <v>3408</v>
      </c>
      <c r="E273" s="4">
        <f t="shared" si="4"/>
        <v>29</v>
      </c>
      <c r="K273" s="5"/>
      <c r="Q273" s="5"/>
    </row>
    <row r="274" spans="1:17">
      <c r="A274" s="10">
        <v>5348</v>
      </c>
      <c r="B274" s="11" t="s">
        <v>7</v>
      </c>
      <c r="C274" s="12">
        <v>41061</v>
      </c>
      <c r="D274" s="13">
        <v>2754</v>
      </c>
      <c r="E274" s="4">
        <f t="shared" si="4"/>
        <v>29</v>
      </c>
      <c r="K274" s="5"/>
      <c r="Q274" s="5"/>
    </row>
    <row r="275" spans="1:17">
      <c r="A275" s="10">
        <v>5555</v>
      </c>
      <c r="B275" s="11" t="s">
        <v>17</v>
      </c>
      <c r="C275" s="12">
        <v>41061</v>
      </c>
      <c r="D275" s="13">
        <v>10154</v>
      </c>
      <c r="E275" s="4">
        <f t="shared" si="4"/>
        <v>29</v>
      </c>
      <c r="K275" s="5"/>
      <c r="Q275" s="5"/>
    </row>
    <row r="276" spans="1:17">
      <c r="A276" s="10">
        <v>6615</v>
      </c>
      <c r="B276" s="11" t="s">
        <v>31</v>
      </c>
      <c r="C276" s="12">
        <v>41061</v>
      </c>
      <c r="D276" s="13">
        <v>12192</v>
      </c>
      <c r="E276" s="4">
        <f t="shared" si="4"/>
        <v>29</v>
      </c>
      <c r="K276" s="5"/>
      <c r="Q276" s="5"/>
    </row>
    <row r="277" spans="1:17">
      <c r="A277" s="10">
        <v>6617</v>
      </c>
      <c r="B277" s="11" t="s">
        <v>19</v>
      </c>
      <c r="C277" s="12">
        <v>41061</v>
      </c>
      <c r="D277" s="13">
        <v>3210</v>
      </c>
      <c r="E277" s="4">
        <f t="shared" si="4"/>
        <v>29</v>
      </c>
      <c r="Q277" s="5"/>
    </row>
    <row r="278" spans="1:17">
      <c r="A278" s="10">
        <v>6620</v>
      </c>
      <c r="B278" s="11" t="s">
        <v>29</v>
      </c>
      <c r="C278" s="12">
        <v>41061</v>
      </c>
      <c r="D278" s="13">
        <v>2310</v>
      </c>
      <c r="E278" s="4">
        <f t="shared" si="4"/>
        <v>29</v>
      </c>
      <c r="K278" s="5"/>
      <c r="Q278" s="5"/>
    </row>
    <row r="279" spans="1:17">
      <c r="A279" s="10">
        <v>8001</v>
      </c>
      <c r="B279" s="11" t="s">
        <v>27</v>
      </c>
      <c r="C279" s="12">
        <v>41061</v>
      </c>
      <c r="D279" s="13">
        <v>27366</v>
      </c>
      <c r="E279" s="4">
        <f t="shared" si="4"/>
        <v>29</v>
      </c>
      <c r="K279" s="5"/>
      <c r="Q279" s="5"/>
    </row>
    <row r="280" spans="1:17">
      <c r="A280" s="10">
        <v>9191</v>
      </c>
      <c r="B280" s="11" t="s">
        <v>26</v>
      </c>
      <c r="C280" s="12">
        <v>41061</v>
      </c>
      <c r="D280" s="13">
        <v>5119</v>
      </c>
      <c r="E280" s="4">
        <f t="shared" si="4"/>
        <v>29</v>
      </c>
      <c r="K280" s="5"/>
      <c r="Q280" s="5"/>
    </row>
    <row r="281" spans="1:17">
      <c r="A281" s="10">
        <v>9999</v>
      </c>
      <c r="B281" s="11" t="s">
        <v>11</v>
      </c>
      <c r="C281" s="12">
        <v>41062</v>
      </c>
      <c r="D281" s="13">
        <v>56315</v>
      </c>
      <c r="E281" s="4">
        <f t="shared" si="4"/>
        <v>28</v>
      </c>
      <c r="K281" s="5"/>
      <c r="Q281" s="5"/>
    </row>
    <row r="282" spans="1:17">
      <c r="A282" s="10">
        <v>1195</v>
      </c>
      <c r="B282" s="11" t="s">
        <v>15</v>
      </c>
      <c r="C282" s="12">
        <v>41063</v>
      </c>
      <c r="D282" s="13">
        <v>18036</v>
      </c>
      <c r="E282" s="4">
        <f t="shared" si="4"/>
        <v>27</v>
      </c>
      <c r="K282" s="5"/>
      <c r="Q282" s="5"/>
    </row>
    <row r="283" spans="1:17">
      <c r="A283" s="10">
        <v>2315</v>
      </c>
      <c r="B283" s="11" t="s">
        <v>24</v>
      </c>
      <c r="C283" s="12">
        <v>41063</v>
      </c>
      <c r="D283" s="13">
        <v>45578</v>
      </c>
      <c r="E283" s="4">
        <f t="shared" si="4"/>
        <v>27</v>
      </c>
      <c r="K283" s="5"/>
      <c r="Q283" s="5"/>
    </row>
    <row r="284" spans="1:17">
      <c r="A284" s="10">
        <v>1111</v>
      </c>
      <c r="B284" s="11" t="s">
        <v>14</v>
      </c>
      <c r="C284" s="12">
        <v>41065</v>
      </c>
      <c r="D284" s="13">
        <v>54499</v>
      </c>
      <c r="E284" s="4">
        <f t="shared" si="4"/>
        <v>25</v>
      </c>
      <c r="K284" s="5"/>
      <c r="Q284" s="5"/>
    </row>
    <row r="285" spans="1:17">
      <c r="A285" s="10">
        <v>6617</v>
      </c>
      <c r="B285" s="11" t="s">
        <v>19</v>
      </c>
      <c r="C285" s="12">
        <v>41065</v>
      </c>
      <c r="D285" s="13">
        <v>2995</v>
      </c>
      <c r="E285" s="4">
        <f t="shared" si="4"/>
        <v>25</v>
      </c>
      <c r="K285" s="5"/>
      <c r="Q285" s="5"/>
    </row>
    <row r="286" spans="1:17">
      <c r="A286" s="10">
        <v>1231</v>
      </c>
      <c r="B286" s="11" t="s">
        <v>20</v>
      </c>
      <c r="C286" s="12">
        <v>41066</v>
      </c>
      <c r="D286" s="13">
        <v>16121</v>
      </c>
      <c r="E286" s="4">
        <f t="shared" si="4"/>
        <v>24</v>
      </c>
      <c r="K286" s="5"/>
      <c r="Q286" s="5"/>
    </row>
    <row r="287" spans="1:17">
      <c r="A287" s="10">
        <v>6446</v>
      </c>
      <c r="B287" s="11" t="s">
        <v>18</v>
      </c>
      <c r="C287" s="12">
        <v>41066</v>
      </c>
      <c r="D287" s="13">
        <v>32379</v>
      </c>
      <c r="E287" s="4">
        <f t="shared" si="4"/>
        <v>24</v>
      </c>
      <c r="K287" s="5"/>
      <c r="Q287" s="5"/>
    </row>
    <row r="288" spans="1:17">
      <c r="A288" s="10">
        <v>8001</v>
      </c>
      <c r="B288" s="11" t="s">
        <v>27</v>
      </c>
      <c r="C288" s="12">
        <v>41066</v>
      </c>
      <c r="D288" s="13">
        <v>67870</v>
      </c>
      <c r="E288" s="4">
        <f t="shared" si="4"/>
        <v>24</v>
      </c>
      <c r="K288" s="5"/>
      <c r="Q288" s="5"/>
    </row>
    <row r="289" spans="1:17">
      <c r="A289" s="10">
        <v>6620</v>
      </c>
      <c r="B289" s="11" t="s">
        <v>29</v>
      </c>
      <c r="C289" s="12">
        <v>41067</v>
      </c>
      <c r="D289" s="13">
        <v>105095</v>
      </c>
      <c r="E289" s="4">
        <f t="shared" si="4"/>
        <v>23</v>
      </c>
      <c r="K289" s="5"/>
      <c r="Q289" s="5"/>
    </row>
    <row r="290" spans="1:17">
      <c r="A290" s="10">
        <v>9999</v>
      </c>
      <c r="B290" s="11" t="s">
        <v>11</v>
      </c>
      <c r="C290" s="12">
        <v>41069</v>
      </c>
      <c r="D290" s="13">
        <v>25117</v>
      </c>
      <c r="E290" s="4">
        <f t="shared" si="4"/>
        <v>21</v>
      </c>
      <c r="K290" s="5"/>
      <c r="Q290" s="5"/>
    </row>
    <row r="291" spans="1:17">
      <c r="A291" s="10">
        <v>2614</v>
      </c>
      <c r="B291" s="11" t="s">
        <v>0</v>
      </c>
      <c r="C291" s="12">
        <v>41070</v>
      </c>
      <c r="D291" s="13">
        <v>20782</v>
      </c>
      <c r="E291" s="4">
        <f t="shared" si="4"/>
        <v>20</v>
      </c>
      <c r="K291" s="5"/>
      <c r="Q291" s="5"/>
    </row>
    <row r="292" spans="1:17">
      <c r="A292" s="10">
        <v>6620</v>
      </c>
      <c r="B292" s="11" t="s">
        <v>29</v>
      </c>
      <c r="C292" s="12">
        <v>41070</v>
      </c>
      <c r="D292" s="13">
        <v>3346</v>
      </c>
      <c r="E292" s="4">
        <f t="shared" si="4"/>
        <v>20</v>
      </c>
      <c r="K292" s="5"/>
      <c r="Q292" s="5"/>
    </row>
    <row r="293" spans="1:17">
      <c r="A293" s="10">
        <v>1009</v>
      </c>
      <c r="B293" s="11" t="s">
        <v>13</v>
      </c>
      <c r="C293" s="12">
        <v>41072</v>
      </c>
      <c r="D293" s="13">
        <v>27558</v>
      </c>
      <c r="E293" s="4">
        <f t="shared" si="4"/>
        <v>18</v>
      </c>
      <c r="K293" s="5"/>
      <c r="Q293" s="5"/>
    </row>
    <row r="294" spans="1:17">
      <c r="A294" s="10">
        <v>9191</v>
      </c>
      <c r="B294" s="11" t="s">
        <v>26</v>
      </c>
      <c r="C294" s="12">
        <v>41072</v>
      </c>
      <c r="D294" s="13">
        <v>2999</v>
      </c>
      <c r="E294" s="4">
        <f t="shared" si="4"/>
        <v>18</v>
      </c>
      <c r="K294" s="5"/>
      <c r="Q294" s="5"/>
    </row>
    <row r="295" spans="1:17">
      <c r="A295" s="10">
        <v>9999</v>
      </c>
      <c r="B295" s="11" t="s">
        <v>11</v>
      </c>
      <c r="C295" s="12">
        <v>41072</v>
      </c>
      <c r="D295" s="13">
        <v>5749</v>
      </c>
      <c r="E295" s="4">
        <f t="shared" si="4"/>
        <v>18</v>
      </c>
      <c r="K295" s="5"/>
      <c r="Q295" s="5"/>
    </row>
    <row r="296" spans="1:17">
      <c r="A296" s="10">
        <v>5555</v>
      </c>
      <c r="B296" s="11" t="s">
        <v>17</v>
      </c>
      <c r="C296" s="12">
        <v>41073</v>
      </c>
      <c r="D296" s="13">
        <v>1484</v>
      </c>
      <c r="E296" s="4">
        <f t="shared" si="4"/>
        <v>17</v>
      </c>
      <c r="K296" s="5"/>
      <c r="Q296" s="5"/>
    </row>
    <row r="297" spans="1:17">
      <c r="A297" s="10">
        <v>2661</v>
      </c>
      <c r="B297" s="11" t="s">
        <v>25</v>
      </c>
      <c r="C297" s="12">
        <v>41074</v>
      </c>
      <c r="D297" s="13">
        <v>60563</v>
      </c>
      <c r="E297" s="4">
        <f t="shared" si="4"/>
        <v>16</v>
      </c>
      <c r="K297" s="5"/>
      <c r="Q297" s="5"/>
    </row>
    <row r="298" spans="1:17">
      <c r="A298" s="10">
        <v>9999</v>
      </c>
      <c r="B298" s="11" t="s">
        <v>11</v>
      </c>
      <c r="C298" s="12">
        <v>41076</v>
      </c>
      <c r="D298" s="13">
        <v>15772</v>
      </c>
      <c r="E298" s="4">
        <f t="shared" si="4"/>
        <v>14</v>
      </c>
      <c r="K298" s="5"/>
      <c r="Q298" s="5"/>
    </row>
    <row r="299" spans="1:17">
      <c r="A299" s="10">
        <v>4002</v>
      </c>
      <c r="B299" s="11" t="s">
        <v>4</v>
      </c>
      <c r="C299" s="12">
        <v>41077</v>
      </c>
      <c r="D299" s="13">
        <v>15535</v>
      </c>
      <c r="E299" s="4">
        <f t="shared" si="4"/>
        <v>13</v>
      </c>
      <c r="K299" s="5"/>
      <c r="Q299" s="5"/>
    </row>
    <row r="300" spans="1:17">
      <c r="A300" s="10">
        <v>6617</v>
      </c>
      <c r="B300" s="11" t="s">
        <v>19</v>
      </c>
      <c r="C300" s="12">
        <v>41077</v>
      </c>
      <c r="D300" s="13">
        <v>74974</v>
      </c>
      <c r="E300" s="4">
        <f t="shared" si="4"/>
        <v>13</v>
      </c>
      <c r="K300" s="5"/>
      <c r="Q300" s="5"/>
    </row>
    <row r="301" spans="1:17">
      <c r="A301" s="10">
        <v>1001</v>
      </c>
      <c r="B301" s="11" t="s">
        <v>12</v>
      </c>
      <c r="C301" s="12">
        <v>41079</v>
      </c>
      <c r="D301" s="13">
        <v>1165</v>
      </c>
      <c r="E301" s="4">
        <f t="shared" si="4"/>
        <v>11</v>
      </c>
      <c r="K301" s="5"/>
      <c r="Q301" s="5"/>
    </row>
    <row r="302" spans="1:17">
      <c r="A302" s="10">
        <v>2300</v>
      </c>
      <c r="B302" s="11" t="s">
        <v>16</v>
      </c>
      <c r="C302" s="12">
        <v>41079</v>
      </c>
      <c r="D302" s="13">
        <v>63153</v>
      </c>
      <c r="E302" s="4">
        <f t="shared" si="4"/>
        <v>11</v>
      </c>
      <c r="K302" s="5"/>
      <c r="Q302" s="5"/>
    </row>
    <row r="303" spans="1:17">
      <c r="A303" s="10">
        <v>4702</v>
      </c>
      <c r="B303" s="11" t="s">
        <v>6</v>
      </c>
      <c r="C303" s="12">
        <v>41081</v>
      </c>
      <c r="D303" s="13">
        <v>62804</v>
      </c>
      <c r="E303" s="4">
        <f t="shared" si="4"/>
        <v>9</v>
      </c>
      <c r="K303" s="5"/>
      <c r="Q303" s="5"/>
    </row>
    <row r="304" spans="1:17">
      <c r="A304" s="10">
        <v>9999</v>
      </c>
      <c r="B304" s="11" t="s">
        <v>11</v>
      </c>
      <c r="C304" s="12">
        <v>41081</v>
      </c>
      <c r="D304" s="13">
        <v>6460</v>
      </c>
      <c r="E304" s="4">
        <f t="shared" si="4"/>
        <v>9</v>
      </c>
      <c r="K304" s="5"/>
      <c r="Q304" s="5"/>
    </row>
    <row r="305" spans="1:17">
      <c r="A305" s="10">
        <v>9999</v>
      </c>
      <c r="B305" s="11" t="s">
        <v>11</v>
      </c>
      <c r="C305" s="12">
        <v>41083</v>
      </c>
      <c r="D305" s="13">
        <v>12528</v>
      </c>
      <c r="E305" s="4">
        <f t="shared" si="4"/>
        <v>7</v>
      </c>
      <c r="K305" s="5"/>
      <c r="Q305" s="5"/>
    </row>
    <row r="306" spans="1:17">
      <c r="A306" s="10">
        <v>1231</v>
      </c>
      <c r="B306" s="11" t="s">
        <v>20</v>
      </c>
      <c r="C306" s="12">
        <v>41084</v>
      </c>
      <c r="D306" s="13">
        <v>2858</v>
      </c>
      <c r="E306" s="4">
        <f t="shared" si="4"/>
        <v>6</v>
      </c>
      <c r="K306" s="5"/>
      <c r="Q306" s="5"/>
    </row>
    <row r="307" spans="1:17">
      <c r="A307" s="10">
        <v>9999</v>
      </c>
      <c r="B307" s="11" t="s">
        <v>11</v>
      </c>
      <c r="C307" s="12">
        <v>41087</v>
      </c>
      <c r="D307" s="13">
        <v>4263</v>
      </c>
      <c r="E307" s="4">
        <f t="shared" si="4"/>
        <v>3</v>
      </c>
      <c r="K307" s="5"/>
      <c r="Q307" s="5"/>
    </row>
    <row r="308" spans="1:17">
      <c r="A308" s="10">
        <v>9999</v>
      </c>
      <c r="B308" s="11" t="s">
        <v>11</v>
      </c>
      <c r="C308" s="12">
        <v>41087</v>
      </c>
      <c r="D308" s="13">
        <v>3296</v>
      </c>
      <c r="E308" s="4">
        <f t="shared" si="4"/>
        <v>3</v>
      </c>
      <c r="K308" s="5"/>
      <c r="Q308" s="5"/>
    </row>
    <row r="309" spans="1:17">
      <c r="A309" s="10">
        <v>9999</v>
      </c>
      <c r="B309" s="11" t="s">
        <v>11</v>
      </c>
      <c r="C309" s="12">
        <v>41087</v>
      </c>
      <c r="D309" s="13">
        <v>2825</v>
      </c>
      <c r="E309" s="4">
        <f t="shared" si="4"/>
        <v>3</v>
      </c>
      <c r="K309" s="5"/>
      <c r="Q309" s="5"/>
    </row>
    <row r="310" spans="1:17">
      <c r="A310" s="10">
        <v>9999</v>
      </c>
      <c r="B310" s="11" t="s">
        <v>11</v>
      </c>
      <c r="C310" s="12">
        <v>41087</v>
      </c>
      <c r="D310" s="13">
        <v>2858</v>
      </c>
      <c r="E310" s="4">
        <f t="shared" si="4"/>
        <v>3</v>
      </c>
      <c r="K310" s="5"/>
      <c r="Q310" s="5"/>
    </row>
    <row r="311" spans="1:17">
      <c r="A311" s="10">
        <v>9999</v>
      </c>
      <c r="B311" s="11" t="s">
        <v>11</v>
      </c>
      <c r="C311" s="12">
        <v>41088</v>
      </c>
      <c r="D311" s="13">
        <v>3098</v>
      </c>
      <c r="E311" s="4">
        <f t="shared" si="4"/>
        <v>2</v>
      </c>
      <c r="K311" s="5"/>
      <c r="Q311" s="5"/>
    </row>
    <row r="312" spans="1:17">
      <c r="A312" s="10">
        <v>9999</v>
      </c>
      <c r="B312" s="11" t="s">
        <v>11</v>
      </c>
      <c r="C312" s="12">
        <v>41088</v>
      </c>
      <c r="D312" s="13">
        <v>4422</v>
      </c>
      <c r="E312" s="4">
        <f t="shared" si="4"/>
        <v>2</v>
      </c>
      <c r="K312" s="5"/>
      <c r="Q312" s="5"/>
    </row>
    <row r="313" spans="1:17">
      <c r="A313" s="10">
        <v>9999</v>
      </c>
      <c r="B313" s="11" t="s">
        <v>11</v>
      </c>
      <c r="C313" s="12">
        <v>41088</v>
      </c>
      <c r="D313" s="13">
        <v>2260</v>
      </c>
      <c r="E313" s="4">
        <f t="shared" si="4"/>
        <v>2</v>
      </c>
      <c r="K313" s="5"/>
      <c r="Q313" s="5"/>
    </row>
    <row r="314" spans="1:17">
      <c r="A314" s="10">
        <v>9999</v>
      </c>
      <c r="B314" s="11" t="s">
        <v>11</v>
      </c>
      <c r="C314" s="12">
        <v>41088</v>
      </c>
      <c r="D314" s="13">
        <v>2693</v>
      </c>
      <c r="E314" s="4">
        <f t="shared" si="4"/>
        <v>2</v>
      </c>
      <c r="K314" s="5"/>
      <c r="Q314" s="5"/>
    </row>
    <row r="315" spans="1:17">
      <c r="A315" s="10">
        <v>9999</v>
      </c>
      <c r="B315" s="11" t="s">
        <v>11</v>
      </c>
      <c r="C315" s="12">
        <v>41088</v>
      </c>
      <c r="D315" s="13">
        <v>2726</v>
      </c>
      <c r="E315" s="4">
        <f t="shared" si="4"/>
        <v>2</v>
      </c>
      <c r="K315" s="5"/>
      <c r="Q315" s="5"/>
    </row>
    <row r="316" spans="1:17" ht="21">
      <c r="A316" s="10">
        <v>6617</v>
      </c>
      <c r="B316" s="11" t="s">
        <v>19</v>
      </c>
      <c r="C316" s="12">
        <v>41090</v>
      </c>
      <c r="D316" s="13">
        <v>3236</v>
      </c>
      <c r="E316" s="4">
        <f t="shared" si="4"/>
        <v>0</v>
      </c>
      <c r="F316" s="18"/>
      <c r="K316" s="5"/>
      <c r="Q316" s="5"/>
    </row>
    <row r="317" spans="1:17">
      <c r="A317" s="10">
        <v>9999</v>
      </c>
      <c r="B317" s="11" t="s">
        <v>11</v>
      </c>
      <c r="C317" s="12">
        <v>41090</v>
      </c>
      <c r="D317" s="13">
        <v>7682</v>
      </c>
      <c r="E317" s="4">
        <f t="shared" si="4"/>
        <v>0</v>
      </c>
      <c r="K317" s="5"/>
      <c r="Q317" s="5"/>
    </row>
  </sheetData>
  <sheetCalcPr fullCalcOnLoad="1"/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46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13.5" defaultRowHeight="17.25"/>
  <cols>
    <col min="1" max="1" width="13.5" style="38" customWidth="1"/>
    <col min="2" max="2" width="35.83203125" style="38" bestFit="1" customWidth="1"/>
    <col min="3" max="3" width="10" style="38" customWidth="1"/>
    <col min="4" max="4" width="51" style="38" customWidth="1"/>
    <col min="5" max="5" width="16.33203125" style="38" customWidth="1"/>
    <col min="6" max="6" width="19" style="38" customWidth="1"/>
    <col min="7" max="7" width="3.1640625" style="38" customWidth="1"/>
    <col min="8" max="8" width="10" style="38" customWidth="1"/>
    <col min="9" max="9" width="57.6640625" style="38" customWidth="1"/>
    <col min="10" max="10" width="16.33203125" style="38" customWidth="1"/>
    <col min="11" max="11" width="18.5" style="38" customWidth="1"/>
    <col min="12" max="12" width="1.6640625" style="38" customWidth="1"/>
    <col min="13" max="13" width="10" style="38" customWidth="1"/>
    <col min="14" max="14" width="55.5" style="38" customWidth="1"/>
    <col min="15" max="15" width="16.33203125" style="38" customWidth="1"/>
    <col min="16" max="16" width="19.5" style="38" customWidth="1"/>
    <col min="17" max="17" width="2.1640625" style="38" customWidth="1"/>
    <col min="18" max="18" width="10" style="38" bestFit="1" customWidth="1"/>
    <col min="19" max="19" width="57" style="38" bestFit="1" customWidth="1"/>
    <col min="20" max="20" width="16.33203125" style="38" bestFit="1" customWidth="1"/>
    <col min="21" max="21" width="18.83203125" style="38" bestFit="1" customWidth="1"/>
    <col min="22" max="16384" width="13.5" style="38"/>
  </cols>
  <sheetData>
    <row r="1" spans="1:21">
      <c r="A1" s="39" t="s">
        <v>75</v>
      </c>
      <c r="B1" s="42" t="s">
        <v>87</v>
      </c>
    </row>
    <row r="2" spans="1:21">
      <c r="A2" s="39" t="s">
        <v>76</v>
      </c>
      <c r="B2" s="43">
        <v>3000000</v>
      </c>
    </row>
    <row r="3" spans="1:21">
      <c r="A3" s="39" t="s">
        <v>77</v>
      </c>
      <c r="B3" s="43">
        <v>10</v>
      </c>
    </row>
    <row r="4" spans="1:21">
      <c r="A4" s="39" t="s">
        <v>78</v>
      </c>
      <c r="B4" s="43">
        <v>30000</v>
      </c>
      <c r="D4" s="38" t="s">
        <v>83</v>
      </c>
      <c r="I4" s="38" t="s">
        <v>84</v>
      </c>
      <c r="N4" s="38" t="s">
        <v>86</v>
      </c>
      <c r="S4" s="38" t="s">
        <v>85</v>
      </c>
    </row>
    <row r="5" spans="1:21">
      <c r="C5" s="9" t="s">
        <v>79</v>
      </c>
      <c r="D5" s="9" t="s">
        <v>80</v>
      </c>
      <c r="E5" s="9" t="s">
        <v>81</v>
      </c>
      <c r="F5" s="9" t="s">
        <v>82</v>
      </c>
      <c r="H5" s="9" t="s">
        <v>79</v>
      </c>
      <c r="I5" s="9" t="s">
        <v>80</v>
      </c>
      <c r="J5" s="9" t="s">
        <v>81</v>
      </c>
      <c r="K5" s="9" t="s">
        <v>82</v>
      </c>
      <c r="M5" s="9" t="s">
        <v>79</v>
      </c>
      <c r="N5" s="9" t="s">
        <v>80</v>
      </c>
      <c r="O5" s="9" t="s">
        <v>81</v>
      </c>
      <c r="P5" s="9" t="s">
        <v>82</v>
      </c>
      <c r="R5" s="9" t="s">
        <v>79</v>
      </c>
      <c r="S5" s="9" t="s">
        <v>80</v>
      </c>
      <c r="T5" s="9" t="s">
        <v>81</v>
      </c>
      <c r="U5" s="9" t="s">
        <v>82</v>
      </c>
    </row>
    <row r="6" spans="1:21">
      <c r="C6" s="40">
        <v>0</v>
      </c>
      <c r="D6" s="40"/>
      <c r="E6" s="40"/>
      <c r="F6" s="40">
        <f>$B$2</f>
        <v>3000000</v>
      </c>
      <c r="H6" s="40">
        <v>0</v>
      </c>
      <c r="I6" s="40"/>
      <c r="J6" s="40"/>
      <c r="K6" s="40">
        <f>$B$2</f>
        <v>3000000</v>
      </c>
      <c r="M6" s="40">
        <v>0</v>
      </c>
      <c r="N6" s="40"/>
      <c r="O6" s="40"/>
      <c r="P6" s="40">
        <f>$B$2</f>
        <v>3000000</v>
      </c>
      <c r="R6" s="40">
        <v>0</v>
      </c>
      <c r="S6" s="40"/>
      <c r="T6" s="40"/>
      <c r="U6" s="40">
        <f>$B$2</f>
        <v>3000000</v>
      </c>
    </row>
    <row r="7" spans="1:21">
      <c r="C7" s="40">
        <v>1</v>
      </c>
      <c r="D7" s="41">
        <f>SLN($B$2,$B$4,$B$3*12)</f>
        <v>24750</v>
      </c>
      <c r="E7" s="41">
        <f>E6+D7</f>
        <v>24750</v>
      </c>
      <c r="F7" s="41">
        <f>$F$6-E7</f>
        <v>2975250</v>
      </c>
      <c r="H7" s="40">
        <v>1</v>
      </c>
      <c r="I7" s="41">
        <f>SYD($B$2,$B$4,$B$3*12,H7)</f>
        <v>49090.909090909088</v>
      </c>
      <c r="J7" s="41">
        <f>J6+I7</f>
        <v>49090.909090909088</v>
      </c>
      <c r="K7" s="41">
        <f>$F$6-J7</f>
        <v>2950909.0909090908</v>
      </c>
      <c r="M7" s="40">
        <v>1</v>
      </c>
      <c r="N7" s="41">
        <f>DB($B$2,$B$4,$B$3*12,M7)</f>
        <v>114000</v>
      </c>
      <c r="O7" s="41">
        <f>O6+N7</f>
        <v>114000</v>
      </c>
      <c r="P7" s="41">
        <f>$F$6-O7</f>
        <v>2886000</v>
      </c>
      <c r="R7" s="40">
        <v>1</v>
      </c>
      <c r="S7" s="41">
        <f>DDB(U6,$B$4,$B$3*12-R6,1)</f>
        <v>50000</v>
      </c>
      <c r="T7" s="41">
        <f>T6+S7</f>
        <v>50000</v>
      </c>
      <c r="U7" s="41">
        <f>$F$6-T7</f>
        <v>2950000</v>
      </c>
    </row>
    <row r="8" spans="1:21">
      <c r="C8" s="40">
        <v>2</v>
      </c>
      <c r="D8" s="41">
        <f t="shared" ref="D8:D71" si="0">SLN($B$2,$B$4,$B$3*12)</f>
        <v>24750</v>
      </c>
      <c r="E8" s="41">
        <f t="shared" ref="E8:E71" si="1">E7+D8</f>
        <v>49500</v>
      </c>
      <c r="F8" s="41">
        <f t="shared" ref="F8:F71" si="2">$F$6-E8</f>
        <v>2950500</v>
      </c>
      <c r="H8" s="40">
        <v>2</v>
      </c>
      <c r="I8" s="41">
        <f t="shared" ref="I8:I71" si="3">SYD($B$2,$B$4,$B$3*12,H8)</f>
        <v>48681.818181818184</v>
      </c>
      <c r="J8" s="41">
        <f t="shared" ref="J8:J71" si="4">J7+I8</f>
        <v>97772.727272727265</v>
      </c>
      <c r="K8" s="41">
        <f t="shared" ref="K8:K71" si="5">$F$6-J8</f>
        <v>2902227.2727272729</v>
      </c>
      <c r="M8" s="40">
        <v>2</v>
      </c>
      <c r="N8" s="41">
        <f t="shared" ref="N8:N71" si="6">DB($B$2,$B$4,$B$3*12,M8)</f>
        <v>109668</v>
      </c>
      <c r="O8" s="41">
        <f t="shared" ref="O8:O71" si="7">O7+N8</f>
        <v>223668</v>
      </c>
      <c r="P8" s="41">
        <f t="shared" ref="P8:P71" si="8">$F$6-O8</f>
        <v>2776332</v>
      </c>
      <c r="R8" s="40">
        <v>2</v>
      </c>
      <c r="S8" s="41">
        <f t="shared" ref="S8:S71" si="9">DDB(U7,$B$4,$B$3*12-R7,1)</f>
        <v>49579.831932773108</v>
      </c>
      <c r="T8" s="41">
        <f t="shared" ref="T8:T71" si="10">T7+S8</f>
        <v>99579.831932773115</v>
      </c>
      <c r="U8" s="41">
        <f t="shared" ref="U8:U71" si="11">$F$6-T8</f>
        <v>2900420.1680672271</v>
      </c>
    </row>
    <row r="9" spans="1:21">
      <c r="C9" s="40">
        <v>3</v>
      </c>
      <c r="D9" s="41">
        <f t="shared" si="0"/>
        <v>24750</v>
      </c>
      <c r="E9" s="41">
        <f t="shared" si="1"/>
        <v>74250</v>
      </c>
      <c r="F9" s="41">
        <f t="shared" si="2"/>
        <v>2925750</v>
      </c>
      <c r="H9" s="40">
        <v>3</v>
      </c>
      <c r="I9" s="41">
        <f t="shared" si="3"/>
        <v>48272.727272727272</v>
      </c>
      <c r="J9" s="41">
        <f t="shared" si="4"/>
        <v>146045.45454545453</v>
      </c>
      <c r="K9" s="41">
        <f t="shared" si="5"/>
        <v>2853954.5454545454</v>
      </c>
      <c r="M9" s="40">
        <v>3</v>
      </c>
      <c r="N9" s="41">
        <f t="shared" si="6"/>
        <v>105500.61599999999</v>
      </c>
      <c r="O9" s="41">
        <f t="shared" si="7"/>
        <v>329168.61599999998</v>
      </c>
      <c r="P9" s="41">
        <f t="shared" si="8"/>
        <v>2670831.3840000001</v>
      </c>
      <c r="R9" s="40">
        <v>3</v>
      </c>
      <c r="S9" s="41">
        <f t="shared" si="9"/>
        <v>49159.663865546223</v>
      </c>
      <c r="T9" s="41">
        <f t="shared" si="10"/>
        <v>148739.49579831935</v>
      </c>
      <c r="U9" s="41">
        <f t="shared" si="11"/>
        <v>2851260.5042016804</v>
      </c>
    </row>
    <row r="10" spans="1:21">
      <c r="C10" s="40">
        <v>4</v>
      </c>
      <c r="D10" s="41">
        <f t="shared" si="0"/>
        <v>24750</v>
      </c>
      <c r="E10" s="41">
        <f t="shared" si="1"/>
        <v>99000</v>
      </c>
      <c r="F10" s="41">
        <f t="shared" si="2"/>
        <v>2901000</v>
      </c>
      <c r="H10" s="40">
        <v>4</v>
      </c>
      <c r="I10" s="41">
        <f t="shared" si="3"/>
        <v>47863.63636363636</v>
      </c>
      <c r="J10" s="41">
        <f t="shared" si="4"/>
        <v>193909.09090909088</v>
      </c>
      <c r="K10" s="41">
        <f t="shared" si="5"/>
        <v>2806090.9090909092</v>
      </c>
      <c r="M10" s="40">
        <v>4</v>
      </c>
      <c r="N10" s="41">
        <f t="shared" si="6"/>
        <v>101491.592592</v>
      </c>
      <c r="O10" s="41">
        <f t="shared" si="7"/>
        <v>430660.20859199995</v>
      </c>
      <c r="P10" s="41">
        <f t="shared" si="8"/>
        <v>2569339.791408</v>
      </c>
      <c r="R10" s="40">
        <v>4</v>
      </c>
      <c r="S10" s="41">
        <f t="shared" si="9"/>
        <v>48739.495798319331</v>
      </c>
      <c r="T10" s="41">
        <f t="shared" si="10"/>
        <v>197478.99159663869</v>
      </c>
      <c r="U10" s="41">
        <f t="shared" si="11"/>
        <v>2802521.0084033613</v>
      </c>
    </row>
    <row r="11" spans="1:21">
      <c r="C11" s="40">
        <v>5</v>
      </c>
      <c r="D11" s="41">
        <f t="shared" si="0"/>
        <v>24750</v>
      </c>
      <c r="E11" s="41">
        <f t="shared" si="1"/>
        <v>123750</v>
      </c>
      <c r="F11" s="41">
        <f t="shared" si="2"/>
        <v>2876250</v>
      </c>
      <c r="H11" s="40">
        <v>5</v>
      </c>
      <c r="I11" s="41">
        <f t="shared" si="3"/>
        <v>47454.545454545456</v>
      </c>
      <c r="J11" s="41">
        <f t="shared" si="4"/>
        <v>241363.63636363635</v>
      </c>
      <c r="K11" s="41">
        <f t="shared" si="5"/>
        <v>2758636.3636363638</v>
      </c>
      <c r="M11" s="40">
        <v>5</v>
      </c>
      <c r="N11" s="41">
        <f t="shared" si="6"/>
        <v>97634.912073504005</v>
      </c>
      <c r="O11" s="41">
        <f t="shared" si="7"/>
        <v>528295.1206655039</v>
      </c>
      <c r="P11" s="41">
        <f t="shared" si="8"/>
        <v>2471704.8793344963</v>
      </c>
      <c r="R11" s="40">
        <v>5</v>
      </c>
      <c r="S11" s="41">
        <f t="shared" si="9"/>
        <v>48319.327731092439</v>
      </c>
      <c r="T11" s="41">
        <f t="shared" si="10"/>
        <v>245798.31932773112</v>
      </c>
      <c r="U11" s="41">
        <f t="shared" si="11"/>
        <v>2754201.6806722688</v>
      </c>
    </row>
    <row r="12" spans="1:21">
      <c r="C12" s="40">
        <v>6</v>
      </c>
      <c r="D12" s="41">
        <f t="shared" si="0"/>
        <v>24750</v>
      </c>
      <c r="E12" s="41">
        <f t="shared" si="1"/>
        <v>148500</v>
      </c>
      <c r="F12" s="41">
        <f t="shared" si="2"/>
        <v>2851500</v>
      </c>
      <c r="H12" s="40">
        <v>6</v>
      </c>
      <c r="I12" s="41">
        <f t="shared" si="3"/>
        <v>47045.454545454544</v>
      </c>
      <c r="J12" s="41">
        <f t="shared" si="4"/>
        <v>288409.09090909088</v>
      </c>
      <c r="K12" s="41">
        <f t="shared" si="5"/>
        <v>2711590.9090909092</v>
      </c>
      <c r="M12" s="40">
        <v>6</v>
      </c>
      <c r="N12" s="41">
        <f t="shared" si="6"/>
        <v>93924.785414710845</v>
      </c>
      <c r="O12" s="41">
        <f t="shared" si="7"/>
        <v>622219.90608021477</v>
      </c>
      <c r="P12" s="41">
        <f t="shared" si="8"/>
        <v>2377780.0939197852</v>
      </c>
      <c r="R12" s="40">
        <v>6</v>
      </c>
      <c r="S12" s="41">
        <f t="shared" si="9"/>
        <v>47899.159663865546</v>
      </c>
      <c r="T12" s="41">
        <f t="shared" si="10"/>
        <v>293697.47899159667</v>
      </c>
      <c r="U12" s="41">
        <f t="shared" si="11"/>
        <v>2706302.5210084035</v>
      </c>
    </row>
    <row r="13" spans="1:21">
      <c r="C13" s="40">
        <v>7</v>
      </c>
      <c r="D13" s="41">
        <f t="shared" si="0"/>
        <v>24750</v>
      </c>
      <c r="E13" s="41">
        <f t="shared" si="1"/>
        <v>173250</v>
      </c>
      <c r="F13" s="41">
        <f t="shared" si="2"/>
        <v>2826750</v>
      </c>
      <c r="H13" s="40">
        <v>7</v>
      </c>
      <c r="I13" s="41">
        <f t="shared" si="3"/>
        <v>46636.36363636364</v>
      </c>
      <c r="J13" s="41">
        <f t="shared" si="4"/>
        <v>335045.45454545453</v>
      </c>
      <c r="K13" s="41">
        <f t="shared" si="5"/>
        <v>2664954.5454545454</v>
      </c>
      <c r="M13" s="40">
        <v>7</v>
      </c>
      <c r="N13" s="41">
        <f t="shared" si="6"/>
        <v>90355.64356895184</v>
      </c>
      <c r="O13" s="41">
        <f t="shared" si="7"/>
        <v>712575.54964916664</v>
      </c>
      <c r="P13" s="41">
        <f t="shared" si="8"/>
        <v>2287424.4503508331</v>
      </c>
      <c r="R13" s="40">
        <v>7</v>
      </c>
      <c r="S13" s="41">
        <f t="shared" si="9"/>
        <v>47478.991596638654</v>
      </c>
      <c r="T13" s="41">
        <f t="shared" si="10"/>
        <v>341176.4705882353</v>
      </c>
      <c r="U13" s="41">
        <f t="shared" si="11"/>
        <v>2658823.5294117648</v>
      </c>
    </row>
    <row r="14" spans="1:21">
      <c r="C14" s="40">
        <v>8</v>
      </c>
      <c r="D14" s="41">
        <f t="shared" si="0"/>
        <v>24750</v>
      </c>
      <c r="E14" s="41">
        <f t="shared" si="1"/>
        <v>198000</v>
      </c>
      <c r="F14" s="41">
        <f t="shared" si="2"/>
        <v>2802000</v>
      </c>
      <c r="H14" s="40">
        <v>8</v>
      </c>
      <c r="I14" s="41">
        <f t="shared" si="3"/>
        <v>46227.272727272728</v>
      </c>
      <c r="J14" s="41">
        <f t="shared" si="4"/>
        <v>381272.72727272724</v>
      </c>
      <c r="K14" s="41">
        <f t="shared" si="5"/>
        <v>2618727.2727272729</v>
      </c>
      <c r="M14" s="40">
        <v>8</v>
      </c>
      <c r="N14" s="41">
        <f t="shared" si="6"/>
        <v>86922.12911333167</v>
      </c>
      <c r="O14" s="41">
        <f t="shared" si="7"/>
        <v>799497.67876249831</v>
      </c>
      <c r="P14" s="41">
        <f t="shared" si="8"/>
        <v>2200502.3212375017</v>
      </c>
      <c r="R14" s="40">
        <v>8</v>
      </c>
      <c r="S14" s="41">
        <f t="shared" si="9"/>
        <v>47058.823529411769</v>
      </c>
      <c r="T14" s="41">
        <f t="shared" si="10"/>
        <v>388235.29411764705</v>
      </c>
      <c r="U14" s="41">
        <f t="shared" si="11"/>
        <v>2611764.7058823528</v>
      </c>
    </row>
    <row r="15" spans="1:21">
      <c r="C15" s="40">
        <v>9</v>
      </c>
      <c r="D15" s="41">
        <f t="shared" si="0"/>
        <v>24750</v>
      </c>
      <c r="E15" s="41">
        <f t="shared" si="1"/>
        <v>222750</v>
      </c>
      <c r="F15" s="41">
        <f t="shared" si="2"/>
        <v>2777250</v>
      </c>
      <c r="H15" s="40">
        <v>9</v>
      </c>
      <c r="I15" s="41">
        <f t="shared" si="3"/>
        <v>45818.181818181816</v>
      </c>
      <c r="J15" s="41">
        <f t="shared" si="4"/>
        <v>427090.90909090906</v>
      </c>
      <c r="K15" s="41">
        <f t="shared" si="5"/>
        <v>2572909.0909090908</v>
      </c>
      <c r="M15" s="40">
        <v>9</v>
      </c>
      <c r="N15" s="41">
        <f t="shared" si="6"/>
        <v>83619.088207025066</v>
      </c>
      <c r="O15" s="41">
        <f t="shared" si="7"/>
        <v>883116.76696952339</v>
      </c>
      <c r="P15" s="41">
        <f t="shared" si="8"/>
        <v>2116883.2330304766</v>
      </c>
      <c r="R15" s="40">
        <v>9</v>
      </c>
      <c r="S15" s="41">
        <f t="shared" si="9"/>
        <v>46638.65546218487</v>
      </c>
      <c r="T15" s="41">
        <f t="shared" si="10"/>
        <v>434873.94957983191</v>
      </c>
      <c r="U15" s="41">
        <f t="shared" si="11"/>
        <v>2565126.0504201679</v>
      </c>
    </row>
    <row r="16" spans="1:21">
      <c r="C16" s="40">
        <v>10</v>
      </c>
      <c r="D16" s="41">
        <f t="shared" si="0"/>
        <v>24750</v>
      </c>
      <c r="E16" s="41">
        <f t="shared" si="1"/>
        <v>247500</v>
      </c>
      <c r="F16" s="41">
        <f t="shared" si="2"/>
        <v>2752500</v>
      </c>
      <c r="H16" s="40">
        <v>10</v>
      </c>
      <c r="I16" s="41">
        <f t="shared" si="3"/>
        <v>45409.090909090912</v>
      </c>
      <c r="J16" s="41">
        <f t="shared" si="4"/>
        <v>472500</v>
      </c>
      <c r="K16" s="41">
        <f t="shared" si="5"/>
        <v>2527500</v>
      </c>
      <c r="M16" s="40">
        <v>10</v>
      </c>
      <c r="N16" s="41">
        <f t="shared" si="6"/>
        <v>80441.562855158103</v>
      </c>
      <c r="O16" s="41">
        <f t="shared" si="7"/>
        <v>963558.32982468151</v>
      </c>
      <c r="P16" s="41">
        <f t="shared" si="8"/>
        <v>2036441.6701753186</v>
      </c>
      <c r="R16" s="40">
        <v>10</v>
      </c>
      <c r="S16" s="41">
        <f t="shared" si="9"/>
        <v>46218.487394957978</v>
      </c>
      <c r="T16" s="41">
        <f t="shared" si="10"/>
        <v>481092.43697478989</v>
      </c>
      <c r="U16" s="41">
        <f t="shared" si="11"/>
        <v>2518907.5630252101</v>
      </c>
    </row>
    <row r="17" spans="3:21">
      <c r="C17" s="40">
        <v>11</v>
      </c>
      <c r="D17" s="41">
        <f t="shared" si="0"/>
        <v>24750</v>
      </c>
      <c r="E17" s="41">
        <f t="shared" si="1"/>
        <v>272250</v>
      </c>
      <c r="F17" s="41">
        <f t="shared" si="2"/>
        <v>2727750</v>
      </c>
      <c r="H17" s="40">
        <v>11</v>
      </c>
      <c r="I17" s="41">
        <f t="shared" si="3"/>
        <v>45000</v>
      </c>
      <c r="J17" s="41">
        <f t="shared" si="4"/>
        <v>517500</v>
      </c>
      <c r="K17" s="41">
        <f t="shared" si="5"/>
        <v>2482500</v>
      </c>
      <c r="M17" s="40">
        <v>11</v>
      </c>
      <c r="N17" s="41">
        <f t="shared" si="6"/>
        <v>77384.783466662106</v>
      </c>
      <c r="O17" s="41">
        <f t="shared" si="7"/>
        <v>1040943.1132913437</v>
      </c>
      <c r="P17" s="41">
        <f t="shared" si="8"/>
        <v>1959056.8867086563</v>
      </c>
      <c r="R17" s="40">
        <v>11</v>
      </c>
      <c r="S17" s="41">
        <f t="shared" si="9"/>
        <v>45798.319327731093</v>
      </c>
      <c r="T17" s="41">
        <f t="shared" si="10"/>
        <v>526890.75630252098</v>
      </c>
      <c r="U17" s="41">
        <f t="shared" si="11"/>
        <v>2473109.2436974789</v>
      </c>
    </row>
    <row r="18" spans="3:21">
      <c r="C18" s="40">
        <v>12</v>
      </c>
      <c r="D18" s="41">
        <f t="shared" si="0"/>
        <v>24750</v>
      </c>
      <c r="E18" s="41">
        <f t="shared" si="1"/>
        <v>297000</v>
      </c>
      <c r="F18" s="41">
        <f t="shared" si="2"/>
        <v>2703000</v>
      </c>
      <c r="H18" s="40">
        <v>12</v>
      </c>
      <c r="I18" s="41">
        <f t="shared" si="3"/>
        <v>44590.909090909088</v>
      </c>
      <c r="J18" s="41">
        <f t="shared" si="4"/>
        <v>562090.90909090906</v>
      </c>
      <c r="K18" s="41">
        <f t="shared" si="5"/>
        <v>2437909.0909090908</v>
      </c>
      <c r="M18" s="40">
        <v>12</v>
      </c>
      <c r="N18" s="41">
        <f t="shared" si="6"/>
        <v>74444.161694928946</v>
      </c>
      <c r="O18" s="41">
        <f t="shared" si="7"/>
        <v>1115387.2749862727</v>
      </c>
      <c r="P18" s="41">
        <f t="shared" si="8"/>
        <v>1884612.7250137273</v>
      </c>
      <c r="R18" s="40">
        <v>12</v>
      </c>
      <c r="S18" s="41">
        <f t="shared" si="9"/>
        <v>45378.151260504201</v>
      </c>
      <c r="T18" s="41">
        <f t="shared" si="10"/>
        <v>572268.90756302513</v>
      </c>
      <c r="U18" s="41">
        <f t="shared" si="11"/>
        <v>2427731.0924369749</v>
      </c>
    </row>
    <row r="19" spans="3:21">
      <c r="C19" s="40">
        <v>13</v>
      </c>
      <c r="D19" s="41">
        <f t="shared" si="0"/>
        <v>24750</v>
      </c>
      <c r="E19" s="41">
        <f t="shared" si="1"/>
        <v>321750</v>
      </c>
      <c r="F19" s="41">
        <f t="shared" si="2"/>
        <v>2678250</v>
      </c>
      <c r="H19" s="40">
        <v>13</v>
      </c>
      <c r="I19" s="41">
        <f t="shared" si="3"/>
        <v>44181.818181818184</v>
      </c>
      <c r="J19" s="41">
        <f t="shared" si="4"/>
        <v>606272.72727272729</v>
      </c>
      <c r="K19" s="41">
        <f t="shared" si="5"/>
        <v>2393727.2727272725</v>
      </c>
      <c r="M19" s="40">
        <v>13</v>
      </c>
      <c r="N19" s="41">
        <f t="shared" si="6"/>
        <v>71615.28355052165</v>
      </c>
      <c r="O19" s="41">
        <f t="shared" si="7"/>
        <v>1187002.5585367943</v>
      </c>
      <c r="P19" s="41">
        <f t="shared" si="8"/>
        <v>1812997.4414632057</v>
      </c>
      <c r="R19" s="40">
        <v>13</v>
      </c>
      <c r="S19" s="41">
        <f t="shared" si="9"/>
        <v>44957.983193277309</v>
      </c>
      <c r="T19" s="41">
        <f t="shared" si="10"/>
        <v>617226.8907563024</v>
      </c>
      <c r="U19" s="41">
        <f t="shared" si="11"/>
        <v>2382773.1092436975</v>
      </c>
    </row>
    <row r="20" spans="3:21">
      <c r="C20" s="40">
        <v>14</v>
      </c>
      <c r="D20" s="41">
        <f t="shared" si="0"/>
        <v>24750</v>
      </c>
      <c r="E20" s="41">
        <f t="shared" si="1"/>
        <v>346500</v>
      </c>
      <c r="F20" s="41">
        <f t="shared" si="2"/>
        <v>2653500</v>
      </c>
      <c r="H20" s="40">
        <v>14</v>
      </c>
      <c r="I20" s="41">
        <f t="shared" si="3"/>
        <v>43772.727272727272</v>
      </c>
      <c r="J20" s="41">
        <f t="shared" si="4"/>
        <v>650045.45454545459</v>
      </c>
      <c r="K20" s="41">
        <f t="shared" si="5"/>
        <v>2349954.5454545454</v>
      </c>
      <c r="M20" s="40">
        <v>14</v>
      </c>
      <c r="N20" s="41">
        <f t="shared" si="6"/>
        <v>68893.902775601819</v>
      </c>
      <c r="O20" s="41">
        <f t="shared" si="7"/>
        <v>1255896.461312396</v>
      </c>
      <c r="P20" s="41">
        <f t="shared" si="8"/>
        <v>1744103.538687604</v>
      </c>
      <c r="R20" s="40">
        <v>14</v>
      </c>
      <c r="S20" s="41">
        <f t="shared" si="9"/>
        <v>44537.815126050416</v>
      </c>
      <c r="T20" s="41">
        <f t="shared" si="10"/>
        <v>661764.70588235278</v>
      </c>
      <c r="U20" s="41">
        <f t="shared" si="11"/>
        <v>2338235.2941176472</v>
      </c>
    </row>
    <row r="21" spans="3:21">
      <c r="C21" s="40">
        <v>15</v>
      </c>
      <c r="D21" s="41">
        <f t="shared" si="0"/>
        <v>24750</v>
      </c>
      <c r="E21" s="41">
        <f t="shared" si="1"/>
        <v>371250</v>
      </c>
      <c r="F21" s="41">
        <f t="shared" si="2"/>
        <v>2628750</v>
      </c>
      <c r="H21" s="40">
        <v>15</v>
      </c>
      <c r="I21" s="41">
        <f t="shared" si="3"/>
        <v>43363.63636363636</v>
      </c>
      <c r="J21" s="41">
        <f t="shared" si="4"/>
        <v>693409.09090909094</v>
      </c>
      <c r="K21" s="41">
        <f t="shared" si="5"/>
        <v>2306590.9090909092</v>
      </c>
      <c r="M21" s="40">
        <v>15</v>
      </c>
      <c r="N21" s="41">
        <f t="shared" si="6"/>
        <v>66275.934470128966</v>
      </c>
      <c r="O21" s="41">
        <f t="shared" si="7"/>
        <v>1322172.395782525</v>
      </c>
      <c r="P21" s="41">
        <f t="shared" si="8"/>
        <v>1677827.604217475</v>
      </c>
      <c r="R21" s="40">
        <v>15</v>
      </c>
      <c r="S21" s="41">
        <f t="shared" si="9"/>
        <v>44117.647058823532</v>
      </c>
      <c r="T21" s="41">
        <f t="shared" si="10"/>
        <v>705882.35294117627</v>
      </c>
      <c r="U21" s="41">
        <f t="shared" si="11"/>
        <v>2294117.6470588236</v>
      </c>
    </row>
    <row r="22" spans="3:21">
      <c r="C22" s="40">
        <v>16</v>
      </c>
      <c r="D22" s="41">
        <f t="shared" si="0"/>
        <v>24750</v>
      </c>
      <c r="E22" s="41">
        <f t="shared" si="1"/>
        <v>396000</v>
      </c>
      <c r="F22" s="41">
        <f t="shared" si="2"/>
        <v>2604000</v>
      </c>
      <c r="H22" s="40">
        <v>16</v>
      </c>
      <c r="I22" s="41">
        <f t="shared" si="3"/>
        <v>42954.545454545456</v>
      </c>
      <c r="J22" s="41">
        <f t="shared" si="4"/>
        <v>736363.63636363635</v>
      </c>
      <c r="K22" s="41">
        <f t="shared" si="5"/>
        <v>2263636.3636363638</v>
      </c>
      <c r="M22" s="40">
        <v>16</v>
      </c>
      <c r="N22" s="41">
        <f t="shared" si="6"/>
        <v>63757.448960264061</v>
      </c>
      <c r="O22" s="41">
        <f t="shared" si="7"/>
        <v>1385929.8447427889</v>
      </c>
      <c r="P22" s="41">
        <f t="shared" si="8"/>
        <v>1614070.1552572111</v>
      </c>
      <c r="R22" s="40">
        <v>16</v>
      </c>
      <c r="S22" s="41">
        <f t="shared" si="9"/>
        <v>43697.478991596647</v>
      </c>
      <c r="T22" s="41">
        <f t="shared" si="10"/>
        <v>749579.83193277288</v>
      </c>
      <c r="U22" s="41">
        <f t="shared" si="11"/>
        <v>2250420.1680672271</v>
      </c>
    </row>
    <row r="23" spans="3:21">
      <c r="C23" s="40">
        <v>17</v>
      </c>
      <c r="D23" s="41">
        <f t="shared" si="0"/>
        <v>24750</v>
      </c>
      <c r="E23" s="41">
        <f t="shared" si="1"/>
        <v>420750</v>
      </c>
      <c r="F23" s="41">
        <f t="shared" si="2"/>
        <v>2579250</v>
      </c>
      <c r="H23" s="40">
        <v>17</v>
      </c>
      <c r="I23" s="41">
        <f t="shared" si="3"/>
        <v>42545.454545454544</v>
      </c>
      <c r="J23" s="41">
        <f t="shared" si="4"/>
        <v>778909.09090909094</v>
      </c>
      <c r="K23" s="41">
        <f t="shared" si="5"/>
        <v>2221090.9090909092</v>
      </c>
      <c r="M23" s="40">
        <v>17</v>
      </c>
      <c r="N23" s="41">
        <f t="shared" si="6"/>
        <v>61334.665899774031</v>
      </c>
      <c r="O23" s="41">
        <f t="shared" si="7"/>
        <v>1447264.510642563</v>
      </c>
      <c r="P23" s="41">
        <f t="shared" si="8"/>
        <v>1552735.489357437</v>
      </c>
      <c r="R23" s="40">
        <v>17</v>
      </c>
      <c r="S23" s="41">
        <f t="shared" si="9"/>
        <v>43277.310924369755</v>
      </c>
      <c r="T23" s="41">
        <f t="shared" si="10"/>
        <v>792857.14285714261</v>
      </c>
      <c r="U23" s="41">
        <f t="shared" si="11"/>
        <v>2207142.8571428573</v>
      </c>
    </row>
    <row r="24" spans="3:21">
      <c r="C24" s="40">
        <v>18</v>
      </c>
      <c r="D24" s="41">
        <f t="shared" si="0"/>
        <v>24750</v>
      </c>
      <c r="E24" s="41">
        <f t="shared" si="1"/>
        <v>445500</v>
      </c>
      <c r="F24" s="41">
        <f t="shared" si="2"/>
        <v>2554500</v>
      </c>
      <c r="H24" s="40">
        <v>18</v>
      </c>
      <c r="I24" s="41">
        <f t="shared" si="3"/>
        <v>42136.36363636364</v>
      </c>
      <c r="J24" s="41">
        <f t="shared" si="4"/>
        <v>821045.45454545459</v>
      </c>
      <c r="K24" s="41">
        <f t="shared" si="5"/>
        <v>2178954.5454545454</v>
      </c>
      <c r="M24" s="40">
        <v>18</v>
      </c>
      <c r="N24" s="41">
        <f t="shared" si="6"/>
        <v>59003.948595582617</v>
      </c>
      <c r="O24" s="41">
        <f t="shared" si="7"/>
        <v>1506268.4592381455</v>
      </c>
      <c r="P24" s="41">
        <f t="shared" si="8"/>
        <v>1493731.5407618545</v>
      </c>
      <c r="R24" s="40">
        <v>18</v>
      </c>
      <c r="S24" s="41">
        <f t="shared" si="9"/>
        <v>42857.142857142855</v>
      </c>
      <c r="T24" s="41">
        <f t="shared" si="10"/>
        <v>835714.28571428545</v>
      </c>
      <c r="U24" s="41">
        <f t="shared" si="11"/>
        <v>2164285.7142857146</v>
      </c>
    </row>
    <row r="25" spans="3:21">
      <c r="C25" s="40">
        <v>19</v>
      </c>
      <c r="D25" s="41">
        <f t="shared" si="0"/>
        <v>24750</v>
      </c>
      <c r="E25" s="41">
        <f t="shared" si="1"/>
        <v>470250</v>
      </c>
      <c r="F25" s="41">
        <f t="shared" si="2"/>
        <v>2529750</v>
      </c>
      <c r="H25" s="40">
        <v>19</v>
      </c>
      <c r="I25" s="41">
        <f t="shared" si="3"/>
        <v>41727.272727272728</v>
      </c>
      <c r="J25" s="41">
        <f t="shared" si="4"/>
        <v>862772.72727272729</v>
      </c>
      <c r="K25" s="41">
        <f t="shared" si="5"/>
        <v>2137227.2727272725</v>
      </c>
      <c r="M25" s="40">
        <v>19</v>
      </c>
      <c r="N25" s="41">
        <f t="shared" si="6"/>
        <v>56761.798548950479</v>
      </c>
      <c r="O25" s="41">
        <f t="shared" si="7"/>
        <v>1563030.2577870961</v>
      </c>
      <c r="P25" s="41">
        <f t="shared" si="8"/>
        <v>1436969.7422129039</v>
      </c>
      <c r="R25" s="40">
        <v>19</v>
      </c>
      <c r="S25" s="41">
        <f t="shared" si="9"/>
        <v>42436.97478991597</v>
      </c>
      <c r="T25" s="41">
        <f t="shared" si="10"/>
        <v>878151.2605042014</v>
      </c>
      <c r="U25" s="41">
        <f t="shared" si="11"/>
        <v>2121848.7394957985</v>
      </c>
    </row>
    <row r="26" spans="3:21">
      <c r="C26" s="40">
        <v>20</v>
      </c>
      <c r="D26" s="41">
        <f t="shared" si="0"/>
        <v>24750</v>
      </c>
      <c r="E26" s="41">
        <f t="shared" si="1"/>
        <v>495000</v>
      </c>
      <c r="F26" s="41">
        <f t="shared" si="2"/>
        <v>2505000</v>
      </c>
      <c r="H26" s="40">
        <v>20</v>
      </c>
      <c r="I26" s="41">
        <f t="shared" si="3"/>
        <v>41318.181818181816</v>
      </c>
      <c r="J26" s="41">
        <f t="shared" si="4"/>
        <v>904090.90909090906</v>
      </c>
      <c r="K26" s="41">
        <f t="shared" si="5"/>
        <v>2095909.0909090908</v>
      </c>
      <c r="M26" s="40">
        <v>20</v>
      </c>
      <c r="N26" s="41">
        <f t="shared" si="6"/>
        <v>54604.850204090355</v>
      </c>
      <c r="O26" s="41">
        <f t="shared" si="7"/>
        <v>1617635.1079911864</v>
      </c>
      <c r="P26" s="41">
        <f t="shared" si="8"/>
        <v>1382364.8920088136</v>
      </c>
      <c r="R26" s="40">
        <v>20</v>
      </c>
      <c r="S26" s="41">
        <f t="shared" si="9"/>
        <v>42016.806722689078</v>
      </c>
      <c r="T26" s="41">
        <f t="shared" si="10"/>
        <v>920168.06722689047</v>
      </c>
      <c r="U26" s="41">
        <f t="shared" si="11"/>
        <v>2079831.9327731095</v>
      </c>
    </row>
    <row r="27" spans="3:21">
      <c r="C27" s="40">
        <v>21</v>
      </c>
      <c r="D27" s="41">
        <f t="shared" si="0"/>
        <v>24750</v>
      </c>
      <c r="E27" s="41">
        <f t="shared" si="1"/>
        <v>519750</v>
      </c>
      <c r="F27" s="41">
        <f t="shared" si="2"/>
        <v>2480250</v>
      </c>
      <c r="H27" s="40">
        <v>21</v>
      </c>
      <c r="I27" s="41">
        <f t="shared" si="3"/>
        <v>40909.090909090912</v>
      </c>
      <c r="J27" s="41">
        <f t="shared" si="4"/>
        <v>945000</v>
      </c>
      <c r="K27" s="41">
        <f t="shared" si="5"/>
        <v>2055000</v>
      </c>
      <c r="M27" s="40">
        <v>21</v>
      </c>
      <c r="N27" s="41">
        <f t="shared" si="6"/>
        <v>52529.865896334923</v>
      </c>
      <c r="O27" s="41">
        <f t="shared" si="7"/>
        <v>1670164.9738875213</v>
      </c>
      <c r="P27" s="41">
        <f t="shared" si="8"/>
        <v>1329835.0261124787</v>
      </c>
      <c r="R27" s="40">
        <v>21</v>
      </c>
      <c r="S27" s="41">
        <f t="shared" si="9"/>
        <v>41596.638655462193</v>
      </c>
      <c r="T27" s="41">
        <f t="shared" si="10"/>
        <v>961764.70588235266</v>
      </c>
      <c r="U27" s="41">
        <f t="shared" si="11"/>
        <v>2038235.2941176472</v>
      </c>
    </row>
    <row r="28" spans="3:21">
      <c r="C28" s="40">
        <v>22</v>
      </c>
      <c r="D28" s="41">
        <f t="shared" si="0"/>
        <v>24750</v>
      </c>
      <c r="E28" s="41">
        <f t="shared" si="1"/>
        <v>544500</v>
      </c>
      <c r="F28" s="41">
        <f t="shared" si="2"/>
        <v>2455500</v>
      </c>
      <c r="H28" s="40">
        <v>22</v>
      </c>
      <c r="I28" s="41">
        <f t="shared" si="3"/>
        <v>40500</v>
      </c>
      <c r="J28" s="41">
        <f t="shared" si="4"/>
        <v>985500</v>
      </c>
      <c r="K28" s="41">
        <f t="shared" si="5"/>
        <v>2014500</v>
      </c>
      <c r="M28" s="40">
        <v>22</v>
      </c>
      <c r="N28" s="41">
        <f t="shared" si="6"/>
        <v>50533.730992274199</v>
      </c>
      <c r="O28" s="41">
        <f t="shared" si="7"/>
        <v>1720698.7048797954</v>
      </c>
      <c r="P28" s="41">
        <f t="shared" si="8"/>
        <v>1279301.2951202046</v>
      </c>
      <c r="R28" s="40">
        <v>22</v>
      </c>
      <c r="S28" s="41">
        <f t="shared" si="9"/>
        <v>41176.470588235301</v>
      </c>
      <c r="T28" s="41">
        <f t="shared" si="10"/>
        <v>1002941.176470588</v>
      </c>
      <c r="U28" s="41">
        <f t="shared" si="11"/>
        <v>1997058.823529412</v>
      </c>
    </row>
    <row r="29" spans="3:21">
      <c r="C29" s="40">
        <v>23</v>
      </c>
      <c r="D29" s="41">
        <f t="shared" si="0"/>
        <v>24750</v>
      </c>
      <c r="E29" s="41">
        <f t="shared" si="1"/>
        <v>569250</v>
      </c>
      <c r="F29" s="41">
        <f t="shared" si="2"/>
        <v>2430750</v>
      </c>
      <c r="H29" s="40">
        <v>23</v>
      </c>
      <c r="I29" s="41">
        <f t="shared" si="3"/>
        <v>40090.909090909088</v>
      </c>
      <c r="J29" s="41">
        <f t="shared" si="4"/>
        <v>1025590.9090909091</v>
      </c>
      <c r="K29" s="41">
        <f t="shared" si="5"/>
        <v>1974409.0909090908</v>
      </c>
      <c r="M29" s="40">
        <v>23</v>
      </c>
      <c r="N29" s="41">
        <f t="shared" si="6"/>
        <v>48613.44921456778</v>
      </c>
      <c r="O29" s="41">
        <f t="shared" si="7"/>
        <v>1769312.1540943631</v>
      </c>
      <c r="P29" s="41">
        <f t="shared" si="8"/>
        <v>1230687.8459056369</v>
      </c>
      <c r="R29" s="40">
        <v>23</v>
      </c>
      <c r="S29" s="41">
        <f t="shared" si="9"/>
        <v>40756.302521008409</v>
      </c>
      <c r="T29" s="41">
        <f t="shared" si="10"/>
        <v>1043697.4789915964</v>
      </c>
      <c r="U29" s="41">
        <f t="shared" si="11"/>
        <v>1956302.5210084035</v>
      </c>
    </row>
    <row r="30" spans="3:21">
      <c r="C30" s="40">
        <v>24</v>
      </c>
      <c r="D30" s="41">
        <f t="shared" si="0"/>
        <v>24750</v>
      </c>
      <c r="E30" s="41">
        <f t="shared" si="1"/>
        <v>594000</v>
      </c>
      <c r="F30" s="41">
        <f t="shared" si="2"/>
        <v>2406000</v>
      </c>
      <c r="H30" s="40">
        <v>24</v>
      </c>
      <c r="I30" s="41">
        <f t="shared" si="3"/>
        <v>39681.818181818184</v>
      </c>
      <c r="J30" s="41">
        <f t="shared" si="4"/>
        <v>1065272.7272727273</v>
      </c>
      <c r="K30" s="41">
        <f t="shared" si="5"/>
        <v>1934727.2727272727</v>
      </c>
      <c r="M30" s="40">
        <v>24</v>
      </c>
      <c r="N30" s="41">
        <f t="shared" si="6"/>
        <v>46766.138144414203</v>
      </c>
      <c r="O30" s="41">
        <f t="shared" si="7"/>
        <v>1816078.2922387773</v>
      </c>
      <c r="P30" s="41">
        <f t="shared" si="8"/>
        <v>1183921.7077612227</v>
      </c>
      <c r="R30" s="40">
        <v>24</v>
      </c>
      <c r="S30" s="41">
        <f t="shared" si="9"/>
        <v>40336.134453781517</v>
      </c>
      <c r="T30" s="41">
        <f t="shared" si="10"/>
        <v>1084033.6134453779</v>
      </c>
      <c r="U30" s="41">
        <f t="shared" si="11"/>
        <v>1915966.3865546221</v>
      </c>
    </row>
    <row r="31" spans="3:21">
      <c r="C31" s="40">
        <v>25</v>
      </c>
      <c r="D31" s="41">
        <f t="shared" si="0"/>
        <v>24750</v>
      </c>
      <c r="E31" s="41">
        <f t="shared" si="1"/>
        <v>618750</v>
      </c>
      <c r="F31" s="41">
        <f t="shared" si="2"/>
        <v>2381250</v>
      </c>
      <c r="H31" s="40">
        <v>25</v>
      </c>
      <c r="I31" s="41">
        <f t="shared" si="3"/>
        <v>39272.727272727272</v>
      </c>
      <c r="J31" s="41">
        <f t="shared" si="4"/>
        <v>1104545.4545454546</v>
      </c>
      <c r="K31" s="41">
        <f t="shared" si="5"/>
        <v>1895454.5454545454</v>
      </c>
      <c r="M31" s="40">
        <v>25</v>
      </c>
      <c r="N31" s="41">
        <f t="shared" si="6"/>
        <v>44989.024894926464</v>
      </c>
      <c r="O31" s="41">
        <f t="shared" si="7"/>
        <v>1861067.3171337037</v>
      </c>
      <c r="P31" s="41">
        <f t="shared" si="8"/>
        <v>1138932.6828662963</v>
      </c>
      <c r="R31" s="40">
        <v>25</v>
      </c>
      <c r="S31" s="41">
        <f t="shared" si="9"/>
        <v>39915.966386554624</v>
      </c>
      <c r="T31" s="41">
        <f t="shared" si="10"/>
        <v>1123949.5798319324</v>
      </c>
      <c r="U31" s="41">
        <f t="shared" si="11"/>
        <v>1876050.4201680676</v>
      </c>
    </row>
    <row r="32" spans="3:21">
      <c r="C32" s="40">
        <v>26</v>
      </c>
      <c r="D32" s="41">
        <f t="shared" si="0"/>
        <v>24750</v>
      </c>
      <c r="E32" s="41">
        <f t="shared" si="1"/>
        <v>643500</v>
      </c>
      <c r="F32" s="41">
        <f t="shared" si="2"/>
        <v>2356500</v>
      </c>
      <c r="H32" s="40">
        <v>26</v>
      </c>
      <c r="I32" s="41">
        <f t="shared" si="3"/>
        <v>38863.63636363636</v>
      </c>
      <c r="J32" s="41">
        <f t="shared" si="4"/>
        <v>1143409.0909090911</v>
      </c>
      <c r="K32" s="41">
        <f t="shared" si="5"/>
        <v>1856590.9090909089</v>
      </c>
      <c r="M32" s="40">
        <v>26</v>
      </c>
      <c r="N32" s="41">
        <f t="shared" si="6"/>
        <v>43279.441948919259</v>
      </c>
      <c r="O32" s="41">
        <f t="shared" si="7"/>
        <v>1904346.7590826231</v>
      </c>
      <c r="P32" s="41">
        <f t="shared" si="8"/>
        <v>1095653.2409173769</v>
      </c>
      <c r="R32" s="40">
        <v>26</v>
      </c>
      <c r="S32" s="41">
        <f t="shared" si="9"/>
        <v>39495.79831932774</v>
      </c>
      <c r="T32" s="41">
        <f t="shared" si="10"/>
        <v>1163445.3781512601</v>
      </c>
      <c r="U32" s="41">
        <f t="shared" si="11"/>
        <v>1836554.6218487399</v>
      </c>
    </row>
    <row r="33" spans="3:21">
      <c r="C33" s="40">
        <v>27</v>
      </c>
      <c r="D33" s="41">
        <f t="shared" si="0"/>
        <v>24750</v>
      </c>
      <c r="E33" s="41">
        <f t="shared" si="1"/>
        <v>668250</v>
      </c>
      <c r="F33" s="41">
        <f t="shared" si="2"/>
        <v>2331750</v>
      </c>
      <c r="H33" s="40">
        <v>27</v>
      </c>
      <c r="I33" s="41">
        <f t="shared" si="3"/>
        <v>38454.545454545456</v>
      </c>
      <c r="J33" s="41">
        <f t="shared" si="4"/>
        <v>1181863.6363636365</v>
      </c>
      <c r="K33" s="41">
        <f t="shared" si="5"/>
        <v>1818136.3636363635</v>
      </c>
      <c r="M33" s="40">
        <v>27</v>
      </c>
      <c r="N33" s="41">
        <f t="shared" si="6"/>
        <v>41634.823154860322</v>
      </c>
      <c r="O33" s="41">
        <f t="shared" si="7"/>
        <v>1945981.5822374835</v>
      </c>
      <c r="P33" s="41">
        <f t="shared" si="8"/>
        <v>1054018.4177625165</v>
      </c>
      <c r="R33" s="40">
        <v>27</v>
      </c>
      <c r="S33" s="41">
        <f t="shared" si="9"/>
        <v>39075.630252100847</v>
      </c>
      <c r="T33" s="41">
        <f t="shared" si="10"/>
        <v>1202521.0084033608</v>
      </c>
      <c r="U33" s="41">
        <f t="shared" si="11"/>
        <v>1797478.9915966392</v>
      </c>
    </row>
    <row r="34" spans="3:21">
      <c r="C34" s="40">
        <v>28</v>
      </c>
      <c r="D34" s="41">
        <f t="shared" si="0"/>
        <v>24750</v>
      </c>
      <c r="E34" s="41">
        <f t="shared" si="1"/>
        <v>693000</v>
      </c>
      <c r="F34" s="41">
        <f t="shared" si="2"/>
        <v>2307000</v>
      </c>
      <c r="H34" s="40">
        <v>28</v>
      </c>
      <c r="I34" s="41">
        <f t="shared" si="3"/>
        <v>38045.454545454544</v>
      </c>
      <c r="J34" s="41">
        <f t="shared" si="4"/>
        <v>1219909.0909090911</v>
      </c>
      <c r="K34" s="41">
        <f t="shared" si="5"/>
        <v>1780090.9090909089</v>
      </c>
      <c r="M34" s="40">
        <v>28</v>
      </c>
      <c r="N34" s="41">
        <f t="shared" si="6"/>
        <v>40052.699874975624</v>
      </c>
      <c r="O34" s="41">
        <f t="shared" si="7"/>
        <v>1986034.2821124592</v>
      </c>
      <c r="P34" s="41">
        <f t="shared" si="8"/>
        <v>1013965.7178875408</v>
      </c>
      <c r="R34" s="40">
        <v>28</v>
      </c>
      <c r="S34" s="41">
        <f t="shared" si="9"/>
        <v>38655.462184873963</v>
      </c>
      <c r="T34" s="41">
        <f t="shared" si="10"/>
        <v>1241176.4705882347</v>
      </c>
      <c r="U34" s="41">
        <f t="shared" si="11"/>
        <v>1758823.5294117653</v>
      </c>
    </row>
    <row r="35" spans="3:21">
      <c r="C35" s="40">
        <v>29</v>
      </c>
      <c r="D35" s="41">
        <f t="shared" si="0"/>
        <v>24750</v>
      </c>
      <c r="E35" s="41">
        <f t="shared" si="1"/>
        <v>717750</v>
      </c>
      <c r="F35" s="41">
        <f t="shared" si="2"/>
        <v>2282250</v>
      </c>
      <c r="H35" s="40">
        <v>29</v>
      </c>
      <c r="I35" s="41">
        <f t="shared" si="3"/>
        <v>37636.36363636364</v>
      </c>
      <c r="J35" s="41">
        <f t="shared" si="4"/>
        <v>1257545.4545454546</v>
      </c>
      <c r="K35" s="41">
        <f t="shared" si="5"/>
        <v>1742454.5454545454</v>
      </c>
      <c r="M35" s="40">
        <v>29</v>
      </c>
      <c r="N35" s="41">
        <f t="shared" si="6"/>
        <v>38530.697279726555</v>
      </c>
      <c r="O35" s="41">
        <f t="shared" si="7"/>
        <v>2024564.9793921858</v>
      </c>
      <c r="P35" s="41">
        <f t="shared" si="8"/>
        <v>975435.02060781419</v>
      </c>
      <c r="R35" s="40">
        <v>29</v>
      </c>
      <c r="S35" s="41">
        <f t="shared" si="9"/>
        <v>38235.29411764707</v>
      </c>
      <c r="T35" s="41">
        <f t="shared" si="10"/>
        <v>1279411.7647058817</v>
      </c>
      <c r="U35" s="41">
        <f t="shared" si="11"/>
        <v>1720588.2352941183</v>
      </c>
    </row>
    <row r="36" spans="3:21">
      <c r="C36" s="40">
        <v>30</v>
      </c>
      <c r="D36" s="41">
        <f t="shared" si="0"/>
        <v>24750</v>
      </c>
      <c r="E36" s="41">
        <f t="shared" si="1"/>
        <v>742500</v>
      </c>
      <c r="F36" s="41">
        <f t="shared" si="2"/>
        <v>2257500</v>
      </c>
      <c r="H36" s="40">
        <v>30</v>
      </c>
      <c r="I36" s="41">
        <f t="shared" si="3"/>
        <v>37227.272727272728</v>
      </c>
      <c r="J36" s="41">
        <f t="shared" si="4"/>
        <v>1294772.7272727273</v>
      </c>
      <c r="K36" s="41">
        <f t="shared" si="5"/>
        <v>1705227.2727272727</v>
      </c>
      <c r="M36" s="40">
        <v>30</v>
      </c>
      <c r="N36" s="41">
        <f t="shared" si="6"/>
        <v>37066.530783096947</v>
      </c>
      <c r="O36" s="41">
        <f t="shared" si="7"/>
        <v>2061631.5101752828</v>
      </c>
      <c r="P36" s="41">
        <f t="shared" si="8"/>
        <v>938368.48982471717</v>
      </c>
      <c r="R36" s="40">
        <v>30</v>
      </c>
      <c r="S36" s="41">
        <f t="shared" si="9"/>
        <v>37815.126050420185</v>
      </c>
      <c r="T36" s="41">
        <f t="shared" si="10"/>
        <v>1317226.8907563018</v>
      </c>
      <c r="U36" s="41">
        <f t="shared" si="11"/>
        <v>1682773.1092436982</v>
      </c>
    </row>
    <row r="37" spans="3:21">
      <c r="C37" s="40">
        <v>31</v>
      </c>
      <c r="D37" s="41">
        <f t="shared" si="0"/>
        <v>24750</v>
      </c>
      <c r="E37" s="41">
        <f t="shared" si="1"/>
        <v>767250</v>
      </c>
      <c r="F37" s="41">
        <f t="shared" si="2"/>
        <v>2232750</v>
      </c>
      <c r="H37" s="40">
        <v>31</v>
      </c>
      <c r="I37" s="41">
        <f t="shared" si="3"/>
        <v>36818.181818181816</v>
      </c>
      <c r="J37" s="41">
        <f t="shared" si="4"/>
        <v>1331590.9090909092</v>
      </c>
      <c r="K37" s="41">
        <f t="shared" si="5"/>
        <v>1668409.0909090908</v>
      </c>
      <c r="M37" s="40">
        <v>31</v>
      </c>
      <c r="N37" s="41">
        <f t="shared" si="6"/>
        <v>35658.002613339268</v>
      </c>
      <c r="O37" s="41">
        <f t="shared" si="7"/>
        <v>2097289.5127886222</v>
      </c>
      <c r="P37" s="41">
        <f t="shared" si="8"/>
        <v>902710.48721137783</v>
      </c>
      <c r="R37" s="40">
        <v>31</v>
      </c>
      <c r="S37" s="41">
        <f t="shared" si="9"/>
        <v>37394.957983193293</v>
      </c>
      <c r="T37" s="41">
        <f t="shared" si="10"/>
        <v>1354621.848739495</v>
      </c>
      <c r="U37" s="41">
        <f t="shared" si="11"/>
        <v>1645378.151260505</v>
      </c>
    </row>
    <row r="38" spans="3:21">
      <c r="C38" s="40">
        <v>32</v>
      </c>
      <c r="D38" s="41">
        <f t="shared" si="0"/>
        <v>24750</v>
      </c>
      <c r="E38" s="41">
        <f t="shared" si="1"/>
        <v>792000</v>
      </c>
      <c r="F38" s="41">
        <f t="shared" si="2"/>
        <v>2208000</v>
      </c>
      <c r="H38" s="40">
        <v>32</v>
      </c>
      <c r="I38" s="41">
        <f t="shared" si="3"/>
        <v>36409.090909090912</v>
      </c>
      <c r="J38" s="41">
        <f t="shared" si="4"/>
        <v>1368000</v>
      </c>
      <c r="K38" s="41">
        <f t="shared" si="5"/>
        <v>1632000</v>
      </c>
      <c r="M38" s="40">
        <v>32</v>
      </c>
      <c r="N38" s="41">
        <f t="shared" si="6"/>
        <v>34302.998514032377</v>
      </c>
      <c r="O38" s="41">
        <f t="shared" si="7"/>
        <v>2131592.5113026546</v>
      </c>
      <c r="P38" s="41">
        <f t="shared" si="8"/>
        <v>868407.48869734537</v>
      </c>
      <c r="R38" s="40">
        <v>32</v>
      </c>
      <c r="S38" s="41">
        <f t="shared" si="9"/>
        <v>36974.789915966401</v>
      </c>
      <c r="T38" s="41">
        <f t="shared" si="10"/>
        <v>1391596.6386554614</v>
      </c>
      <c r="U38" s="41">
        <f t="shared" si="11"/>
        <v>1608403.3613445386</v>
      </c>
    </row>
    <row r="39" spans="3:21">
      <c r="C39" s="40">
        <v>33</v>
      </c>
      <c r="D39" s="41">
        <f t="shared" si="0"/>
        <v>24750</v>
      </c>
      <c r="E39" s="41">
        <f t="shared" si="1"/>
        <v>816750</v>
      </c>
      <c r="F39" s="41">
        <f t="shared" si="2"/>
        <v>2183250</v>
      </c>
      <c r="H39" s="40">
        <v>33</v>
      </c>
      <c r="I39" s="41">
        <f t="shared" si="3"/>
        <v>36000</v>
      </c>
      <c r="J39" s="41">
        <f t="shared" si="4"/>
        <v>1404000</v>
      </c>
      <c r="K39" s="41">
        <f t="shared" si="5"/>
        <v>1596000</v>
      </c>
      <c r="M39" s="40">
        <v>33</v>
      </c>
      <c r="N39" s="41">
        <f t="shared" si="6"/>
        <v>32999.484570499146</v>
      </c>
      <c r="O39" s="41">
        <f t="shared" si="7"/>
        <v>2164591.9958731537</v>
      </c>
      <c r="P39" s="41">
        <f t="shared" si="8"/>
        <v>835408.00412684632</v>
      </c>
      <c r="R39" s="40">
        <v>33</v>
      </c>
      <c r="S39" s="41">
        <f t="shared" si="9"/>
        <v>36554.621848739516</v>
      </c>
      <c r="T39" s="41">
        <f t="shared" si="10"/>
        <v>1428151.2605042008</v>
      </c>
      <c r="U39" s="41">
        <f t="shared" si="11"/>
        <v>1571848.7394957992</v>
      </c>
    </row>
    <row r="40" spans="3:21">
      <c r="C40" s="40">
        <v>34</v>
      </c>
      <c r="D40" s="41">
        <f t="shared" si="0"/>
        <v>24750</v>
      </c>
      <c r="E40" s="41">
        <f t="shared" si="1"/>
        <v>841500</v>
      </c>
      <c r="F40" s="41">
        <f t="shared" si="2"/>
        <v>2158500</v>
      </c>
      <c r="H40" s="40">
        <v>34</v>
      </c>
      <c r="I40" s="41">
        <f t="shared" si="3"/>
        <v>35590.909090909088</v>
      </c>
      <c r="J40" s="41">
        <f t="shared" si="4"/>
        <v>1439590.9090909092</v>
      </c>
      <c r="K40" s="41">
        <f t="shared" si="5"/>
        <v>1560409.0909090908</v>
      </c>
      <c r="M40" s="40">
        <v>34</v>
      </c>
      <c r="N40" s="41">
        <f t="shared" si="6"/>
        <v>31745.504156820178</v>
      </c>
      <c r="O40" s="41">
        <f t="shared" si="7"/>
        <v>2196337.5000299737</v>
      </c>
      <c r="P40" s="41">
        <f t="shared" si="8"/>
        <v>803662.49997002631</v>
      </c>
      <c r="R40" s="40">
        <v>34</v>
      </c>
      <c r="S40" s="41">
        <f t="shared" si="9"/>
        <v>36134.453781512624</v>
      </c>
      <c r="T40" s="41">
        <f t="shared" si="10"/>
        <v>1464285.7142857134</v>
      </c>
      <c r="U40" s="41">
        <f t="shared" si="11"/>
        <v>1535714.2857142866</v>
      </c>
    </row>
    <row r="41" spans="3:21">
      <c r="C41" s="40">
        <v>35</v>
      </c>
      <c r="D41" s="41">
        <f t="shared" si="0"/>
        <v>24750</v>
      </c>
      <c r="E41" s="41">
        <f t="shared" si="1"/>
        <v>866250</v>
      </c>
      <c r="F41" s="41">
        <f t="shared" si="2"/>
        <v>2133750</v>
      </c>
      <c r="H41" s="40">
        <v>35</v>
      </c>
      <c r="I41" s="41">
        <f t="shared" si="3"/>
        <v>35181.818181818184</v>
      </c>
      <c r="J41" s="41">
        <f t="shared" si="4"/>
        <v>1474772.7272727273</v>
      </c>
      <c r="K41" s="41">
        <f t="shared" si="5"/>
        <v>1525227.2727272727</v>
      </c>
      <c r="M41" s="40">
        <v>35</v>
      </c>
      <c r="N41" s="41">
        <f t="shared" si="6"/>
        <v>30539.174998861014</v>
      </c>
      <c r="O41" s="41">
        <f t="shared" si="7"/>
        <v>2226876.6750288345</v>
      </c>
      <c r="P41" s="41">
        <f t="shared" si="8"/>
        <v>773123.32497116551</v>
      </c>
      <c r="R41" s="40">
        <v>35</v>
      </c>
      <c r="S41" s="41">
        <f t="shared" si="9"/>
        <v>35714.285714285732</v>
      </c>
      <c r="T41" s="41">
        <f t="shared" si="10"/>
        <v>1499999.9999999991</v>
      </c>
      <c r="U41" s="41">
        <f t="shared" si="11"/>
        <v>1500000.0000000009</v>
      </c>
    </row>
    <row r="42" spans="3:21">
      <c r="C42" s="40">
        <v>36</v>
      </c>
      <c r="D42" s="41">
        <f t="shared" si="0"/>
        <v>24750</v>
      </c>
      <c r="E42" s="41">
        <f t="shared" si="1"/>
        <v>891000</v>
      </c>
      <c r="F42" s="41">
        <f t="shared" si="2"/>
        <v>2109000</v>
      </c>
      <c r="H42" s="40">
        <v>36</v>
      </c>
      <c r="I42" s="41">
        <f t="shared" si="3"/>
        <v>34772.727272727272</v>
      </c>
      <c r="J42" s="41">
        <f t="shared" si="4"/>
        <v>1509545.4545454546</v>
      </c>
      <c r="K42" s="41">
        <f t="shared" si="5"/>
        <v>1490454.5454545454</v>
      </c>
      <c r="M42" s="40">
        <v>36</v>
      </c>
      <c r="N42" s="41">
        <f t="shared" si="6"/>
        <v>29378.686348904292</v>
      </c>
      <c r="O42" s="41">
        <f t="shared" si="7"/>
        <v>2256255.3613777389</v>
      </c>
      <c r="P42" s="41">
        <f t="shared" si="8"/>
        <v>743744.63862226112</v>
      </c>
      <c r="R42" s="40">
        <v>36</v>
      </c>
      <c r="S42" s="41">
        <f t="shared" si="9"/>
        <v>35294.117647058847</v>
      </c>
      <c r="T42" s="41">
        <f t="shared" si="10"/>
        <v>1535294.1176470579</v>
      </c>
      <c r="U42" s="41">
        <f t="shared" si="11"/>
        <v>1464705.8823529421</v>
      </c>
    </row>
    <row r="43" spans="3:21">
      <c r="C43" s="40">
        <v>37</v>
      </c>
      <c r="D43" s="41">
        <f t="shared" si="0"/>
        <v>24750</v>
      </c>
      <c r="E43" s="41">
        <f t="shared" si="1"/>
        <v>915750</v>
      </c>
      <c r="F43" s="41">
        <f t="shared" si="2"/>
        <v>2084250</v>
      </c>
      <c r="H43" s="40">
        <v>37</v>
      </c>
      <c r="I43" s="41">
        <f t="shared" si="3"/>
        <v>34363.63636363636</v>
      </c>
      <c r="J43" s="41">
        <f t="shared" si="4"/>
        <v>1543909.0909090911</v>
      </c>
      <c r="K43" s="41">
        <f t="shared" si="5"/>
        <v>1456090.9090909089</v>
      </c>
      <c r="M43" s="40">
        <v>37</v>
      </c>
      <c r="N43" s="41">
        <f t="shared" si="6"/>
        <v>28262.296267645932</v>
      </c>
      <c r="O43" s="41">
        <f t="shared" si="7"/>
        <v>2284517.6576453848</v>
      </c>
      <c r="P43" s="41">
        <f t="shared" si="8"/>
        <v>715482.34235461522</v>
      </c>
      <c r="R43" s="40">
        <v>37</v>
      </c>
      <c r="S43" s="41">
        <f t="shared" si="9"/>
        <v>34873.949579831955</v>
      </c>
      <c r="T43" s="41">
        <f t="shared" si="10"/>
        <v>1570168.0672268898</v>
      </c>
      <c r="U43" s="41">
        <f t="shared" si="11"/>
        <v>1429831.9327731102</v>
      </c>
    </row>
    <row r="44" spans="3:21">
      <c r="C44" s="40">
        <v>38</v>
      </c>
      <c r="D44" s="41">
        <f t="shared" si="0"/>
        <v>24750</v>
      </c>
      <c r="E44" s="41">
        <f t="shared" si="1"/>
        <v>940500</v>
      </c>
      <c r="F44" s="41">
        <f t="shared" si="2"/>
        <v>2059500</v>
      </c>
      <c r="H44" s="40">
        <v>38</v>
      </c>
      <c r="I44" s="41">
        <f t="shared" si="3"/>
        <v>33954.545454545456</v>
      </c>
      <c r="J44" s="41">
        <f t="shared" si="4"/>
        <v>1577863.6363636365</v>
      </c>
      <c r="K44" s="41">
        <f t="shared" si="5"/>
        <v>1422136.3636363635</v>
      </c>
      <c r="M44" s="40">
        <v>38</v>
      </c>
      <c r="N44" s="41">
        <f t="shared" si="6"/>
        <v>27188.329009475387</v>
      </c>
      <c r="O44" s="41">
        <f t="shared" si="7"/>
        <v>2311705.98665486</v>
      </c>
      <c r="P44" s="41">
        <f t="shared" si="8"/>
        <v>688294.01334514003</v>
      </c>
      <c r="R44" s="40">
        <v>38</v>
      </c>
      <c r="S44" s="41">
        <f t="shared" si="9"/>
        <v>34453.78151260507</v>
      </c>
      <c r="T44" s="41">
        <f t="shared" si="10"/>
        <v>1604621.8487394948</v>
      </c>
      <c r="U44" s="41">
        <f t="shared" si="11"/>
        <v>1395378.1512605052</v>
      </c>
    </row>
    <row r="45" spans="3:21">
      <c r="C45" s="40">
        <v>39</v>
      </c>
      <c r="D45" s="41">
        <f t="shared" si="0"/>
        <v>24750</v>
      </c>
      <c r="E45" s="41">
        <f t="shared" si="1"/>
        <v>965250</v>
      </c>
      <c r="F45" s="41">
        <f t="shared" si="2"/>
        <v>2034750</v>
      </c>
      <c r="H45" s="40">
        <v>39</v>
      </c>
      <c r="I45" s="41">
        <f t="shared" si="3"/>
        <v>33545.454545454544</v>
      </c>
      <c r="J45" s="41">
        <f t="shared" si="4"/>
        <v>1611409.0909090911</v>
      </c>
      <c r="K45" s="41">
        <f t="shared" si="5"/>
        <v>1388590.9090909089</v>
      </c>
      <c r="M45" s="40">
        <v>39</v>
      </c>
      <c r="N45" s="41">
        <f t="shared" si="6"/>
        <v>26155.17250711532</v>
      </c>
      <c r="O45" s="41">
        <f t="shared" si="7"/>
        <v>2337861.1591619751</v>
      </c>
      <c r="P45" s="41">
        <f t="shared" si="8"/>
        <v>662138.84083802486</v>
      </c>
      <c r="R45" s="40">
        <v>39</v>
      </c>
      <c r="S45" s="41">
        <f t="shared" si="9"/>
        <v>34033.613445378178</v>
      </c>
      <c r="T45" s="41">
        <f t="shared" si="10"/>
        <v>1638655.4621848729</v>
      </c>
      <c r="U45" s="41">
        <f t="shared" si="11"/>
        <v>1361344.5378151271</v>
      </c>
    </row>
    <row r="46" spans="3:21">
      <c r="C46" s="40">
        <v>40</v>
      </c>
      <c r="D46" s="41">
        <f t="shared" si="0"/>
        <v>24750</v>
      </c>
      <c r="E46" s="41">
        <f t="shared" si="1"/>
        <v>990000</v>
      </c>
      <c r="F46" s="41">
        <f t="shared" si="2"/>
        <v>2010000</v>
      </c>
      <c r="H46" s="40">
        <v>40</v>
      </c>
      <c r="I46" s="41">
        <f t="shared" si="3"/>
        <v>33136.36363636364</v>
      </c>
      <c r="J46" s="41">
        <f t="shared" si="4"/>
        <v>1644545.4545454546</v>
      </c>
      <c r="K46" s="41">
        <f t="shared" si="5"/>
        <v>1355454.5454545454</v>
      </c>
      <c r="M46" s="40">
        <v>40</v>
      </c>
      <c r="N46" s="41">
        <f t="shared" si="6"/>
        <v>25161.275951844938</v>
      </c>
      <c r="O46" s="41">
        <f t="shared" si="7"/>
        <v>2363022.4351138202</v>
      </c>
      <c r="P46" s="41">
        <f t="shared" si="8"/>
        <v>636977.56488617975</v>
      </c>
      <c r="R46" s="40">
        <v>40</v>
      </c>
      <c r="S46" s="41">
        <f t="shared" si="9"/>
        <v>33613.445378151286</v>
      </c>
      <c r="T46" s="41">
        <f t="shared" si="10"/>
        <v>1672268.9075630242</v>
      </c>
      <c r="U46" s="41">
        <f t="shared" si="11"/>
        <v>1327731.0924369758</v>
      </c>
    </row>
    <row r="47" spans="3:21">
      <c r="C47" s="40">
        <v>41</v>
      </c>
      <c r="D47" s="41">
        <f t="shared" si="0"/>
        <v>24750</v>
      </c>
      <c r="E47" s="41">
        <f t="shared" si="1"/>
        <v>1014750</v>
      </c>
      <c r="F47" s="41">
        <f t="shared" si="2"/>
        <v>1985250</v>
      </c>
      <c r="H47" s="40">
        <v>41</v>
      </c>
      <c r="I47" s="41">
        <f t="shared" si="3"/>
        <v>32727.272727272728</v>
      </c>
      <c r="J47" s="41">
        <f t="shared" si="4"/>
        <v>1677272.7272727273</v>
      </c>
      <c r="K47" s="41">
        <f t="shared" si="5"/>
        <v>1322727.2727272727</v>
      </c>
      <c r="M47" s="40">
        <v>41</v>
      </c>
      <c r="N47" s="41">
        <f t="shared" si="6"/>
        <v>24205.147465674829</v>
      </c>
      <c r="O47" s="41">
        <f t="shared" si="7"/>
        <v>2387227.5825794949</v>
      </c>
      <c r="P47" s="41">
        <f t="shared" si="8"/>
        <v>612772.41742050508</v>
      </c>
      <c r="R47" s="40">
        <v>41</v>
      </c>
      <c r="S47" s="41">
        <f t="shared" si="9"/>
        <v>33193.277310924394</v>
      </c>
      <c r="T47" s="41">
        <f t="shared" si="10"/>
        <v>1705462.1848739486</v>
      </c>
      <c r="U47" s="41">
        <f t="shared" si="11"/>
        <v>1294537.8151260514</v>
      </c>
    </row>
    <row r="48" spans="3:21">
      <c r="C48" s="40">
        <v>42</v>
      </c>
      <c r="D48" s="41">
        <f t="shared" si="0"/>
        <v>24750</v>
      </c>
      <c r="E48" s="41">
        <f t="shared" si="1"/>
        <v>1039500</v>
      </c>
      <c r="F48" s="41">
        <f t="shared" si="2"/>
        <v>1960500</v>
      </c>
      <c r="H48" s="40">
        <v>42</v>
      </c>
      <c r="I48" s="41">
        <f t="shared" si="3"/>
        <v>32318.18181818182</v>
      </c>
      <c r="J48" s="41">
        <f t="shared" si="4"/>
        <v>1709590.9090909092</v>
      </c>
      <c r="K48" s="41">
        <f t="shared" si="5"/>
        <v>1290409.0909090908</v>
      </c>
      <c r="M48" s="40">
        <v>42</v>
      </c>
      <c r="N48" s="41">
        <f t="shared" si="6"/>
        <v>23285.351861979187</v>
      </c>
      <c r="O48" s="41">
        <f t="shared" si="7"/>
        <v>2410512.9344414743</v>
      </c>
      <c r="P48" s="41">
        <f t="shared" si="8"/>
        <v>589487.06555852573</v>
      </c>
      <c r="R48" s="40">
        <v>42</v>
      </c>
      <c r="S48" s="41">
        <f t="shared" si="9"/>
        <v>32773.109243697501</v>
      </c>
      <c r="T48" s="41">
        <f t="shared" si="10"/>
        <v>1738235.2941176461</v>
      </c>
      <c r="U48" s="41">
        <f t="shared" si="11"/>
        <v>1261764.7058823539</v>
      </c>
    </row>
    <row r="49" spans="3:21">
      <c r="C49" s="40">
        <v>43</v>
      </c>
      <c r="D49" s="41">
        <f t="shared" si="0"/>
        <v>24750</v>
      </c>
      <c r="E49" s="41">
        <f t="shared" si="1"/>
        <v>1064250</v>
      </c>
      <c r="F49" s="41">
        <f t="shared" si="2"/>
        <v>1935750</v>
      </c>
      <c r="H49" s="40">
        <v>43</v>
      </c>
      <c r="I49" s="41">
        <f t="shared" si="3"/>
        <v>31909.090909090908</v>
      </c>
      <c r="J49" s="41">
        <f t="shared" si="4"/>
        <v>1741500</v>
      </c>
      <c r="K49" s="41">
        <f t="shared" si="5"/>
        <v>1258500</v>
      </c>
      <c r="M49" s="40">
        <v>43</v>
      </c>
      <c r="N49" s="41">
        <f t="shared" si="6"/>
        <v>22400.508491223976</v>
      </c>
      <c r="O49" s="41">
        <f t="shared" si="7"/>
        <v>2432913.4429326984</v>
      </c>
      <c r="P49" s="41">
        <f t="shared" si="8"/>
        <v>567086.55706730159</v>
      </c>
      <c r="R49" s="40">
        <v>43</v>
      </c>
      <c r="S49" s="41">
        <f t="shared" si="9"/>
        <v>32352.941176470613</v>
      </c>
      <c r="T49" s="41">
        <f t="shared" si="10"/>
        <v>1770588.2352941167</v>
      </c>
      <c r="U49" s="41">
        <f t="shared" si="11"/>
        <v>1229411.7647058833</v>
      </c>
    </row>
    <row r="50" spans="3:21">
      <c r="C50" s="40">
        <v>44</v>
      </c>
      <c r="D50" s="41">
        <f t="shared" si="0"/>
        <v>24750</v>
      </c>
      <c r="E50" s="41">
        <f t="shared" si="1"/>
        <v>1089000</v>
      </c>
      <c r="F50" s="41">
        <f t="shared" si="2"/>
        <v>1911000</v>
      </c>
      <c r="H50" s="40">
        <v>44</v>
      </c>
      <c r="I50" s="41">
        <f t="shared" si="3"/>
        <v>31500</v>
      </c>
      <c r="J50" s="41">
        <f t="shared" si="4"/>
        <v>1773000</v>
      </c>
      <c r="K50" s="41">
        <f t="shared" si="5"/>
        <v>1227000</v>
      </c>
      <c r="M50" s="40">
        <v>44</v>
      </c>
      <c r="N50" s="41">
        <f t="shared" si="6"/>
        <v>21549.289168557465</v>
      </c>
      <c r="O50" s="41">
        <f t="shared" si="7"/>
        <v>2454462.732101256</v>
      </c>
      <c r="P50" s="41">
        <f t="shared" si="8"/>
        <v>545537.26789874397</v>
      </c>
      <c r="R50" s="40">
        <v>44</v>
      </c>
      <c r="S50" s="41">
        <f t="shared" si="9"/>
        <v>31932.773109243724</v>
      </c>
      <c r="T50" s="41">
        <f t="shared" si="10"/>
        <v>1802521.0084033604</v>
      </c>
      <c r="U50" s="41">
        <f t="shared" si="11"/>
        <v>1197478.9915966396</v>
      </c>
    </row>
    <row r="51" spans="3:21">
      <c r="C51" s="40">
        <v>45</v>
      </c>
      <c r="D51" s="41">
        <f t="shared" si="0"/>
        <v>24750</v>
      </c>
      <c r="E51" s="41">
        <f t="shared" si="1"/>
        <v>1113750</v>
      </c>
      <c r="F51" s="41">
        <f t="shared" si="2"/>
        <v>1886250</v>
      </c>
      <c r="H51" s="40">
        <v>45</v>
      </c>
      <c r="I51" s="41">
        <f t="shared" si="3"/>
        <v>31090.909090909092</v>
      </c>
      <c r="J51" s="41">
        <f t="shared" si="4"/>
        <v>1804090.9090909092</v>
      </c>
      <c r="K51" s="41">
        <f t="shared" si="5"/>
        <v>1195909.0909090908</v>
      </c>
      <c r="M51" s="40">
        <v>45</v>
      </c>
      <c r="N51" s="41">
        <f t="shared" si="6"/>
        <v>20730.416180152279</v>
      </c>
      <c r="O51" s="41">
        <f t="shared" si="7"/>
        <v>2475193.1482814085</v>
      </c>
      <c r="P51" s="41">
        <f t="shared" si="8"/>
        <v>524806.85171859153</v>
      </c>
      <c r="R51" s="40">
        <v>45</v>
      </c>
      <c r="S51" s="41">
        <f t="shared" si="9"/>
        <v>31512.605042016832</v>
      </c>
      <c r="T51" s="41">
        <f t="shared" si="10"/>
        <v>1834033.6134453772</v>
      </c>
      <c r="U51" s="41">
        <f t="shared" si="11"/>
        <v>1165966.3865546228</v>
      </c>
    </row>
    <row r="52" spans="3:21">
      <c r="C52" s="40">
        <v>46</v>
      </c>
      <c r="D52" s="41">
        <f t="shared" si="0"/>
        <v>24750</v>
      </c>
      <c r="E52" s="41">
        <f t="shared" si="1"/>
        <v>1138500</v>
      </c>
      <c r="F52" s="41">
        <f t="shared" si="2"/>
        <v>1861500</v>
      </c>
      <c r="H52" s="40">
        <v>46</v>
      </c>
      <c r="I52" s="41">
        <f t="shared" si="3"/>
        <v>30681.81818181818</v>
      </c>
      <c r="J52" s="41">
        <f t="shared" si="4"/>
        <v>1834772.7272727273</v>
      </c>
      <c r="K52" s="41">
        <f t="shared" si="5"/>
        <v>1165227.2727272727</v>
      </c>
      <c r="M52" s="40">
        <v>46</v>
      </c>
      <c r="N52" s="41">
        <f t="shared" si="6"/>
        <v>19942.660365306492</v>
      </c>
      <c r="O52" s="41">
        <f t="shared" si="7"/>
        <v>2495135.8086467148</v>
      </c>
      <c r="P52" s="41">
        <f t="shared" si="8"/>
        <v>504864.19135328522</v>
      </c>
      <c r="R52" s="40">
        <v>46</v>
      </c>
      <c r="S52" s="41">
        <f t="shared" si="9"/>
        <v>31092.436974789944</v>
      </c>
      <c r="T52" s="41">
        <f t="shared" si="10"/>
        <v>1865126.0504201672</v>
      </c>
      <c r="U52" s="41">
        <f t="shared" si="11"/>
        <v>1134873.9495798328</v>
      </c>
    </row>
    <row r="53" spans="3:21">
      <c r="C53" s="40">
        <v>47</v>
      </c>
      <c r="D53" s="41">
        <f t="shared" si="0"/>
        <v>24750</v>
      </c>
      <c r="E53" s="41">
        <f t="shared" si="1"/>
        <v>1163250</v>
      </c>
      <c r="F53" s="41">
        <f t="shared" si="2"/>
        <v>1836750</v>
      </c>
      <c r="H53" s="40">
        <v>47</v>
      </c>
      <c r="I53" s="41">
        <f t="shared" si="3"/>
        <v>30272.727272727272</v>
      </c>
      <c r="J53" s="41">
        <f t="shared" si="4"/>
        <v>1865045.4545454546</v>
      </c>
      <c r="K53" s="41">
        <f t="shared" si="5"/>
        <v>1134954.5454545454</v>
      </c>
      <c r="M53" s="40">
        <v>47</v>
      </c>
      <c r="N53" s="41">
        <f t="shared" si="6"/>
        <v>19184.839271424844</v>
      </c>
      <c r="O53" s="41">
        <f t="shared" si="7"/>
        <v>2514320.6479181396</v>
      </c>
      <c r="P53" s="41">
        <f t="shared" si="8"/>
        <v>485679.35208186042</v>
      </c>
      <c r="R53" s="40">
        <v>47</v>
      </c>
      <c r="S53" s="41">
        <f t="shared" si="9"/>
        <v>30672.268907563051</v>
      </c>
      <c r="T53" s="41">
        <f t="shared" si="10"/>
        <v>1895798.3193277302</v>
      </c>
      <c r="U53" s="41">
        <f t="shared" si="11"/>
        <v>1104201.6806722698</v>
      </c>
    </row>
    <row r="54" spans="3:21">
      <c r="C54" s="40">
        <v>48</v>
      </c>
      <c r="D54" s="41">
        <f t="shared" si="0"/>
        <v>24750</v>
      </c>
      <c r="E54" s="41">
        <f t="shared" si="1"/>
        <v>1188000</v>
      </c>
      <c r="F54" s="41">
        <f t="shared" si="2"/>
        <v>1812000</v>
      </c>
      <c r="H54" s="40">
        <v>48</v>
      </c>
      <c r="I54" s="41">
        <f t="shared" si="3"/>
        <v>29863.636363636364</v>
      </c>
      <c r="J54" s="41">
        <f t="shared" si="4"/>
        <v>1894909.0909090911</v>
      </c>
      <c r="K54" s="41">
        <f t="shared" si="5"/>
        <v>1105090.9090909089</v>
      </c>
      <c r="M54" s="40">
        <v>48</v>
      </c>
      <c r="N54" s="41">
        <f t="shared" si="6"/>
        <v>18455.8153791107</v>
      </c>
      <c r="O54" s="41">
        <f t="shared" si="7"/>
        <v>2532776.4632972502</v>
      </c>
      <c r="P54" s="41">
        <f t="shared" si="8"/>
        <v>467223.53670274979</v>
      </c>
      <c r="R54" s="40">
        <v>48</v>
      </c>
      <c r="S54" s="41">
        <f t="shared" si="9"/>
        <v>30252.100840336156</v>
      </c>
      <c r="T54" s="41">
        <f t="shared" si="10"/>
        <v>1926050.4201680664</v>
      </c>
      <c r="U54" s="41">
        <f t="shared" si="11"/>
        <v>1073949.5798319336</v>
      </c>
    </row>
    <row r="55" spans="3:21">
      <c r="C55" s="40">
        <v>49</v>
      </c>
      <c r="D55" s="41">
        <f t="shared" si="0"/>
        <v>24750</v>
      </c>
      <c r="E55" s="41">
        <f t="shared" si="1"/>
        <v>1212750</v>
      </c>
      <c r="F55" s="41">
        <f t="shared" si="2"/>
        <v>1787250</v>
      </c>
      <c r="H55" s="40">
        <v>49</v>
      </c>
      <c r="I55" s="41">
        <f t="shared" si="3"/>
        <v>29454.545454545456</v>
      </c>
      <c r="J55" s="41">
        <f t="shared" si="4"/>
        <v>1924363.6363636365</v>
      </c>
      <c r="K55" s="41">
        <f t="shared" si="5"/>
        <v>1075636.3636363635</v>
      </c>
      <c r="M55" s="40">
        <v>49</v>
      </c>
      <c r="N55" s="41">
        <f t="shared" si="6"/>
        <v>17754.494394704492</v>
      </c>
      <c r="O55" s="41">
        <f t="shared" si="7"/>
        <v>2550530.9576919549</v>
      </c>
      <c r="P55" s="41">
        <f t="shared" si="8"/>
        <v>449469.04230804509</v>
      </c>
      <c r="R55" s="40">
        <v>49</v>
      </c>
      <c r="S55" s="41">
        <f t="shared" si="9"/>
        <v>29831.932773109264</v>
      </c>
      <c r="T55" s="41">
        <f t="shared" si="10"/>
        <v>1955882.3529411757</v>
      </c>
      <c r="U55" s="41">
        <f t="shared" si="11"/>
        <v>1044117.6470588243</v>
      </c>
    </row>
    <row r="56" spans="3:21">
      <c r="C56" s="40">
        <v>50</v>
      </c>
      <c r="D56" s="41">
        <f t="shared" si="0"/>
        <v>24750</v>
      </c>
      <c r="E56" s="41">
        <f t="shared" si="1"/>
        <v>1237500</v>
      </c>
      <c r="F56" s="41">
        <f t="shared" si="2"/>
        <v>1762500</v>
      </c>
      <c r="H56" s="40">
        <v>50</v>
      </c>
      <c r="I56" s="41">
        <f t="shared" si="3"/>
        <v>29045.454545454544</v>
      </c>
      <c r="J56" s="41">
        <f t="shared" si="4"/>
        <v>1953409.0909090911</v>
      </c>
      <c r="K56" s="41">
        <f t="shared" si="5"/>
        <v>1046590.9090909089</v>
      </c>
      <c r="M56" s="40">
        <v>50</v>
      </c>
      <c r="N56" s="41">
        <f t="shared" si="6"/>
        <v>17079.823607705723</v>
      </c>
      <c r="O56" s="41">
        <f t="shared" si="7"/>
        <v>2567610.7812996604</v>
      </c>
      <c r="P56" s="41">
        <f t="shared" si="8"/>
        <v>432389.21870033955</v>
      </c>
      <c r="R56" s="40">
        <v>50</v>
      </c>
      <c r="S56" s="41">
        <f t="shared" si="9"/>
        <v>29411.764705882375</v>
      </c>
      <c r="T56" s="41">
        <f t="shared" si="10"/>
        <v>1985294.1176470581</v>
      </c>
      <c r="U56" s="41">
        <f t="shared" si="11"/>
        <v>1014705.8823529419</v>
      </c>
    </row>
    <row r="57" spans="3:21">
      <c r="C57" s="40">
        <v>51</v>
      </c>
      <c r="D57" s="41">
        <f t="shared" si="0"/>
        <v>24750</v>
      </c>
      <c r="E57" s="41">
        <f t="shared" si="1"/>
        <v>1262250</v>
      </c>
      <c r="F57" s="41">
        <f t="shared" si="2"/>
        <v>1737750</v>
      </c>
      <c r="H57" s="40">
        <v>51</v>
      </c>
      <c r="I57" s="41">
        <f t="shared" si="3"/>
        <v>28636.363636363636</v>
      </c>
      <c r="J57" s="41">
        <f t="shared" si="4"/>
        <v>1982045.4545454546</v>
      </c>
      <c r="K57" s="41">
        <f t="shared" si="5"/>
        <v>1017954.5454545454</v>
      </c>
      <c r="M57" s="40">
        <v>51</v>
      </c>
      <c r="N57" s="41">
        <f t="shared" si="6"/>
        <v>16430.790310612909</v>
      </c>
      <c r="O57" s="41">
        <f t="shared" si="7"/>
        <v>2584041.5716102733</v>
      </c>
      <c r="P57" s="41">
        <f t="shared" si="8"/>
        <v>415958.42838972667</v>
      </c>
      <c r="R57" s="40">
        <v>51</v>
      </c>
      <c r="S57" s="41">
        <f t="shared" si="9"/>
        <v>28991.596638655483</v>
      </c>
      <c r="T57" s="41">
        <f t="shared" si="10"/>
        <v>2014285.7142857136</v>
      </c>
      <c r="U57" s="41">
        <f t="shared" si="11"/>
        <v>985714.28571428638</v>
      </c>
    </row>
    <row r="58" spans="3:21">
      <c r="C58" s="40">
        <v>52</v>
      </c>
      <c r="D58" s="41">
        <f t="shared" si="0"/>
        <v>24750</v>
      </c>
      <c r="E58" s="41">
        <f t="shared" si="1"/>
        <v>1287000</v>
      </c>
      <c r="F58" s="41">
        <f t="shared" si="2"/>
        <v>1713000</v>
      </c>
      <c r="H58" s="40">
        <v>52</v>
      </c>
      <c r="I58" s="41">
        <f t="shared" si="3"/>
        <v>28227.272727272728</v>
      </c>
      <c r="J58" s="41">
        <f t="shared" si="4"/>
        <v>2010272.7272727273</v>
      </c>
      <c r="K58" s="41">
        <f t="shared" si="5"/>
        <v>989727.27272727271</v>
      </c>
      <c r="M58" s="40">
        <v>52</v>
      </c>
      <c r="N58" s="41">
        <f t="shared" si="6"/>
        <v>15806.420278809617</v>
      </c>
      <c r="O58" s="41">
        <f t="shared" si="7"/>
        <v>2599847.9918890828</v>
      </c>
      <c r="P58" s="41">
        <f t="shared" si="8"/>
        <v>400152.00811091717</v>
      </c>
      <c r="R58" s="40">
        <v>52</v>
      </c>
      <c r="S58" s="41">
        <f t="shared" si="9"/>
        <v>28571.428571428591</v>
      </c>
      <c r="T58" s="41">
        <f t="shared" si="10"/>
        <v>2042857.1428571423</v>
      </c>
      <c r="U58" s="41">
        <f t="shared" si="11"/>
        <v>957142.85714285774</v>
      </c>
    </row>
    <row r="59" spans="3:21">
      <c r="C59" s="40">
        <v>53</v>
      </c>
      <c r="D59" s="41">
        <f t="shared" si="0"/>
        <v>24750</v>
      </c>
      <c r="E59" s="41">
        <f t="shared" si="1"/>
        <v>1311750</v>
      </c>
      <c r="F59" s="41">
        <f t="shared" si="2"/>
        <v>1688250</v>
      </c>
      <c r="H59" s="40">
        <v>53</v>
      </c>
      <c r="I59" s="41">
        <f t="shared" si="3"/>
        <v>27818.18181818182</v>
      </c>
      <c r="J59" s="41">
        <f t="shared" si="4"/>
        <v>2038090.9090909092</v>
      </c>
      <c r="K59" s="41">
        <f t="shared" si="5"/>
        <v>961909.09090909082</v>
      </c>
      <c r="M59" s="40">
        <v>53</v>
      </c>
      <c r="N59" s="41">
        <f t="shared" si="6"/>
        <v>15205.776308214852</v>
      </c>
      <c r="O59" s="41">
        <f t="shared" si="7"/>
        <v>2615053.7681972976</v>
      </c>
      <c r="P59" s="41">
        <f t="shared" si="8"/>
        <v>384946.23180270242</v>
      </c>
      <c r="R59" s="40">
        <v>53</v>
      </c>
      <c r="S59" s="41">
        <f t="shared" si="9"/>
        <v>28151.260504201698</v>
      </c>
      <c r="T59" s="41">
        <f t="shared" si="10"/>
        <v>2071008.403361344</v>
      </c>
      <c r="U59" s="41">
        <f t="shared" si="11"/>
        <v>928991.59663865599</v>
      </c>
    </row>
    <row r="60" spans="3:21">
      <c r="C60" s="40">
        <v>54</v>
      </c>
      <c r="D60" s="41">
        <f t="shared" si="0"/>
        <v>24750</v>
      </c>
      <c r="E60" s="41">
        <f t="shared" si="1"/>
        <v>1336500</v>
      </c>
      <c r="F60" s="41">
        <f t="shared" si="2"/>
        <v>1663500</v>
      </c>
      <c r="H60" s="40">
        <v>54</v>
      </c>
      <c r="I60" s="41">
        <f t="shared" si="3"/>
        <v>27409.090909090908</v>
      </c>
      <c r="J60" s="41">
        <f t="shared" si="4"/>
        <v>2065500</v>
      </c>
      <c r="K60" s="41">
        <f t="shared" si="5"/>
        <v>934500</v>
      </c>
      <c r="M60" s="40">
        <v>54</v>
      </c>
      <c r="N60" s="41">
        <f t="shared" si="6"/>
        <v>14627.956808502688</v>
      </c>
      <c r="O60" s="41">
        <f t="shared" si="7"/>
        <v>2629681.7250058004</v>
      </c>
      <c r="P60" s="41">
        <f t="shared" si="8"/>
        <v>370318.27499419963</v>
      </c>
      <c r="R60" s="40">
        <v>54</v>
      </c>
      <c r="S60" s="41">
        <f t="shared" si="9"/>
        <v>27731.092436974806</v>
      </c>
      <c r="T60" s="41">
        <f t="shared" si="10"/>
        <v>2098739.4957983186</v>
      </c>
      <c r="U60" s="41">
        <f t="shared" si="11"/>
        <v>901260.50420168135</v>
      </c>
    </row>
    <row r="61" spans="3:21">
      <c r="C61" s="40">
        <v>55</v>
      </c>
      <c r="D61" s="41">
        <f t="shared" si="0"/>
        <v>24750</v>
      </c>
      <c r="E61" s="41">
        <f t="shared" si="1"/>
        <v>1361250</v>
      </c>
      <c r="F61" s="41">
        <f t="shared" si="2"/>
        <v>1638750</v>
      </c>
      <c r="H61" s="40">
        <v>55</v>
      </c>
      <c r="I61" s="41">
        <f t="shared" si="3"/>
        <v>27000</v>
      </c>
      <c r="J61" s="41">
        <f t="shared" si="4"/>
        <v>2092500</v>
      </c>
      <c r="K61" s="41">
        <f t="shared" si="5"/>
        <v>907500</v>
      </c>
      <c r="M61" s="40">
        <v>55</v>
      </c>
      <c r="N61" s="41">
        <f t="shared" si="6"/>
        <v>14072.094449779586</v>
      </c>
      <c r="O61" s="41">
        <f t="shared" si="7"/>
        <v>2643753.8194555799</v>
      </c>
      <c r="P61" s="41">
        <f t="shared" si="8"/>
        <v>356246.18054442015</v>
      </c>
      <c r="R61" s="40">
        <v>55</v>
      </c>
      <c r="S61" s="41">
        <f t="shared" si="9"/>
        <v>27310.924369747921</v>
      </c>
      <c r="T61" s="41">
        <f t="shared" si="10"/>
        <v>2126050.4201680664</v>
      </c>
      <c r="U61" s="41">
        <f t="shared" si="11"/>
        <v>873949.5798319336</v>
      </c>
    </row>
    <row r="62" spans="3:21">
      <c r="C62" s="40">
        <v>56</v>
      </c>
      <c r="D62" s="41">
        <f t="shared" si="0"/>
        <v>24750</v>
      </c>
      <c r="E62" s="41">
        <f t="shared" si="1"/>
        <v>1386000</v>
      </c>
      <c r="F62" s="41">
        <f t="shared" si="2"/>
        <v>1614000</v>
      </c>
      <c r="H62" s="40">
        <v>56</v>
      </c>
      <c r="I62" s="41">
        <f t="shared" si="3"/>
        <v>26590.909090909092</v>
      </c>
      <c r="J62" s="41">
        <f t="shared" si="4"/>
        <v>2119090.9090909092</v>
      </c>
      <c r="K62" s="41">
        <f t="shared" si="5"/>
        <v>880909.09090909082</v>
      </c>
      <c r="M62" s="40">
        <v>56</v>
      </c>
      <c r="N62" s="41">
        <f t="shared" si="6"/>
        <v>13537.354860687961</v>
      </c>
      <c r="O62" s="41">
        <f t="shared" si="7"/>
        <v>2657291.1743162679</v>
      </c>
      <c r="P62" s="41">
        <f t="shared" si="8"/>
        <v>342708.82568373205</v>
      </c>
      <c r="R62" s="40">
        <v>56</v>
      </c>
      <c r="S62" s="41">
        <f t="shared" si="9"/>
        <v>26890.756302521037</v>
      </c>
      <c r="T62" s="41">
        <f t="shared" si="10"/>
        <v>2152941.1764705875</v>
      </c>
      <c r="U62" s="41">
        <f t="shared" si="11"/>
        <v>847058.8235294125</v>
      </c>
    </row>
    <row r="63" spans="3:21">
      <c r="C63" s="40">
        <v>57</v>
      </c>
      <c r="D63" s="41">
        <f t="shared" si="0"/>
        <v>24750</v>
      </c>
      <c r="E63" s="41">
        <f t="shared" si="1"/>
        <v>1410750</v>
      </c>
      <c r="F63" s="41">
        <f t="shared" si="2"/>
        <v>1589250</v>
      </c>
      <c r="H63" s="40">
        <v>57</v>
      </c>
      <c r="I63" s="41">
        <f t="shared" si="3"/>
        <v>26181.81818181818</v>
      </c>
      <c r="J63" s="41">
        <f t="shared" si="4"/>
        <v>2145272.7272727275</v>
      </c>
      <c r="K63" s="41">
        <f t="shared" si="5"/>
        <v>854727.27272727247</v>
      </c>
      <c r="M63" s="40">
        <v>57</v>
      </c>
      <c r="N63" s="41">
        <f t="shared" si="6"/>
        <v>13022.935375981817</v>
      </c>
      <c r="O63" s="41">
        <f t="shared" si="7"/>
        <v>2670314.1096922499</v>
      </c>
      <c r="P63" s="41">
        <f t="shared" si="8"/>
        <v>329685.89030775009</v>
      </c>
      <c r="R63" s="40">
        <v>57</v>
      </c>
      <c r="S63" s="41">
        <f t="shared" si="9"/>
        <v>26470.588235294141</v>
      </c>
      <c r="T63" s="41">
        <f t="shared" si="10"/>
        <v>2179411.7647058815</v>
      </c>
      <c r="U63" s="41">
        <f t="shared" si="11"/>
        <v>820588.23529411852</v>
      </c>
    </row>
    <row r="64" spans="3:21">
      <c r="C64" s="40">
        <v>58</v>
      </c>
      <c r="D64" s="41">
        <f t="shared" si="0"/>
        <v>24750</v>
      </c>
      <c r="E64" s="41">
        <f t="shared" si="1"/>
        <v>1435500</v>
      </c>
      <c r="F64" s="41">
        <f t="shared" si="2"/>
        <v>1564500</v>
      </c>
      <c r="H64" s="40">
        <v>58</v>
      </c>
      <c r="I64" s="41">
        <f t="shared" si="3"/>
        <v>25772.727272727272</v>
      </c>
      <c r="J64" s="41">
        <f t="shared" si="4"/>
        <v>2171045.4545454546</v>
      </c>
      <c r="K64" s="41">
        <f t="shared" si="5"/>
        <v>828954.54545454541</v>
      </c>
      <c r="M64" s="40">
        <v>58</v>
      </c>
      <c r="N64" s="41">
        <f t="shared" si="6"/>
        <v>12528.06383169451</v>
      </c>
      <c r="O64" s="41">
        <f t="shared" si="7"/>
        <v>2682842.1735239443</v>
      </c>
      <c r="P64" s="41">
        <f t="shared" si="8"/>
        <v>317157.82647605566</v>
      </c>
      <c r="R64" s="40">
        <v>58</v>
      </c>
      <c r="S64" s="41">
        <f t="shared" si="9"/>
        <v>26050.420168067252</v>
      </c>
      <c r="T64" s="41">
        <f t="shared" si="10"/>
        <v>2205462.1848739488</v>
      </c>
      <c r="U64" s="41">
        <f t="shared" si="11"/>
        <v>794537.81512605119</v>
      </c>
    </row>
    <row r="65" spans="3:21">
      <c r="C65" s="40">
        <v>59</v>
      </c>
      <c r="D65" s="41">
        <f t="shared" si="0"/>
        <v>24750</v>
      </c>
      <c r="E65" s="41">
        <f t="shared" si="1"/>
        <v>1460250</v>
      </c>
      <c r="F65" s="41">
        <f t="shared" si="2"/>
        <v>1539750</v>
      </c>
      <c r="H65" s="40">
        <v>59</v>
      </c>
      <c r="I65" s="41">
        <f t="shared" si="3"/>
        <v>25363.636363636364</v>
      </c>
      <c r="J65" s="41">
        <f t="shared" si="4"/>
        <v>2196409.0909090908</v>
      </c>
      <c r="K65" s="41">
        <f t="shared" si="5"/>
        <v>803590.90909090918</v>
      </c>
      <c r="M65" s="40">
        <v>59</v>
      </c>
      <c r="N65" s="41">
        <f t="shared" si="6"/>
        <v>12051.997406090119</v>
      </c>
      <c r="O65" s="41">
        <f t="shared" si="7"/>
        <v>2694894.1709300345</v>
      </c>
      <c r="P65" s="41">
        <f t="shared" si="8"/>
        <v>305105.82906996552</v>
      </c>
      <c r="R65" s="40">
        <v>59</v>
      </c>
      <c r="S65" s="41">
        <f t="shared" si="9"/>
        <v>25630.25210084036</v>
      </c>
      <c r="T65" s="41">
        <f t="shared" si="10"/>
        <v>2231092.436974789</v>
      </c>
      <c r="U65" s="41">
        <f t="shared" si="11"/>
        <v>768907.56302521098</v>
      </c>
    </row>
    <row r="66" spans="3:21">
      <c r="C66" s="40">
        <v>60</v>
      </c>
      <c r="D66" s="41">
        <f t="shared" si="0"/>
        <v>24750</v>
      </c>
      <c r="E66" s="41">
        <f t="shared" si="1"/>
        <v>1485000</v>
      </c>
      <c r="F66" s="41">
        <f t="shared" si="2"/>
        <v>1515000</v>
      </c>
      <c r="H66" s="40">
        <v>60</v>
      </c>
      <c r="I66" s="41">
        <f t="shared" si="3"/>
        <v>24954.545454545456</v>
      </c>
      <c r="J66" s="41">
        <f t="shared" si="4"/>
        <v>2221363.6363636362</v>
      </c>
      <c r="K66" s="41">
        <f t="shared" si="5"/>
        <v>778636.36363636376</v>
      </c>
      <c r="M66" s="40">
        <v>60</v>
      </c>
      <c r="N66" s="41">
        <f t="shared" si="6"/>
        <v>11594.021504658695</v>
      </c>
      <c r="O66" s="41">
        <f t="shared" si="7"/>
        <v>2706488.1924346932</v>
      </c>
      <c r="P66" s="41">
        <f t="shared" si="8"/>
        <v>293511.80756530678</v>
      </c>
      <c r="R66" s="40">
        <v>60</v>
      </c>
      <c r="S66" s="41">
        <f t="shared" si="9"/>
        <v>25210.084033613475</v>
      </c>
      <c r="T66" s="41">
        <f t="shared" si="10"/>
        <v>2256302.5210084026</v>
      </c>
      <c r="U66" s="41">
        <f t="shared" si="11"/>
        <v>743697.47899159743</v>
      </c>
    </row>
    <row r="67" spans="3:21">
      <c r="C67" s="40">
        <v>61</v>
      </c>
      <c r="D67" s="41">
        <f t="shared" si="0"/>
        <v>24750</v>
      </c>
      <c r="E67" s="41">
        <f t="shared" si="1"/>
        <v>1509750</v>
      </c>
      <c r="F67" s="41">
        <f t="shared" si="2"/>
        <v>1490250</v>
      </c>
      <c r="H67" s="40">
        <v>61</v>
      </c>
      <c r="I67" s="41">
        <f t="shared" si="3"/>
        <v>24545.454545454544</v>
      </c>
      <c r="J67" s="41">
        <f t="shared" si="4"/>
        <v>2245909.0909090908</v>
      </c>
      <c r="K67" s="41">
        <f t="shared" si="5"/>
        <v>754090.90909090918</v>
      </c>
      <c r="M67" s="40">
        <v>61</v>
      </c>
      <c r="N67" s="41">
        <f t="shared" si="6"/>
        <v>11153.448687481665</v>
      </c>
      <c r="O67" s="41">
        <f t="shared" si="7"/>
        <v>2717641.6411221749</v>
      </c>
      <c r="P67" s="41">
        <f t="shared" si="8"/>
        <v>282358.35887782509</v>
      </c>
      <c r="R67" s="40">
        <v>61</v>
      </c>
      <c r="S67" s="41">
        <f t="shared" si="9"/>
        <v>24789.915966386579</v>
      </c>
      <c r="T67" s="41">
        <f t="shared" si="10"/>
        <v>2281092.436974789</v>
      </c>
      <c r="U67" s="41">
        <f t="shared" si="11"/>
        <v>718907.56302521098</v>
      </c>
    </row>
    <row r="68" spans="3:21">
      <c r="C68" s="40">
        <v>62</v>
      </c>
      <c r="D68" s="41">
        <f t="shared" si="0"/>
        <v>24750</v>
      </c>
      <c r="E68" s="41">
        <f t="shared" si="1"/>
        <v>1534500</v>
      </c>
      <c r="F68" s="41">
        <f t="shared" si="2"/>
        <v>1465500</v>
      </c>
      <c r="H68" s="40">
        <v>62</v>
      </c>
      <c r="I68" s="41">
        <f t="shared" si="3"/>
        <v>24136.363636363636</v>
      </c>
      <c r="J68" s="41">
        <f t="shared" si="4"/>
        <v>2270045.4545454546</v>
      </c>
      <c r="K68" s="41">
        <f t="shared" si="5"/>
        <v>729954.54545454541</v>
      </c>
      <c r="M68" s="40">
        <v>62</v>
      </c>
      <c r="N68" s="41">
        <f t="shared" si="6"/>
        <v>10729.617637357362</v>
      </c>
      <c r="O68" s="41">
        <f t="shared" si="7"/>
        <v>2728371.2587595321</v>
      </c>
      <c r="P68" s="41">
        <f t="shared" si="8"/>
        <v>271628.74124046788</v>
      </c>
      <c r="R68" s="40">
        <v>62</v>
      </c>
      <c r="S68" s="41">
        <f t="shared" si="9"/>
        <v>24369.747899159694</v>
      </c>
      <c r="T68" s="41">
        <f t="shared" si="10"/>
        <v>2305462.1848739488</v>
      </c>
      <c r="U68" s="41">
        <f t="shared" si="11"/>
        <v>694537.81512605119</v>
      </c>
    </row>
    <row r="69" spans="3:21">
      <c r="C69" s="40">
        <v>63</v>
      </c>
      <c r="D69" s="41">
        <f t="shared" si="0"/>
        <v>24750</v>
      </c>
      <c r="E69" s="41">
        <f t="shared" si="1"/>
        <v>1559250</v>
      </c>
      <c r="F69" s="41">
        <f t="shared" si="2"/>
        <v>1440750</v>
      </c>
      <c r="H69" s="40">
        <v>63</v>
      </c>
      <c r="I69" s="41">
        <f t="shared" si="3"/>
        <v>23727.272727272728</v>
      </c>
      <c r="J69" s="41">
        <f t="shared" si="4"/>
        <v>2293772.7272727275</v>
      </c>
      <c r="K69" s="41">
        <f t="shared" si="5"/>
        <v>706227.27272727247</v>
      </c>
      <c r="M69" s="40">
        <v>63</v>
      </c>
      <c r="N69" s="41">
        <f t="shared" si="6"/>
        <v>10321.892167137781</v>
      </c>
      <c r="O69" s="41">
        <f t="shared" si="7"/>
        <v>2738693.1509266701</v>
      </c>
      <c r="P69" s="41">
        <f t="shared" si="8"/>
        <v>261306.84907332994</v>
      </c>
      <c r="R69" s="40">
        <v>63</v>
      </c>
      <c r="S69" s="41">
        <f t="shared" si="9"/>
        <v>23949.579831932799</v>
      </c>
      <c r="T69" s="41">
        <f t="shared" si="10"/>
        <v>2329411.7647058815</v>
      </c>
      <c r="U69" s="41">
        <f t="shared" si="11"/>
        <v>670588.23529411852</v>
      </c>
    </row>
    <row r="70" spans="3:21">
      <c r="C70" s="40">
        <v>64</v>
      </c>
      <c r="D70" s="41">
        <f t="shared" si="0"/>
        <v>24750</v>
      </c>
      <c r="E70" s="41">
        <f t="shared" si="1"/>
        <v>1584000</v>
      </c>
      <c r="F70" s="41">
        <f t="shared" si="2"/>
        <v>1416000</v>
      </c>
      <c r="H70" s="40">
        <v>64</v>
      </c>
      <c r="I70" s="41">
        <f t="shared" si="3"/>
        <v>23318.18181818182</v>
      </c>
      <c r="J70" s="41">
        <f t="shared" si="4"/>
        <v>2317090.9090909092</v>
      </c>
      <c r="K70" s="41">
        <f t="shared" si="5"/>
        <v>682909.09090909082</v>
      </c>
      <c r="M70" s="40">
        <v>64</v>
      </c>
      <c r="N70" s="41">
        <f t="shared" si="6"/>
        <v>9929.6602647865457</v>
      </c>
      <c r="O70" s="41">
        <f t="shared" si="7"/>
        <v>2748622.8111914564</v>
      </c>
      <c r="P70" s="41">
        <f t="shared" si="8"/>
        <v>251377.18880854361</v>
      </c>
      <c r="R70" s="40">
        <v>64</v>
      </c>
      <c r="S70" s="41">
        <f t="shared" si="9"/>
        <v>23529.41176470591</v>
      </c>
      <c r="T70" s="41">
        <f t="shared" si="10"/>
        <v>2352941.1764705875</v>
      </c>
      <c r="U70" s="41">
        <f t="shared" si="11"/>
        <v>647058.8235294125</v>
      </c>
    </row>
    <row r="71" spans="3:21">
      <c r="C71" s="40">
        <v>65</v>
      </c>
      <c r="D71" s="41">
        <f t="shared" si="0"/>
        <v>24750</v>
      </c>
      <c r="E71" s="41">
        <f t="shared" si="1"/>
        <v>1608750</v>
      </c>
      <c r="F71" s="41">
        <f t="shared" si="2"/>
        <v>1391250</v>
      </c>
      <c r="H71" s="40">
        <v>65</v>
      </c>
      <c r="I71" s="41">
        <f t="shared" si="3"/>
        <v>22909.090909090908</v>
      </c>
      <c r="J71" s="41">
        <f t="shared" si="4"/>
        <v>2340000</v>
      </c>
      <c r="K71" s="41">
        <f t="shared" si="5"/>
        <v>660000</v>
      </c>
      <c r="M71" s="40">
        <v>65</v>
      </c>
      <c r="N71" s="41">
        <f t="shared" si="6"/>
        <v>9552.3331747246575</v>
      </c>
      <c r="O71" s="41">
        <f t="shared" si="7"/>
        <v>2758175.144366181</v>
      </c>
      <c r="P71" s="41">
        <f t="shared" si="8"/>
        <v>241824.85563381901</v>
      </c>
      <c r="R71" s="40">
        <v>65</v>
      </c>
      <c r="S71" s="41">
        <f t="shared" si="9"/>
        <v>23109.243697479018</v>
      </c>
      <c r="T71" s="41">
        <f t="shared" si="10"/>
        <v>2376050.4201680664</v>
      </c>
      <c r="U71" s="41">
        <f t="shared" si="11"/>
        <v>623949.5798319336</v>
      </c>
    </row>
    <row r="72" spans="3:21">
      <c r="C72" s="40">
        <v>66</v>
      </c>
      <c r="D72" s="41">
        <f t="shared" ref="D72:D135" si="12">SLN($B$2,$B$4,$B$3*12)</f>
        <v>24750</v>
      </c>
      <c r="E72" s="41">
        <f t="shared" ref="E72:E126" si="13">E71+D72</f>
        <v>1633500</v>
      </c>
      <c r="F72" s="41">
        <f t="shared" ref="F72:F135" si="14">$F$6-E72</f>
        <v>1366500</v>
      </c>
      <c r="H72" s="40">
        <v>66</v>
      </c>
      <c r="I72" s="41">
        <f t="shared" ref="I72:I135" si="15">SYD($B$2,$B$4,$B$3*12,H72)</f>
        <v>22500</v>
      </c>
      <c r="J72" s="41">
        <f t="shared" ref="J72:J126" si="16">J71+I72</f>
        <v>2362500</v>
      </c>
      <c r="K72" s="41">
        <f t="shared" ref="K72:K135" si="17">$F$6-J72</f>
        <v>637500</v>
      </c>
      <c r="M72" s="40">
        <v>66</v>
      </c>
      <c r="N72" s="41">
        <f t="shared" ref="N72:N135" si="18">DB($B$2,$B$4,$B$3*12,M72)</f>
        <v>9189.34451408512</v>
      </c>
      <c r="O72" s="41">
        <f t="shared" ref="O72:O126" si="19">O71+N72</f>
        <v>2767364.488880266</v>
      </c>
      <c r="P72" s="41">
        <f t="shared" ref="P72:P135" si="20">$F$6-O72</f>
        <v>232635.51111973403</v>
      </c>
      <c r="R72" s="40">
        <v>66</v>
      </c>
      <c r="S72" s="41">
        <f t="shared" ref="S72:S126" si="21">DDB(U71,$B$4,$B$3*12-R71,1)</f>
        <v>22689.075630252129</v>
      </c>
      <c r="T72" s="41">
        <f t="shared" ref="T72:T126" si="22">T71+S72</f>
        <v>2398739.4957983186</v>
      </c>
      <c r="U72" s="41">
        <f t="shared" ref="U72:U135" si="23">$F$6-T72</f>
        <v>601260.50420168135</v>
      </c>
    </row>
    <row r="73" spans="3:21">
      <c r="C73" s="40">
        <v>67</v>
      </c>
      <c r="D73" s="41">
        <f t="shared" si="12"/>
        <v>24750</v>
      </c>
      <c r="E73" s="41">
        <f t="shared" si="13"/>
        <v>1658250</v>
      </c>
      <c r="F73" s="41">
        <f t="shared" si="14"/>
        <v>1341750</v>
      </c>
      <c r="H73" s="40">
        <v>67</v>
      </c>
      <c r="I73" s="41">
        <f t="shared" si="15"/>
        <v>22090.909090909092</v>
      </c>
      <c r="J73" s="41">
        <f t="shared" si="16"/>
        <v>2384590.9090909092</v>
      </c>
      <c r="K73" s="41">
        <f t="shared" si="17"/>
        <v>615409.09090909082</v>
      </c>
      <c r="M73" s="40">
        <v>67</v>
      </c>
      <c r="N73" s="41">
        <f t="shared" si="18"/>
        <v>8840.1494225498845</v>
      </c>
      <c r="O73" s="41">
        <f t="shared" si="19"/>
        <v>2776204.6383028161</v>
      </c>
      <c r="P73" s="41">
        <f t="shared" si="20"/>
        <v>223795.36169718392</v>
      </c>
      <c r="R73" s="40">
        <v>67</v>
      </c>
      <c r="S73" s="41">
        <f t="shared" si="21"/>
        <v>22268.907563025234</v>
      </c>
      <c r="T73" s="41">
        <f t="shared" si="22"/>
        <v>2421008.4033613438</v>
      </c>
      <c r="U73" s="41">
        <f t="shared" si="23"/>
        <v>578991.59663865622</v>
      </c>
    </row>
    <row r="74" spans="3:21">
      <c r="C74" s="40">
        <v>68</v>
      </c>
      <c r="D74" s="41">
        <f t="shared" si="12"/>
        <v>24750</v>
      </c>
      <c r="E74" s="41">
        <f t="shared" si="13"/>
        <v>1683000</v>
      </c>
      <c r="F74" s="41">
        <f t="shared" si="14"/>
        <v>1317000</v>
      </c>
      <c r="H74" s="40">
        <v>68</v>
      </c>
      <c r="I74" s="41">
        <f t="shared" si="15"/>
        <v>21681.81818181818</v>
      </c>
      <c r="J74" s="41">
        <f t="shared" si="16"/>
        <v>2406272.7272727275</v>
      </c>
      <c r="K74" s="41">
        <f t="shared" si="17"/>
        <v>593727.27272727247</v>
      </c>
      <c r="M74" s="40">
        <v>68</v>
      </c>
      <c r="N74" s="41">
        <f t="shared" si="18"/>
        <v>8504.2237444929906</v>
      </c>
      <c r="O74" s="41">
        <f t="shared" si="19"/>
        <v>2784708.8620473091</v>
      </c>
      <c r="P74" s="41">
        <f t="shared" si="20"/>
        <v>215291.13795269094</v>
      </c>
      <c r="R74" s="40">
        <v>68</v>
      </c>
      <c r="S74" s="41">
        <f t="shared" si="21"/>
        <v>21848.739495798349</v>
      </c>
      <c r="T74" s="41">
        <f t="shared" si="22"/>
        <v>2442857.1428571423</v>
      </c>
      <c r="U74" s="41">
        <f t="shared" si="23"/>
        <v>557142.85714285774</v>
      </c>
    </row>
    <row r="75" spans="3:21">
      <c r="C75" s="40">
        <v>69</v>
      </c>
      <c r="D75" s="41">
        <f t="shared" si="12"/>
        <v>24750</v>
      </c>
      <c r="E75" s="41">
        <f t="shared" si="13"/>
        <v>1707750</v>
      </c>
      <c r="F75" s="41">
        <f t="shared" si="14"/>
        <v>1292250</v>
      </c>
      <c r="H75" s="40">
        <v>69</v>
      </c>
      <c r="I75" s="41">
        <f t="shared" si="15"/>
        <v>21272.727272727272</v>
      </c>
      <c r="J75" s="41">
        <f t="shared" si="16"/>
        <v>2427545.4545454546</v>
      </c>
      <c r="K75" s="41">
        <f t="shared" si="17"/>
        <v>572454.54545454541</v>
      </c>
      <c r="M75" s="40">
        <v>69</v>
      </c>
      <c r="N75" s="41">
        <f t="shared" si="18"/>
        <v>8181.0632422022563</v>
      </c>
      <c r="O75" s="41">
        <f t="shared" si="19"/>
        <v>2792889.9252895112</v>
      </c>
      <c r="P75" s="41">
        <f t="shared" si="20"/>
        <v>207110.07471048879</v>
      </c>
      <c r="R75" s="40">
        <v>69</v>
      </c>
      <c r="S75" s="41">
        <f t="shared" si="21"/>
        <v>21428.571428571453</v>
      </c>
      <c r="T75" s="41">
        <f t="shared" si="22"/>
        <v>2464285.7142857136</v>
      </c>
      <c r="U75" s="41">
        <f t="shared" si="23"/>
        <v>535714.28571428638</v>
      </c>
    </row>
    <row r="76" spans="3:21">
      <c r="C76" s="40">
        <v>70</v>
      </c>
      <c r="D76" s="41">
        <f t="shared" si="12"/>
        <v>24750</v>
      </c>
      <c r="E76" s="41">
        <f t="shared" si="13"/>
        <v>1732500</v>
      </c>
      <c r="F76" s="41">
        <f t="shared" si="14"/>
        <v>1267500</v>
      </c>
      <c r="H76" s="40">
        <v>70</v>
      </c>
      <c r="I76" s="41">
        <f t="shared" si="15"/>
        <v>20863.636363636364</v>
      </c>
      <c r="J76" s="41">
        <f t="shared" si="16"/>
        <v>2448409.0909090908</v>
      </c>
      <c r="K76" s="41">
        <f t="shared" si="17"/>
        <v>551590.90909090918</v>
      </c>
      <c r="M76" s="40">
        <v>70</v>
      </c>
      <c r="N76" s="41">
        <f t="shared" si="18"/>
        <v>7870.1828389985712</v>
      </c>
      <c r="O76" s="41">
        <f t="shared" si="19"/>
        <v>2800760.1081285099</v>
      </c>
      <c r="P76" s="41">
        <f t="shared" si="20"/>
        <v>199239.89187149005</v>
      </c>
      <c r="R76" s="40">
        <v>70</v>
      </c>
      <c r="S76" s="41">
        <f t="shared" si="21"/>
        <v>21008.403361344564</v>
      </c>
      <c r="T76" s="41">
        <f t="shared" si="22"/>
        <v>2485294.1176470583</v>
      </c>
      <c r="U76" s="41">
        <f t="shared" si="23"/>
        <v>514705.88235294167</v>
      </c>
    </row>
    <row r="77" spans="3:21">
      <c r="C77" s="40">
        <v>71</v>
      </c>
      <c r="D77" s="41">
        <f t="shared" si="12"/>
        <v>24750</v>
      </c>
      <c r="E77" s="41">
        <f t="shared" si="13"/>
        <v>1757250</v>
      </c>
      <c r="F77" s="41">
        <f t="shared" si="14"/>
        <v>1242750</v>
      </c>
      <c r="H77" s="40">
        <v>71</v>
      </c>
      <c r="I77" s="41">
        <f t="shared" si="15"/>
        <v>20454.545454545456</v>
      </c>
      <c r="J77" s="41">
        <f t="shared" si="16"/>
        <v>2468863.6363636362</v>
      </c>
      <c r="K77" s="41">
        <f t="shared" si="17"/>
        <v>531136.36363636376</v>
      </c>
      <c r="M77" s="40">
        <v>71</v>
      </c>
      <c r="N77" s="41">
        <f t="shared" si="18"/>
        <v>7571.1158911166258</v>
      </c>
      <c r="O77" s="41">
        <f t="shared" si="19"/>
        <v>2808331.2240196266</v>
      </c>
      <c r="P77" s="41">
        <f t="shared" si="20"/>
        <v>191668.77598037338</v>
      </c>
      <c r="R77" s="40">
        <v>71</v>
      </c>
      <c r="S77" s="41">
        <f t="shared" si="21"/>
        <v>20588.235294117669</v>
      </c>
      <c r="T77" s="41">
        <f t="shared" si="22"/>
        <v>2505882.3529411759</v>
      </c>
      <c r="U77" s="41">
        <f t="shared" si="23"/>
        <v>494117.64705882408</v>
      </c>
    </row>
    <row r="78" spans="3:21">
      <c r="C78" s="40">
        <v>72</v>
      </c>
      <c r="D78" s="41">
        <f t="shared" si="12"/>
        <v>24750</v>
      </c>
      <c r="E78" s="41">
        <f t="shared" si="13"/>
        <v>1782000</v>
      </c>
      <c r="F78" s="41">
        <f t="shared" si="14"/>
        <v>1218000</v>
      </c>
      <c r="H78" s="40">
        <v>72</v>
      </c>
      <c r="I78" s="41">
        <f t="shared" si="15"/>
        <v>20045.454545454544</v>
      </c>
      <c r="J78" s="41">
        <f t="shared" si="16"/>
        <v>2488909.0909090908</v>
      </c>
      <c r="K78" s="41">
        <f t="shared" si="17"/>
        <v>511090.90909090918</v>
      </c>
      <c r="M78" s="40">
        <v>72</v>
      </c>
      <c r="N78" s="41">
        <f t="shared" si="18"/>
        <v>7283.4134872541945</v>
      </c>
      <c r="O78" s="41">
        <f t="shared" si="19"/>
        <v>2815614.6375068808</v>
      </c>
      <c r="P78" s="41">
        <f t="shared" si="20"/>
        <v>184385.3624931192</v>
      </c>
      <c r="R78" s="40">
        <v>72</v>
      </c>
      <c r="S78" s="41">
        <f t="shared" si="21"/>
        <v>20168.067226890777</v>
      </c>
      <c r="T78" s="41">
        <f t="shared" si="22"/>
        <v>2526050.4201680669</v>
      </c>
      <c r="U78" s="41">
        <f t="shared" si="23"/>
        <v>473949.57983193314</v>
      </c>
    </row>
    <row r="79" spans="3:21">
      <c r="C79" s="40">
        <v>73</v>
      </c>
      <c r="D79" s="41">
        <f t="shared" si="12"/>
        <v>24750</v>
      </c>
      <c r="E79" s="41">
        <f t="shared" si="13"/>
        <v>1806750</v>
      </c>
      <c r="F79" s="41">
        <f t="shared" si="14"/>
        <v>1193250</v>
      </c>
      <c r="H79" s="40">
        <v>73</v>
      </c>
      <c r="I79" s="41">
        <f t="shared" si="15"/>
        <v>19636.363636363636</v>
      </c>
      <c r="J79" s="41">
        <f t="shared" si="16"/>
        <v>2508545.4545454546</v>
      </c>
      <c r="K79" s="41">
        <f t="shared" si="17"/>
        <v>491454.54545454541</v>
      </c>
      <c r="M79" s="40">
        <v>73</v>
      </c>
      <c r="N79" s="41">
        <f t="shared" si="18"/>
        <v>7006.6437747385353</v>
      </c>
      <c r="O79" s="41">
        <f t="shared" si="19"/>
        <v>2822621.2812816193</v>
      </c>
      <c r="P79" s="41">
        <f t="shared" si="20"/>
        <v>177378.71871838067</v>
      </c>
      <c r="R79" s="40">
        <v>73</v>
      </c>
      <c r="S79" s="41">
        <f t="shared" si="21"/>
        <v>19747.899159663881</v>
      </c>
      <c r="T79" s="41">
        <f t="shared" si="22"/>
        <v>2545798.3193277307</v>
      </c>
      <c r="U79" s="41">
        <f t="shared" si="23"/>
        <v>454201.68067226931</v>
      </c>
    </row>
    <row r="80" spans="3:21">
      <c r="C80" s="40">
        <v>74</v>
      </c>
      <c r="D80" s="41">
        <f t="shared" si="12"/>
        <v>24750</v>
      </c>
      <c r="E80" s="41">
        <f t="shared" si="13"/>
        <v>1831500</v>
      </c>
      <c r="F80" s="41">
        <f t="shared" si="14"/>
        <v>1168500</v>
      </c>
      <c r="H80" s="40">
        <v>74</v>
      </c>
      <c r="I80" s="41">
        <f t="shared" si="15"/>
        <v>19227.272727272728</v>
      </c>
      <c r="J80" s="41">
        <f t="shared" si="16"/>
        <v>2527772.7272727275</v>
      </c>
      <c r="K80" s="41">
        <f t="shared" si="17"/>
        <v>472227.27272727247</v>
      </c>
      <c r="M80" s="40">
        <v>74</v>
      </c>
      <c r="N80" s="41">
        <f t="shared" si="18"/>
        <v>6740.391311298471</v>
      </c>
      <c r="O80" s="41">
        <f t="shared" si="19"/>
        <v>2829361.6725929179</v>
      </c>
      <c r="P80" s="41">
        <f t="shared" si="20"/>
        <v>170638.32740708208</v>
      </c>
      <c r="R80" s="40">
        <v>74</v>
      </c>
      <c r="S80" s="41">
        <f t="shared" si="21"/>
        <v>19327.731092436992</v>
      </c>
      <c r="T80" s="41">
        <f t="shared" si="22"/>
        <v>2565126.0504201679</v>
      </c>
      <c r="U80" s="41">
        <f t="shared" si="23"/>
        <v>434873.94957983214</v>
      </c>
    </row>
    <row r="81" spans="3:21">
      <c r="C81" s="40">
        <v>75</v>
      </c>
      <c r="D81" s="41">
        <f t="shared" si="12"/>
        <v>24750</v>
      </c>
      <c r="E81" s="41">
        <f t="shared" si="13"/>
        <v>1856250</v>
      </c>
      <c r="F81" s="41">
        <f t="shared" si="14"/>
        <v>1143750</v>
      </c>
      <c r="H81" s="40">
        <v>75</v>
      </c>
      <c r="I81" s="41">
        <f t="shared" si="15"/>
        <v>18818.18181818182</v>
      </c>
      <c r="J81" s="41">
        <f t="shared" si="16"/>
        <v>2546590.9090909092</v>
      </c>
      <c r="K81" s="41">
        <f t="shared" si="17"/>
        <v>453409.09090909082</v>
      </c>
      <c r="M81" s="40">
        <v>75</v>
      </c>
      <c r="N81" s="41">
        <f t="shared" si="18"/>
        <v>6484.2564414691287</v>
      </c>
      <c r="O81" s="41">
        <f t="shared" si="19"/>
        <v>2835845.9290343872</v>
      </c>
      <c r="P81" s="41">
        <f t="shared" si="20"/>
        <v>164154.07096561277</v>
      </c>
      <c r="R81" s="40">
        <v>75</v>
      </c>
      <c r="S81" s="41">
        <f t="shared" si="21"/>
        <v>18907.563025210093</v>
      </c>
      <c r="T81" s="41">
        <f t="shared" si="22"/>
        <v>2584033.6134453779</v>
      </c>
      <c r="U81" s="41">
        <f t="shared" si="23"/>
        <v>415966.38655462209</v>
      </c>
    </row>
    <row r="82" spans="3:21">
      <c r="C82" s="40">
        <v>76</v>
      </c>
      <c r="D82" s="41">
        <f t="shared" si="12"/>
        <v>24750</v>
      </c>
      <c r="E82" s="41">
        <f t="shared" si="13"/>
        <v>1881000</v>
      </c>
      <c r="F82" s="41">
        <f t="shared" si="14"/>
        <v>1119000</v>
      </c>
      <c r="H82" s="40">
        <v>76</v>
      </c>
      <c r="I82" s="41">
        <f t="shared" si="15"/>
        <v>18409.090909090908</v>
      </c>
      <c r="J82" s="41">
        <f t="shared" si="16"/>
        <v>2565000</v>
      </c>
      <c r="K82" s="41">
        <f t="shared" si="17"/>
        <v>435000</v>
      </c>
      <c r="M82" s="40">
        <v>76</v>
      </c>
      <c r="N82" s="41">
        <f t="shared" si="18"/>
        <v>6237.8546966933018</v>
      </c>
      <c r="O82" s="41">
        <f t="shared" si="19"/>
        <v>2842083.7837310806</v>
      </c>
      <c r="P82" s="41">
        <f t="shared" si="20"/>
        <v>157916.21626891941</v>
      </c>
      <c r="R82" s="40">
        <v>76</v>
      </c>
      <c r="S82" s="41">
        <f t="shared" si="21"/>
        <v>18487.394957983204</v>
      </c>
      <c r="T82" s="41">
        <f t="shared" si="22"/>
        <v>2602521.0084033613</v>
      </c>
      <c r="U82" s="41">
        <f t="shared" si="23"/>
        <v>397478.99159663869</v>
      </c>
    </row>
    <row r="83" spans="3:21">
      <c r="C83" s="40">
        <v>77</v>
      </c>
      <c r="D83" s="41">
        <f t="shared" si="12"/>
        <v>24750</v>
      </c>
      <c r="E83" s="41">
        <f t="shared" si="13"/>
        <v>1905750</v>
      </c>
      <c r="F83" s="41">
        <f t="shared" si="14"/>
        <v>1094250</v>
      </c>
      <c r="H83" s="40">
        <v>77</v>
      </c>
      <c r="I83" s="41">
        <f t="shared" si="15"/>
        <v>18000</v>
      </c>
      <c r="J83" s="41">
        <f t="shared" si="16"/>
        <v>2583000</v>
      </c>
      <c r="K83" s="41">
        <f t="shared" si="17"/>
        <v>417000</v>
      </c>
      <c r="M83" s="40">
        <v>77</v>
      </c>
      <c r="N83" s="41">
        <f t="shared" si="18"/>
        <v>6000.8162182189562</v>
      </c>
      <c r="O83" s="41">
        <f t="shared" si="19"/>
        <v>2848084.5999492994</v>
      </c>
      <c r="P83" s="41">
        <f t="shared" si="20"/>
        <v>151915.40005070064</v>
      </c>
      <c r="R83" s="40">
        <v>77</v>
      </c>
      <c r="S83" s="41">
        <f t="shared" si="21"/>
        <v>18067.226890756305</v>
      </c>
      <c r="T83" s="41">
        <f t="shared" si="22"/>
        <v>2620588.2352941176</v>
      </c>
      <c r="U83" s="41">
        <f t="shared" si="23"/>
        <v>379411.76470588241</v>
      </c>
    </row>
    <row r="84" spans="3:21">
      <c r="C84" s="40">
        <v>78</v>
      </c>
      <c r="D84" s="41">
        <f t="shared" si="12"/>
        <v>24750</v>
      </c>
      <c r="E84" s="41">
        <f t="shared" si="13"/>
        <v>1930500</v>
      </c>
      <c r="F84" s="41">
        <f t="shared" si="14"/>
        <v>1069500</v>
      </c>
      <c r="H84" s="40">
        <v>78</v>
      </c>
      <c r="I84" s="41">
        <f t="shared" si="15"/>
        <v>17590.909090909092</v>
      </c>
      <c r="J84" s="41">
        <f t="shared" si="16"/>
        <v>2600590.9090909092</v>
      </c>
      <c r="K84" s="41">
        <f t="shared" si="17"/>
        <v>399409.09090909082</v>
      </c>
      <c r="M84" s="40">
        <v>78</v>
      </c>
      <c r="N84" s="41">
        <f t="shared" si="18"/>
        <v>5772.7852019266356</v>
      </c>
      <c r="O84" s="41">
        <f t="shared" si="19"/>
        <v>2853857.3851512261</v>
      </c>
      <c r="P84" s="41">
        <f t="shared" si="20"/>
        <v>146142.61484877393</v>
      </c>
      <c r="R84" s="40">
        <v>78</v>
      </c>
      <c r="S84" s="41">
        <f t="shared" si="21"/>
        <v>17647.058823529413</v>
      </c>
      <c r="T84" s="41">
        <f t="shared" si="22"/>
        <v>2638235.2941176472</v>
      </c>
      <c r="U84" s="41">
        <f t="shared" si="23"/>
        <v>361764.70588235278</v>
      </c>
    </row>
    <row r="85" spans="3:21">
      <c r="C85" s="40">
        <v>79</v>
      </c>
      <c r="D85" s="41">
        <f t="shared" si="12"/>
        <v>24750</v>
      </c>
      <c r="E85" s="41">
        <f t="shared" si="13"/>
        <v>1955250</v>
      </c>
      <c r="F85" s="41">
        <f t="shared" si="14"/>
        <v>1044750</v>
      </c>
      <c r="H85" s="40">
        <v>79</v>
      </c>
      <c r="I85" s="41">
        <f t="shared" si="15"/>
        <v>17181.81818181818</v>
      </c>
      <c r="J85" s="41">
        <f t="shared" si="16"/>
        <v>2617772.7272727275</v>
      </c>
      <c r="K85" s="41">
        <f t="shared" si="17"/>
        <v>382227.27272727247</v>
      </c>
      <c r="M85" s="40">
        <v>79</v>
      </c>
      <c r="N85" s="41">
        <f t="shared" si="18"/>
        <v>5553.4193642534237</v>
      </c>
      <c r="O85" s="41">
        <f t="shared" si="19"/>
        <v>2859410.8045154796</v>
      </c>
      <c r="P85" s="41">
        <f t="shared" si="20"/>
        <v>140589.1954845204</v>
      </c>
      <c r="R85" s="40">
        <v>79</v>
      </c>
      <c r="S85" s="41">
        <f t="shared" si="21"/>
        <v>17226.890756302513</v>
      </c>
      <c r="T85" s="41">
        <f t="shared" si="22"/>
        <v>2655462.1848739497</v>
      </c>
      <c r="U85" s="41">
        <f t="shared" si="23"/>
        <v>344537.81512605026</v>
      </c>
    </row>
    <row r="86" spans="3:21">
      <c r="C86" s="40">
        <v>80</v>
      </c>
      <c r="D86" s="41">
        <f t="shared" si="12"/>
        <v>24750</v>
      </c>
      <c r="E86" s="41">
        <f t="shared" si="13"/>
        <v>1980000</v>
      </c>
      <c r="F86" s="41">
        <f t="shared" si="14"/>
        <v>1020000</v>
      </c>
      <c r="H86" s="40">
        <v>80</v>
      </c>
      <c r="I86" s="41">
        <f t="shared" si="15"/>
        <v>16772.727272727272</v>
      </c>
      <c r="J86" s="41">
        <f t="shared" si="16"/>
        <v>2634545.4545454546</v>
      </c>
      <c r="K86" s="41">
        <f t="shared" si="17"/>
        <v>365454.54545454541</v>
      </c>
      <c r="M86" s="40">
        <v>80</v>
      </c>
      <c r="N86" s="41">
        <f t="shared" si="18"/>
        <v>5342.3894284117932</v>
      </c>
      <c r="O86" s="41">
        <f t="shared" si="19"/>
        <v>2864753.1939438912</v>
      </c>
      <c r="P86" s="41">
        <f t="shared" si="20"/>
        <v>135246.80605610879</v>
      </c>
      <c r="R86" s="40">
        <v>80</v>
      </c>
      <c r="S86" s="41">
        <f t="shared" si="21"/>
        <v>16806.722689075625</v>
      </c>
      <c r="T86" s="41">
        <f t="shared" si="22"/>
        <v>2672268.9075630251</v>
      </c>
      <c r="U86" s="41">
        <f t="shared" si="23"/>
        <v>327731.09243697487</v>
      </c>
    </row>
    <row r="87" spans="3:21">
      <c r="C87" s="40">
        <v>81</v>
      </c>
      <c r="D87" s="41">
        <f t="shared" si="12"/>
        <v>24750</v>
      </c>
      <c r="E87" s="41">
        <f t="shared" si="13"/>
        <v>2004750</v>
      </c>
      <c r="F87" s="41">
        <f t="shared" si="14"/>
        <v>995250</v>
      </c>
      <c r="H87" s="40">
        <v>81</v>
      </c>
      <c r="I87" s="41">
        <f t="shared" si="15"/>
        <v>16363.636363636364</v>
      </c>
      <c r="J87" s="41">
        <f t="shared" si="16"/>
        <v>2650909.0909090908</v>
      </c>
      <c r="K87" s="41">
        <f t="shared" si="17"/>
        <v>349090.90909090918</v>
      </c>
      <c r="M87" s="40">
        <v>81</v>
      </c>
      <c r="N87" s="41">
        <f t="shared" si="18"/>
        <v>5139.3786301321452</v>
      </c>
      <c r="O87" s="41">
        <f t="shared" si="19"/>
        <v>2869892.5725740232</v>
      </c>
      <c r="P87" s="41">
        <f t="shared" si="20"/>
        <v>130107.42742597684</v>
      </c>
      <c r="R87" s="40">
        <v>81</v>
      </c>
      <c r="S87" s="41">
        <f t="shared" si="21"/>
        <v>16386.554621848743</v>
      </c>
      <c r="T87" s="41">
        <f t="shared" si="22"/>
        <v>2688655.4621848739</v>
      </c>
      <c r="U87" s="41">
        <f t="shared" si="23"/>
        <v>311344.53781512612</v>
      </c>
    </row>
    <row r="88" spans="3:21">
      <c r="C88" s="40">
        <v>82</v>
      </c>
      <c r="D88" s="41">
        <f t="shared" si="12"/>
        <v>24750</v>
      </c>
      <c r="E88" s="41">
        <f t="shared" si="13"/>
        <v>2029500</v>
      </c>
      <c r="F88" s="41">
        <f t="shared" si="14"/>
        <v>970500</v>
      </c>
      <c r="H88" s="40">
        <v>82</v>
      </c>
      <c r="I88" s="41">
        <f t="shared" si="15"/>
        <v>15954.545454545454</v>
      </c>
      <c r="J88" s="41">
        <f t="shared" si="16"/>
        <v>2666863.6363636362</v>
      </c>
      <c r="K88" s="41">
        <f t="shared" si="17"/>
        <v>333136.36363636376</v>
      </c>
      <c r="M88" s="40">
        <v>82</v>
      </c>
      <c r="N88" s="41">
        <f t="shared" si="18"/>
        <v>4944.0822421871235</v>
      </c>
      <c r="O88" s="41">
        <f t="shared" si="19"/>
        <v>2874836.6548162103</v>
      </c>
      <c r="P88" s="41">
        <f t="shared" si="20"/>
        <v>125163.34518378973</v>
      </c>
      <c r="R88" s="40">
        <v>82</v>
      </c>
      <c r="S88" s="41">
        <f t="shared" si="21"/>
        <v>15966.386554621851</v>
      </c>
      <c r="T88" s="41">
        <f t="shared" si="22"/>
        <v>2704621.8487394955</v>
      </c>
      <c r="U88" s="41">
        <f t="shared" si="23"/>
        <v>295378.1512605045</v>
      </c>
    </row>
    <row r="89" spans="3:21">
      <c r="C89" s="40">
        <v>83</v>
      </c>
      <c r="D89" s="41">
        <f t="shared" si="12"/>
        <v>24750</v>
      </c>
      <c r="E89" s="41">
        <f t="shared" si="13"/>
        <v>2054250</v>
      </c>
      <c r="F89" s="41">
        <f t="shared" si="14"/>
        <v>945750</v>
      </c>
      <c r="H89" s="40">
        <v>83</v>
      </c>
      <c r="I89" s="41">
        <f t="shared" si="15"/>
        <v>15545.454545454546</v>
      </c>
      <c r="J89" s="41">
        <f t="shared" si="16"/>
        <v>2682409.0909090908</v>
      </c>
      <c r="K89" s="41">
        <f t="shared" si="17"/>
        <v>317590.90909090918</v>
      </c>
      <c r="M89" s="40">
        <v>83</v>
      </c>
      <c r="N89" s="41">
        <f t="shared" si="18"/>
        <v>4756.2071169840128</v>
      </c>
      <c r="O89" s="41">
        <f t="shared" si="19"/>
        <v>2879592.8619331941</v>
      </c>
      <c r="P89" s="41">
        <f t="shared" si="20"/>
        <v>120407.1380668059</v>
      </c>
      <c r="R89" s="40">
        <v>83</v>
      </c>
      <c r="S89" s="41">
        <f t="shared" si="21"/>
        <v>15546.218487394974</v>
      </c>
      <c r="T89" s="41">
        <f t="shared" si="22"/>
        <v>2720168.0672268905</v>
      </c>
      <c r="U89" s="41">
        <f t="shared" si="23"/>
        <v>279831.93277310953</v>
      </c>
    </row>
    <row r="90" spans="3:21">
      <c r="C90" s="40">
        <v>84</v>
      </c>
      <c r="D90" s="41">
        <f t="shared" si="12"/>
        <v>24750</v>
      </c>
      <c r="E90" s="41">
        <f t="shared" si="13"/>
        <v>2079000</v>
      </c>
      <c r="F90" s="41">
        <f t="shared" si="14"/>
        <v>921000</v>
      </c>
      <c r="H90" s="40">
        <v>84</v>
      </c>
      <c r="I90" s="41">
        <f t="shared" si="15"/>
        <v>15136.363636363636</v>
      </c>
      <c r="J90" s="41">
        <f t="shared" si="16"/>
        <v>2697545.4545454546</v>
      </c>
      <c r="K90" s="41">
        <f t="shared" si="17"/>
        <v>302454.54545454541</v>
      </c>
      <c r="M90" s="40">
        <v>84</v>
      </c>
      <c r="N90" s="41">
        <f t="shared" si="18"/>
        <v>4575.4712465386192</v>
      </c>
      <c r="O90" s="41">
        <f t="shared" si="19"/>
        <v>2884168.3331797328</v>
      </c>
      <c r="P90" s="41">
        <f t="shared" si="20"/>
        <v>115831.66682026722</v>
      </c>
      <c r="R90" s="40">
        <v>84</v>
      </c>
      <c r="S90" s="41">
        <f t="shared" si="21"/>
        <v>15126.050420168083</v>
      </c>
      <c r="T90" s="41">
        <f t="shared" si="22"/>
        <v>2735294.1176470583</v>
      </c>
      <c r="U90" s="41">
        <f t="shared" si="23"/>
        <v>264705.88235294167</v>
      </c>
    </row>
    <row r="91" spans="3:21">
      <c r="C91" s="40">
        <v>85</v>
      </c>
      <c r="D91" s="41">
        <f t="shared" si="12"/>
        <v>24750</v>
      </c>
      <c r="E91" s="41">
        <f t="shared" si="13"/>
        <v>2103750</v>
      </c>
      <c r="F91" s="41">
        <f t="shared" si="14"/>
        <v>896250</v>
      </c>
      <c r="H91" s="40">
        <v>85</v>
      </c>
      <c r="I91" s="41">
        <f t="shared" si="15"/>
        <v>14727.272727272728</v>
      </c>
      <c r="J91" s="41">
        <f t="shared" si="16"/>
        <v>2712272.7272727275</v>
      </c>
      <c r="K91" s="41">
        <f t="shared" si="17"/>
        <v>287727.27272727247</v>
      </c>
      <c r="M91" s="40">
        <v>85</v>
      </c>
      <c r="N91" s="41">
        <f t="shared" si="18"/>
        <v>4401.6033391701521</v>
      </c>
      <c r="O91" s="41">
        <f t="shared" si="19"/>
        <v>2888569.9365189029</v>
      </c>
      <c r="P91" s="41">
        <f t="shared" si="20"/>
        <v>111430.06348109711</v>
      </c>
      <c r="R91" s="40">
        <v>85</v>
      </c>
      <c r="S91" s="41">
        <f t="shared" si="21"/>
        <v>14705.882352941204</v>
      </c>
      <c r="T91" s="41">
        <f t="shared" si="22"/>
        <v>2749999.9999999995</v>
      </c>
      <c r="U91" s="41">
        <f t="shared" si="23"/>
        <v>250000.00000000047</v>
      </c>
    </row>
    <row r="92" spans="3:21">
      <c r="C92" s="40">
        <v>86</v>
      </c>
      <c r="D92" s="41">
        <f t="shared" si="12"/>
        <v>24750</v>
      </c>
      <c r="E92" s="41">
        <f t="shared" si="13"/>
        <v>2128500</v>
      </c>
      <c r="F92" s="41">
        <f t="shared" si="14"/>
        <v>871500</v>
      </c>
      <c r="H92" s="40">
        <v>86</v>
      </c>
      <c r="I92" s="41">
        <f t="shared" si="15"/>
        <v>14318.181818181818</v>
      </c>
      <c r="J92" s="41">
        <f t="shared" si="16"/>
        <v>2726590.9090909092</v>
      </c>
      <c r="K92" s="41">
        <f t="shared" si="17"/>
        <v>273409.09090909082</v>
      </c>
      <c r="M92" s="40">
        <v>86</v>
      </c>
      <c r="N92" s="41">
        <f t="shared" si="18"/>
        <v>4234.3424122816859</v>
      </c>
      <c r="O92" s="41">
        <f t="shared" si="19"/>
        <v>2892804.2789311847</v>
      </c>
      <c r="P92" s="41">
        <f t="shared" si="20"/>
        <v>107195.72106881533</v>
      </c>
      <c r="R92" s="40">
        <v>86</v>
      </c>
      <c r="S92" s="41">
        <f t="shared" si="21"/>
        <v>14285.714285714312</v>
      </c>
      <c r="T92" s="41">
        <f t="shared" si="22"/>
        <v>2764285.7142857136</v>
      </c>
      <c r="U92" s="41">
        <f t="shared" si="23"/>
        <v>235714.28571428638</v>
      </c>
    </row>
    <row r="93" spans="3:21">
      <c r="C93" s="40">
        <v>87</v>
      </c>
      <c r="D93" s="41">
        <f t="shared" si="12"/>
        <v>24750</v>
      </c>
      <c r="E93" s="41">
        <f t="shared" si="13"/>
        <v>2153250</v>
      </c>
      <c r="F93" s="41">
        <f t="shared" si="14"/>
        <v>846750</v>
      </c>
      <c r="H93" s="40">
        <v>87</v>
      </c>
      <c r="I93" s="41">
        <f t="shared" si="15"/>
        <v>13909.09090909091</v>
      </c>
      <c r="J93" s="41">
        <f t="shared" si="16"/>
        <v>2740500</v>
      </c>
      <c r="K93" s="41">
        <f t="shared" si="17"/>
        <v>259500</v>
      </c>
      <c r="M93" s="40">
        <v>87</v>
      </c>
      <c r="N93" s="41">
        <f t="shared" si="18"/>
        <v>4073.4374006149824</v>
      </c>
      <c r="O93" s="41">
        <f t="shared" si="19"/>
        <v>2896877.7163317995</v>
      </c>
      <c r="P93" s="41">
        <f t="shared" si="20"/>
        <v>103122.28366820049</v>
      </c>
      <c r="R93" s="40">
        <v>87</v>
      </c>
      <c r="S93" s="41">
        <f t="shared" si="21"/>
        <v>13865.546218487434</v>
      </c>
      <c r="T93" s="41">
        <f t="shared" si="22"/>
        <v>2778151.2605042011</v>
      </c>
      <c r="U93" s="41">
        <f t="shared" si="23"/>
        <v>221848.73949579895</v>
      </c>
    </row>
    <row r="94" spans="3:21">
      <c r="C94" s="40">
        <v>88</v>
      </c>
      <c r="D94" s="41">
        <f t="shared" si="12"/>
        <v>24750</v>
      </c>
      <c r="E94" s="41">
        <f t="shared" si="13"/>
        <v>2178000</v>
      </c>
      <c r="F94" s="41">
        <f t="shared" si="14"/>
        <v>822000</v>
      </c>
      <c r="H94" s="40">
        <v>88</v>
      </c>
      <c r="I94" s="41">
        <f t="shared" si="15"/>
        <v>13500</v>
      </c>
      <c r="J94" s="41">
        <f t="shared" si="16"/>
        <v>2754000</v>
      </c>
      <c r="K94" s="41">
        <f t="shared" si="17"/>
        <v>246000</v>
      </c>
      <c r="M94" s="40">
        <v>88</v>
      </c>
      <c r="N94" s="41">
        <f t="shared" si="18"/>
        <v>3918.6467793916127</v>
      </c>
      <c r="O94" s="41">
        <f t="shared" si="19"/>
        <v>2900796.363111191</v>
      </c>
      <c r="P94" s="41">
        <f t="shared" si="20"/>
        <v>99203.636888809036</v>
      </c>
      <c r="R94" s="40">
        <v>88</v>
      </c>
      <c r="S94" s="41">
        <f t="shared" si="21"/>
        <v>13445.378151260542</v>
      </c>
      <c r="T94" s="41">
        <f t="shared" si="22"/>
        <v>2791596.6386554614</v>
      </c>
      <c r="U94" s="41">
        <f t="shared" si="23"/>
        <v>208403.36134453863</v>
      </c>
    </row>
    <row r="95" spans="3:21">
      <c r="C95" s="40">
        <v>89</v>
      </c>
      <c r="D95" s="41">
        <f t="shared" si="12"/>
        <v>24750</v>
      </c>
      <c r="E95" s="41">
        <f t="shared" si="13"/>
        <v>2202750</v>
      </c>
      <c r="F95" s="41">
        <f t="shared" si="14"/>
        <v>797250</v>
      </c>
      <c r="H95" s="40">
        <v>89</v>
      </c>
      <c r="I95" s="41">
        <f t="shared" si="15"/>
        <v>13090.90909090909</v>
      </c>
      <c r="J95" s="41">
        <f t="shared" si="16"/>
        <v>2767090.9090909092</v>
      </c>
      <c r="K95" s="41">
        <f t="shared" si="17"/>
        <v>232909.09090909082</v>
      </c>
      <c r="M95" s="40">
        <v>89</v>
      </c>
      <c r="N95" s="41">
        <f t="shared" si="18"/>
        <v>3769.7382017747318</v>
      </c>
      <c r="O95" s="41">
        <f t="shared" si="19"/>
        <v>2904566.1013129656</v>
      </c>
      <c r="P95" s="41">
        <f t="shared" si="20"/>
        <v>95433.89868703438</v>
      </c>
      <c r="R95" s="40">
        <v>89</v>
      </c>
      <c r="S95" s="41">
        <f t="shared" si="21"/>
        <v>13025.210084033664</v>
      </c>
      <c r="T95" s="41">
        <f t="shared" si="22"/>
        <v>2804621.848739495</v>
      </c>
      <c r="U95" s="41">
        <f t="shared" si="23"/>
        <v>195378.15126050496</v>
      </c>
    </row>
    <row r="96" spans="3:21">
      <c r="C96" s="40">
        <v>90</v>
      </c>
      <c r="D96" s="41">
        <f t="shared" si="12"/>
        <v>24750</v>
      </c>
      <c r="E96" s="41">
        <f t="shared" si="13"/>
        <v>2227500</v>
      </c>
      <c r="F96" s="41">
        <f t="shared" si="14"/>
        <v>772500</v>
      </c>
      <c r="H96" s="40">
        <v>90</v>
      </c>
      <c r="I96" s="41">
        <f t="shared" si="15"/>
        <v>12681.818181818182</v>
      </c>
      <c r="J96" s="41">
        <f t="shared" si="16"/>
        <v>2779772.7272727275</v>
      </c>
      <c r="K96" s="41">
        <f t="shared" si="17"/>
        <v>220227.27272727247</v>
      </c>
      <c r="M96" s="40">
        <v>90</v>
      </c>
      <c r="N96" s="41">
        <f t="shared" si="18"/>
        <v>3626.4881501072919</v>
      </c>
      <c r="O96" s="41">
        <f t="shared" si="19"/>
        <v>2908192.5894630728</v>
      </c>
      <c r="P96" s="41">
        <f t="shared" si="20"/>
        <v>91807.410536927171</v>
      </c>
      <c r="R96" s="40">
        <v>90</v>
      </c>
      <c r="S96" s="41">
        <f t="shared" si="21"/>
        <v>12605.042016806772</v>
      </c>
      <c r="T96" s="41">
        <f t="shared" si="22"/>
        <v>2817226.8907563016</v>
      </c>
      <c r="U96" s="41">
        <f t="shared" si="23"/>
        <v>182773.10924369842</v>
      </c>
    </row>
    <row r="97" spans="3:21">
      <c r="C97" s="40">
        <v>91</v>
      </c>
      <c r="D97" s="41">
        <f t="shared" si="12"/>
        <v>24750</v>
      </c>
      <c r="E97" s="41">
        <f t="shared" si="13"/>
        <v>2252250</v>
      </c>
      <c r="F97" s="41">
        <f t="shared" si="14"/>
        <v>747750</v>
      </c>
      <c r="H97" s="40">
        <v>91</v>
      </c>
      <c r="I97" s="41">
        <f t="shared" si="15"/>
        <v>12272.727272727272</v>
      </c>
      <c r="J97" s="41">
        <f t="shared" si="16"/>
        <v>2792045.4545454546</v>
      </c>
      <c r="K97" s="41">
        <f t="shared" si="17"/>
        <v>207954.54545454541</v>
      </c>
      <c r="M97" s="40">
        <v>91</v>
      </c>
      <c r="N97" s="41">
        <f t="shared" si="18"/>
        <v>3488.6816004032148</v>
      </c>
      <c r="O97" s="41">
        <f t="shared" si="19"/>
        <v>2911681.2710634759</v>
      </c>
      <c r="P97" s="41">
        <f t="shared" si="20"/>
        <v>88318.72893652413</v>
      </c>
      <c r="R97" s="40">
        <v>91</v>
      </c>
      <c r="S97" s="41">
        <f t="shared" si="21"/>
        <v>12184.873949579895</v>
      </c>
      <c r="T97" s="41">
        <f t="shared" si="22"/>
        <v>2829411.7647058815</v>
      </c>
      <c r="U97" s="41">
        <f t="shared" si="23"/>
        <v>170588.23529411852</v>
      </c>
    </row>
    <row r="98" spans="3:21">
      <c r="C98" s="40">
        <v>92</v>
      </c>
      <c r="D98" s="41">
        <f t="shared" si="12"/>
        <v>24750</v>
      </c>
      <c r="E98" s="41">
        <f t="shared" si="13"/>
        <v>2277000</v>
      </c>
      <c r="F98" s="41">
        <f t="shared" si="14"/>
        <v>723000</v>
      </c>
      <c r="H98" s="40">
        <v>92</v>
      </c>
      <c r="I98" s="41">
        <f t="shared" si="15"/>
        <v>11863.636363636364</v>
      </c>
      <c r="J98" s="41">
        <f t="shared" si="16"/>
        <v>2803909.0909090908</v>
      </c>
      <c r="K98" s="41">
        <f t="shared" si="17"/>
        <v>196090.90909090918</v>
      </c>
      <c r="M98" s="40">
        <v>92</v>
      </c>
      <c r="N98" s="41">
        <f t="shared" si="18"/>
        <v>3356.1116995878924</v>
      </c>
      <c r="O98" s="41">
        <f t="shared" si="19"/>
        <v>2915037.3827630635</v>
      </c>
      <c r="P98" s="41">
        <f t="shared" si="20"/>
        <v>84962.617236936465</v>
      </c>
      <c r="R98" s="40">
        <v>92</v>
      </c>
      <c r="S98" s="41">
        <f t="shared" si="21"/>
        <v>11764.705882353001</v>
      </c>
      <c r="T98" s="41">
        <f t="shared" si="22"/>
        <v>2841176.4705882343</v>
      </c>
      <c r="U98" s="41">
        <f t="shared" si="23"/>
        <v>158823.52941176575</v>
      </c>
    </row>
    <row r="99" spans="3:21">
      <c r="C99" s="40">
        <v>93</v>
      </c>
      <c r="D99" s="41">
        <f t="shared" si="12"/>
        <v>24750</v>
      </c>
      <c r="E99" s="41">
        <f t="shared" si="13"/>
        <v>2301750</v>
      </c>
      <c r="F99" s="41">
        <f t="shared" si="14"/>
        <v>698250</v>
      </c>
      <c r="H99" s="40">
        <v>93</v>
      </c>
      <c r="I99" s="41">
        <f t="shared" si="15"/>
        <v>11454.545454545454</v>
      </c>
      <c r="J99" s="41">
        <f t="shared" si="16"/>
        <v>2815363.6363636362</v>
      </c>
      <c r="K99" s="41">
        <f t="shared" si="17"/>
        <v>184636.36363636376</v>
      </c>
      <c r="M99" s="40">
        <v>93</v>
      </c>
      <c r="N99" s="41">
        <f t="shared" si="18"/>
        <v>3228.5794550035525</v>
      </c>
      <c r="O99" s="41">
        <f t="shared" si="19"/>
        <v>2918265.9622180671</v>
      </c>
      <c r="P99" s="41">
        <f t="shared" si="20"/>
        <v>81734.037781932857</v>
      </c>
      <c r="R99" s="40">
        <v>93</v>
      </c>
      <c r="S99" s="41">
        <f t="shared" si="21"/>
        <v>11344.537815126125</v>
      </c>
      <c r="T99" s="41">
        <f t="shared" si="22"/>
        <v>2852521.0084033604</v>
      </c>
      <c r="U99" s="41">
        <f t="shared" si="23"/>
        <v>147478.99159663962</v>
      </c>
    </row>
    <row r="100" spans="3:21">
      <c r="C100" s="40">
        <v>94</v>
      </c>
      <c r="D100" s="41">
        <f t="shared" si="12"/>
        <v>24750</v>
      </c>
      <c r="E100" s="41">
        <f t="shared" si="13"/>
        <v>2326500</v>
      </c>
      <c r="F100" s="41">
        <f t="shared" si="14"/>
        <v>673500</v>
      </c>
      <c r="H100" s="40">
        <v>94</v>
      </c>
      <c r="I100" s="41">
        <f t="shared" si="15"/>
        <v>11045.454545454546</v>
      </c>
      <c r="J100" s="41">
        <f t="shared" si="16"/>
        <v>2826409.0909090908</v>
      </c>
      <c r="K100" s="41">
        <f t="shared" si="17"/>
        <v>173590.90909090918</v>
      </c>
      <c r="M100" s="40">
        <v>94</v>
      </c>
      <c r="N100" s="41">
        <f t="shared" si="18"/>
        <v>3105.8934357134176</v>
      </c>
      <c r="O100" s="41">
        <f t="shared" si="19"/>
        <v>2921371.8556537805</v>
      </c>
      <c r="P100" s="41">
        <f t="shared" si="20"/>
        <v>78628.144346219487</v>
      </c>
      <c r="R100" s="40">
        <v>94</v>
      </c>
      <c r="S100" s="41">
        <f t="shared" si="21"/>
        <v>10924.369747899231</v>
      </c>
      <c r="T100" s="41">
        <f t="shared" si="22"/>
        <v>2863445.3781512594</v>
      </c>
      <c r="U100" s="41">
        <f t="shared" si="23"/>
        <v>136554.62184874061</v>
      </c>
    </row>
    <row r="101" spans="3:21">
      <c r="C101" s="40">
        <v>95</v>
      </c>
      <c r="D101" s="41">
        <f t="shared" si="12"/>
        <v>24750</v>
      </c>
      <c r="E101" s="41">
        <f t="shared" si="13"/>
        <v>2351250</v>
      </c>
      <c r="F101" s="41">
        <f t="shared" si="14"/>
        <v>648750</v>
      </c>
      <c r="H101" s="40">
        <v>95</v>
      </c>
      <c r="I101" s="41">
        <f t="shared" si="15"/>
        <v>10636.363636363636</v>
      </c>
      <c r="J101" s="41">
        <f t="shared" si="16"/>
        <v>2837045.4545454546</v>
      </c>
      <c r="K101" s="41">
        <f t="shared" si="17"/>
        <v>162954.54545454541</v>
      </c>
      <c r="M101" s="40">
        <v>95</v>
      </c>
      <c r="N101" s="41">
        <f t="shared" si="18"/>
        <v>2987.8694851563077</v>
      </c>
      <c r="O101" s="41">
        <f t="shared" si="19"/>
        <v>2924359.7251389367</v>
      </c>
      <c r="P101" s="41">
        <f t="shared" si="20"/>
        <v>75640.274861063343</v>
      </c>
      <c r="R101" s="40">
        <v>95</v>
      </c>
      <c r="S101" s="41">
        <f t="shared" si="21"/>
        <v>10504.201680672355</v>
      </c>
      <c r="T101" s="41">
        <f t="shared" si="22"/>
        <v>2873949.5798319317</v>
      </c>
      <c r="U101" s="41">
        <f t="shared" si="23"/>
        <v>126050.42016806826</v>
      </c>
    </row>
    <row r="102" spans="3:21">
      <c r="C102" s="40">
        <v>96</v>
      </c>
      <c r="D102" s="41">
        <f t="shared" si="12"/>
        <v>24750</v>
      </c>
      <c r="E102" s="41">
        <f t="shared" si="13"/>
        <v>2376000</v>
      </c>
      <c r="F102" s="41">
        <f t="shared" si="14"/>
        <v>624000</v>
      </c>
      <c r="H102" s="40">
        <v>96</v>
      </c>
      <c r="I102" s="41">
        <f t="shared" si="15"/>
        <v>10227.272727272728</v>
      </c>
      <c r="J102" s="41">
        <f t="shared" si="16"/>
        <v>2847272.7272727275</v>
      </c>
      <c r="K102" s="41">
        <f t="shared" si="17"/>
        <v>152727.27272727247</v>
      </c>
      <c r="M102" s="40">
        <v>96</v>
      </c>
      <c r="N102" s="41">
        <f t="shared" si="18"/>
        <v>2874.3304447203682</v>
      </c>
      <c r="O102" s="41">
        <f t="shared" si="19"/>
        <v>2927234.0555836572</v>
      </c>
      <c r="P102" s="41">
        <f t="shared" si="20"/>
        <v>72765.944416342769</v>
      </c>
      <c r="R102" s="40">
        <v>96</v>
      </c>
      <c r="S102" s="41">
        <f t="shared" si="21"/>
        <v>10084.033613445461</v>
      </c>
      <c r="T102" s="41">
        <f t="shared" si="22"/>
        <v>2884033.613445377</v>
      </c>
      <c r="U102" s="41">
        <f t="shared" si="23"/>
        <v>115966.38655462302</v>
      </c>
    </row>
    <row r="103" spans="3:21">
      <c r="C103" s="40">
        <v>97</v>
      </c>
      <c r="D103" s="41">
        <f t="shared" si="12"/>
        <v>24750</v>
      </c>
      <c r="E103" s="41">
        <f t="shared" si="13"/>
        <v>2400750</v>
      </c>
      <c r="F103" s="41">
        <f t="shared" si="14"/>
        <v>599250</v>
      </c>
      <c r="H103" s="40">
        <v>97</v>
      </c>
      <c r="I103" s="41">
        <f t="shared" si="15"/>
        <v>9818.181818181818</v>
      </c>
      <c r="J103" s="41">
        <f t="shared" si="16"/>
        <v>2857090.9090909092</v>
      </c>
      <c r="K103" s="41">
        <f t="shared" si="17"/>
        <v>142909.09090909082</v>
      </c>
      <c r="M103" s="40">
        <v>97</v>
      </c>
      <c r="N103" s="41">
        <f t="shared" si="18"/>
        <v>2765.1058878209942</v>
      </c>
      <c r="O103" s="41">
        <f t="shared" si="19"/>
        <v>2929999.1614714782</v>
      </c>
      <c r="P103" s="41">
        <f t="shared" si="20"/>
        <v>70000.838528521825</v>
      </c>
      <c r="R103" s="40">
        <v>97</v>
      </c>
      <c r="S103" s="41">
        <f t="shared" si="21"/>
        <v>9663.8655462185852</v>
      </c>
      <c r="T103" s="41">
        <f t="shared" si="22"/>
        <v>2893697.4789915956</v>
      </c>
      <c r="U103" s="41">
        <f t="shared" si="23"/>
        <v>106302.52100840444</v>
      </c>
    </row>
    <row r="104" spans="3:21">
      <c r="C104" s="40">
        <v>98</v>
      </c>
      <c r="D104" s="41">
        <f t="shared" si="12"/>
        <v>24750</v>
      </c>
      <c r="E104" s="41">
        <f t="shared" si="13"/>
        <v>2425500</v>
      </c>
      <c r="F104" s="41">
        <f t="shared" si="14"/>
        <v>574500</v>
      </c>
      <c r="H104" s="40">
        <v>98</v>
      </c>
      <c r="I104" s="41">
        <f t="shared" si="15"/>
        <v>9409.0909090909099</v>
      </c>
      <c r="J104" s="41">
        <f t="shared" si="16"/>
        <v>2866500</v>
      </c>
      <c r="K104" s="41">
        <f t="shared" si="17"/>
        <v>133500</v>
      </c>
      <c r="M104" s="40">
        <v>98</v>
      </c>
      <c r="N104" s="41">
        <f t="shared" si="18"/>
        <v>2660.0318640837968</v>
      </c>
      <c r="O104" s="41">
        <f t="shared" si="19"/>
        <v>2932659.193335562</v>
      </c>
      <c r="P104" s="41">
        <f t="shared" si="20"/>
        <v>67340.806664437987</v>
      </c>
      <c r="R104" s="40">
        <v>98</v>
      </c>
      <c r="S104" s="41">
        <f t="shared" si="21"/>
        <v>9243.6974789916894</v>
      </c>
      <c r="T104" s="41">
        <f t="shared" si="22"/>
        <v>2902941.176470587</v>
      </c>
      <c r="U104" s="41">
        <f t="shared" si="23"/>
        <v>97058.82352941297</v>
      </c>
    </row>
    <row r="105" spans="3:21">
      <c r="C105" s="40">
        <v>99</v>
      </c>
      <c r="D105" s="41">
        <f t="shared" si="12"/>
        <v>24750</v>
      </c>
      <c r="E105" s="41">
        <f t="shared" si="13"/>
        <v>2450250</v>
      </c>
      <c r="F105" s="41">
        <f t="shared" si="14"/>
        <v>549750</v>
      </c>
      <c r="H105" s="40">
        <v>99</v>
      </c>
      <c r="I105" s="41">
        <f t="shared" si="15"/>
        <v>9000</v>
      </c>
      <c r="J105" s="41">
        <f t="shared" si="16"/>
        <v>2875500</v>
      </c>
      <c r="K105" s="41">
        <f t="shared" si="17"/>
        <v>124500</v>
      </c>
      <c r="M105" s="40">
        <v>99</v>
      </c>
      <c r="N105" s="41">
        <f t="shared" si="18"/>
        <v>2558.9506532486125</v>
      </c>
      <c r="O105" s="41">
        <f t="shared" si="19"/>
        <v>2935218.1439888105</v>
      </c>
      <c r="P105" s="41">
        <f t="shared" si="20"/>
        <v>64781.85601118952</v>
      </c>
      <c r="R105" s="40">
        <v>99</v>
      </c>
      <c r="S105" s="41">
        <f t="shared" si="21"/>
        <v>8823.5294117648154</v>
      </c>
      <c r="T105" s="41">
        <f t="shared" si="22"/>
        <v>2911764.7058823518</v>
      </c>
      <c r="U105" s="41">
        <f t="shared" si="23"/>
        <v>88235.294117648154</v>
      </c>
    </row>
    <row r="106" spans="3:21">
      <c r="C106" s="40">
        <v>100</v>
      </c>
      <c r="D106" s="41">
        <f t="shared" si="12"/>
        <v>24750</v>
      </c>
      <c r="E106" s="41">
        <f t="shared" si="13"/>
        <v>2475000</v>
      </c>
      <c r="F106" s="41">
        <f t="shared" si="14"/>
        <v>525000</v>
      </c>
      <c r="H106" s="40">
        <v>100</v>
      </c>
      <c r="I106" s="41">
        <f t="shared" si="15"/>
        <v>8590.9090909090901</v>
      </c>
      <c r="J106" s="41">
        <f t="shared" si="16"/>
        <v>2884090.9090909092</v>
      </c>
      <c r="K106" s="41">
        <f t="shared" si="17"/>
        <v>115909.09090909082</v>
      </c>
      <c r="M106" s="40">
        <v>100</v>
      </c>
      <c r="N106" s="41">
        <f t="shared" si="18"/>
        <v>2461.7105284251652</v>
      </c>
      <c r="O106" s="41">
        <f t="shared" si="19"/>
        <v>2937679.8545172354</v>
      </c>
      <c r="P106" s="41">
        <f t="shared" si="20"/>
        <v>62320.145482764579</v>
      </c>
      <c r="R106" s="40">
        <v>100</v>
      </c>
      <c r="S106" s="41">
        <f t="shared" si="21"/>
        <v>8403.3613445379196</v>
      </c>
      <c r="T106" s="41">
        <f t="shared" si="22"/>
        <v>2920168.0672268895</v>
      </c>
      <c r="U106" s="41">
        <f t="shared" si="23"/>
        <v>79831.932773110457</v>
      </c>
    </row>
    <row r="107" spans="3:21">
      <c r="C107" s="40">
        <v>101</v>
      </c>
      <c r="D107" s="41">
        <f t="shared" si="12"/>
        <v>24750</v>
      </c>
      <c r="E107" s="41">
        <f t="shared" si="13"/>
        <v>2499750</v>
      </c>
      <c r="F107" s="41">
        <f t="shared" si="14"/>
        <v>500250</v>
      </c>
      <c r="H107" s="40">
        <v>101</v>
      </c>
      <c r="I107" s="41">
        <f t="shared" si="15"/>
        <v>8181.818181818182</v>
      </c>
      <c r="J107" s="41">
        <f t="shared" si="16"/>
        <v>2892272.7272727275</v>
      </c>
      <c r="K107" s="41">
        <f t="shared" si="17"/>
        <v>107727.27272727247</v>
      </c>
      <c r="M107" s="40">
        <v>101</v>
      </c>
      <c r="N107" s="41">
        <f t="shared" si="18"/>
        <v>2368.1655283450091</v>
      </c>
      <c r="O107" s="41">
        <f t="shared" si="19"/>
        <v>2940048.0200455803</v>
      </c>
      <c r="P107" s="41">
        <f t="shared" si="20"/>
        <v>59951.979954419658</v>
      </c>
      <c r="R107" s="40">
        <v>101</v>
      </c>
      <c r="S107" s="41">
        <f t="shared" si="21"/>
        <v>7983.1932773110457</v>
      </c>
      <c r="T107" s="41">
        <f t="shared" si="22"/>
        <v>2928151.2605042006</v>
      </c>
      <c r="U107" s="41">
        <f t="shared" si="23"/>
        <v>71848.739495799411</v>
      </c>
    </row>
    <row r="108" spans="3:21">
      <c r="C108" s="40">
        <v>102</v>
      </c>
      <c r="D108" s="41">
        <f t="shared" si="12"/>
        <v>24750</v>
      </c>
      <c r="E108" s="41">
        <f t="shared" si="13"/>
        <v>2524500</v>
      </c>
      <c r="F108" s="41">
        <f t="shared" si="14"/>
        <v>475500</v>
      </c>
      <c r="H108" s="40">
        <v>102</v>
      </c>
      <c r="I108" s="41">
        <f t="shared" si="15"/>
        <v>7772.727272727273</v>
      </c>
      <c r="J108" s="41">
        <f t="shared" si="16"/>
        <v>2900045.4545454546</v>
      </c>
      <c r="K108" s="41">
        <f t="shared" si="17"/>
        <v>99954.545454545412</v>
      </c>
      <c r="M108" s="40">
        <v>102</v>
      </c>
      <c r="N108" s="41">
        <f t="shared" si="18"/>
        <v>2278.1752382678987</v>
      </c>
      <c r="O108" s="41">
        <f t="shared" si="19"/>
        <v>2942326.1952838483</v>
      </c>
      <c r="P108" s="41">
        <f t="shared" si="20"/>
        <v>57673.804716151673</v>
      </c>
      <c r="R108" s="40">
        <v>102</v>
      </c>
      <c r="S108" s="41">
        <f t="shared" si="21"/>
        <v>7563.0252100841481</v>
      </c>
      <c r="T108" s="41">
        <f t="shared" si="22"/>
        <v>2935714.2857142845</v>
      </c>
      <c r="U108" s="41">
        <f t="shared" si="23"/>
        <v>64285.714285715483</v>
      </c>
    </row>
    <row r="109" spans="3:21">
      <c r="C109" s="40">
        <v>103</v>
      </c>
      <c r="D109" s="41">
        <f t="shared" si="12"/>
        <v>24750</v>
      </c>
      <c r="E109" s="41">
        <f t="shared" si="13"/>
        <v>2549250</v>
      </c>
      <c r="F109" s="41">
        <f t="shared" si="14"/>
        <v>450750</v>
      </c>
      <c r="H109" s="40">
        <v>103</v>
      </c>
      <c r="I109" s="41">
        <f t="shared" si="15"/>
        <v>7363.636363636364</v>
      </c>
      <c r="J109" s="41">
        <f t="shared" si="16"/>
        <v>2907409.0909090908</v>
      </c>
      <c r="K109" s="41">
        <f t="shared" si="17"/>
        <v>92590.909090909176</v>
      </c>
      <c r="M109" s="40">
        <v>103</v>
      </c>
      <c r="N109" s="41">
        <f t="shared" si="18"/>
        <v>2191.6045792137184</v>
      </c>
      <c r="O109" s="41">
        <f t="shared" si="19"/>
        <v>2944517.7998630619</v>
      </c>
      <c r="P109" s="41">
        <f t="shared" si="20"/>
        <v>55482.200136938132</v>
      </c>
      <c r="R109" s="40">
        <v>103</v>
      </c>
      <c r="S109" s="41">
        <f t="shared" si="21"/>
        <v>7142.8571428572759</v>
      </c>
      <c r="T109" s="41">
        <f t="shared" si="22"/>
        <v>2942857.1428571418</v>
      </c>
      <c r="U109" s="41">
        <f t="shared" si="23"/>
        <v>57142.857142858207</v>
      </c>
    </row>
    <row r="110" spans="3:21">
      <c r="C110" s="40">
        <v>104</v>
      </c>
      <c r="D110" s="41">
        <f t="shared" si="12"/>
        <v>24750</v>
      </c>
      <c r="E110" s="41">
        <f t="shared" si="13"/>
        <v>2574000</v>
      </c>
      <c r="F110" s="41">
        <f t="shared" si="14"/>
        <v>426000</v>
      </c>
      <c r="H110" s="40">
        <v>104</v>
      </c>
      <c r="I110" s="41">
        <f t="shared" si="15"/>
        <v>6954.545454545455</v>
      </c>
      <c r="J110" s="41">
        <f t="shared" si="16"/>
        <v>2914363.6363636362</v>
      </c>
      <c r="K110" s="41">
        <f t="shared" si="17"/>
        <v>85636.363636363763</v>
      </c>
      <c r="M110" s="40">
        <v>104</v>
      </c>
      <c r="N110" s="41">
        <f t="shared" si="18"/>
        <v>2108.3236052035973</v>
      </c>
      <c r="O110" s="41">
        <f t="shared" si="19"/>
        <v>2946626.1234682654</v>
      </c>
      <c r="P110" s="41">
        <f t="shared" si="20"/>
        <v>53373.876531734597</v>
      </c>
      <c r="R110" s="40">
        <v>104</v>
      </c>
      <c r="S110" s="41">
        <f t="shared" si="21"/>
        <v>6722.6890756303774</v>
      </c>
      <c r="T110" s="41">
        <f t="shared" si="22"/>
        <v>2949579.831932772</v>
      </c>
      <c r="U110" s="41">
        <f t="shared" si="23"/>
        <v>50420.168067228049</v>
      </c>
    </row>
    <row r="111" spans="3:21">
      <c r="C111" s="40">
        <v>105</v>
      </c>
      <c r="D111" s="41">
        <f t="shared" si="12"/>
        <v>24750</v>
      </c>
      <c r="E111" s="41">
        <f t="shared" si="13"/>
        <v>2598750</v>
      </c>
      <c r="F111" s="41">
        <f t="shared" si="14"/>
        <v>401250</v>
      </c>
      <c r="H111" s="40">
        <v>105</v>
      </c>
      <c r="I111" s="41">
        <f t="shared" si="15"/>
        <v>6545.454545454545</v>
      </c>
      <c r="J111" s="41">
        <f t="shared" si="16"/>
        <v>2920909.0909090908</v>
      </c>
      <c r="K111" s="41">
        <f t="shared" si="17"/>
        <v>79090.909090909176</v>
      </c>
      <c r="M111" s="40">
        <v>105</v>
      </c>
      <c r="N111" s="41">
        <f t="shared" si="18"/>
        <v>2028.2073082058605</v>
      </c>
      <c r="O111" s="41">
        <f t="shared" si="19"/>
        <v>2948654.3307764712</v>
      </c>
      <c r="P111" s="41">
        <f t="shared" si="20"/>
        <v>51345.669223528821</v>
      </c>
      <c r="R111" s="40">
        <v>105</v>
      </c>
      <c r="S111" s="41">
        <f t="shared" si="21"/>
        <v>6302.5210084035061</v>
      </c>
      <c r="T111" s="41">
        <f t="shared" si="22"/>
        <v>2955882.3529411755</v>
      </c>
      <c r="U111" s="41">
        <f t="shared" si="23"/>
        <v>44117.647058824543</v>
      </c>
    </row>
    <row r="112" spans="3:21">
      <c r="C112" s="40">
        <v>106</v>
      </c>
      <c r="D112" s="41">
        <f t="shared" si="12"/>
        <v>24750</v>
      </c>
      <c r="E112" s="41">
        <f t="shared" si="13"/>
        <v>2623500</v>
      </c>
      <c r="F112" s="41">
        <f t="shared" si="14"/>
        <v>376500</v>
      </c>
      <c r="H112" s="40">
        <v>106</v>
      </c>
      <c r="I112" s="41">
        <f t="shared" si="15"/>
        <v>6136.363636363636</v>
      </c>
      <c r="J112" s="41">
        <f t="shared" si="16"/>
        <v>2927045.4545454546</v>
      </c>
      <c r="K112" s="41">
        <f t="shared" si="17"/>
        <v>72954.545454545412</v>
      </c>
      <c r="M112" s="40">
        <v>106</v>
      </c>
      <c r="N112" s="41">
        <f t="shared" si="18"/>
        <v>1951.1354304940376</v>
      </c>
      <c r="O112" s="41">
        <f t="shared" si="19"/>
        <v>2950605.466206965</v>
      </c>
      <c r="P112" s="41">
        <f t="shared" si="20"/>
        <v>49394.533793034963</v>
      </c>
      <c r="R112" s="40">
        <v>106</v>
      </c>
      <c r="S112" s="41">
        <f t="shared" si="21"/>
        <v>5882.3529411766058</v>
      </c>
      <c r="T112" s="41">
        <f t="shared" si="22"/>
        <v>2961764.7058823518</v>
      </c>
      <c r="U112" s="41">
        <f t="shared" si="23"/>
        <v>38235.294117648154</v>
      </c>
    </row>
    <row r="113" spans="3:21">
      <c r="C113" s="40">
        <v>107</v>
      </c>
      <c r="D113" s="41">
        <f t="shared" si="12"/>
        <v>24750</v>
      </c>
      <c r="E113" s="41">
        <f t="shared" si="13"/>
        <v>2648250</v>
      </c>
      <c r="F113" s="41">
        <f t="shared" si="14"/>
        <v>351750</v>
      </c>
      <c r="H113" s="40">
        <v>107</v>
      </c>
      <c r="I113" s="41">
        <f t="shared" si="15"/>
        <v>5727.272727272727</v>
      </c>
      <c r="J113" s="41">
        <f t="shared" si="16"/>
        <v>2932772.7272727275</v>
      </c>
      <c r="K113" s="41">
        <f t="shared" si="17"/>
        <v>67227.272727272473</v>
      </c>
      <c r="M113" s="40">
        <v>107</v>
      </c>
      <c r="N113" s="41">
        <f t="shared" si="18"/>
        <v>1876.9922841352641</v>
      </c>
      <c r="O113" s="41">
        <f t="shared" si="19"/>
        <v>2952482.4584911005</v>
      </c>
      <c r="P113" s="41">
        <f t="shared" si="20"/>
        <v>47517.541508899536</v>
      </c>
      <c r="R113" s="40">
        <v>107</v>
      </c>
      <c r="S113" s="41">
        <f t="shared" si="21"/>
        <v>5462.1848739497364</v>
      </c>
      <c r="T113" s="41">
        <f t="shared" si="22"/>
        <v>2967226.8907563016</v>
      </c>
      <c r="U113" s="41">
        <f t="shared" si="23"/>
        <v>32773.109243698418</v>
      </c>
    </row>
    <row r="114" spans="3:21">
      <c r="C114" s="40">
        <v>108</v>
      </c>
      <c r="D114" s="41">
        <f t="shared" si="12"/>
        <v>24750</v>
      </c>
      <c r="E114" s="41">
        <f t="shared" si="13"/>
        <v>2673000</v>
      </c>
      <c r="F114" s="41">
        <f t="shared" si="14"/>
        <v>327000</v>
      </c>
      <c r="H114" s="40">
        <v>108</v>
      </c>
      <c r="I114" s="41">
        <f t="shared" si="15"/>
        <v>5318.181818181818</v>
      </c>
      <c r="J114" s="41">
        <f t="shared" si="16"/>
        <v>2938090.9090909092</v>
      </c>
      <c r="K114" s="41">
        <f t="shared" si="17"/>
        <v>61909.090909090824</v>
      </c>
      <c r="M114" s="40">
        <v>108</v>
      </c>
      <c r="N114" s="41">
        <f t="shared" si="18"/>
        <v>1805.6665773381239</v>
      </c>
      <c r="O114" s="41">
        <f t="shared" si="19"/>
        <v>2954288.1250684387</v>
      </c>
      <c r="P114" s="41">
        <f t="shared" si="20"/>
        <v>45711.874931561295</v>
      </c>
      <c r="R114" s="40">
        <v>108</v>
      </c>
      <c r="S114" s="41">
        <f t="shared" si="21"/>
        <v>2773.1092436984181</v>
      </c>
      <c r="T114" s="41">
        <f t="shared" si="22"/>
        <v>2970000</v>
      </c>
      <c r="U114" s="41">
        <f t="shared" si="23"/>
        <v>30000</v>
      </c>
    </row>
    <row r="115" spans="3:21">
      <c r="C115" s="40">
        <v>109</v>
      </c>
      <c r="D115" s="41">
        <f t="shared" si="12"/>
        <v>24750</v>
      </c>
      <c r="E115" s="41">
        <f t="shared" si="13"/>
        <v>2697750</v>
      </c>
      <c r="F115" s="41">
        <f t="shared" si="14"/>
        <v>302250</v>
      </c>
      <c r="H115" s="40">
        <v>109</v>
      </c>
      <c r="I115" s="41">
        <f t="shared" si="15"/>
        <v>4909.090909090909</v>
      </c>
      <c r="J115" s="41">
        <f t="shared" si="16"/>
        <v>2943000</v>
      </c>
      <c r="K115" s="41">
        <f t="shared" si="17"/>
        <v>57000</v>
      </c>
      <c r="M115" s="40">
        <v>109</v>
      </c>
      <c r="N115" s="41">
        <f t="shared" si="18"/>
        <v>1737.0512473992753</v>
      </c>
      <c r="O115" s="41">
        <f t="shared" si="19"/>
        <v>2956025.176315838</v>
      </c>
      <c r="P115" s="41">
        <f t="shared" si="20"/>
        <v>43974.823684161995</v>
      </c>
      <c r="R115" s="40">
        <v>109</v>
      </c>
      <c r="S115" s="41">
        <f t="shared" si="21"/>
        <v>0</v>
      </c>
      <c r="T115" s="41">
        <f t="shared" si="22"/>
        <v>2970000</v>
      </c>
      <c r="U115" s="41">
        <f t="shared" si="23"/>
        <v>30000</v>
      </c>
    </row>
    <row r="116" spans="3:21">
      <c r="C116" s="40">
        <v>110</v>
      </c>
      <c r="D116" s="41">
        <f t="shared" si="12"/>
        <v>24750</v>
      </c>
      <c r="E116" s="41">
        <f t="shared" si="13"/>
        <v>2722500</v>
      </c>
      <c r="F116" s="41">
        <f t="shared" si="14"/>
        <v>277500</v>
      </c>
      <c r="H116" s="40">
        <v>110</v>
      </c>
      <c r="I116" s="41">
        <f t="shared" si="15"/>
        <v>4500</v>
      </c>
      <c r="J116" s="41">
        <f t="shared" si="16"/>
        <v>2947500</v>
      </c>
      <c r="K116" s="41">
        <f t="shared" si="17"/>
        <v>52500</v>
      </c>
      <c r="M116" s="40">
        <v>110</v>
      </c>
      <c r="N116" s="41">
        <f t="shared" si="18"/>
        <v>1671.0432999981026</v>
      </c>
      <c r="O116" s="41">
        <f t="shared" si="19"/>
        <v>2957696.2196158362</v>
      </c>
      <c r="P116" s="41">
        <f t="shared" si="20"/>
        <v>42303.780384163838</v>
      </c>
      <c r="R116" s="40">
        <v>110</v>
      </c>
      <c r="S116" s="41">
        <f t="shared" si="21"/>
        <v>0</v>
      </c>
      <c r="T116" s="41">
        <f t="shared" si="22"/>
        <v>2970000</v>
      </c>
      <c r="U116" s="41">
        <f t="shared" si="23"/>
        <v>30000</v>
      </c>
    </row>
    <row r="117" spans="3:21">
      <c r="C117" s="40">
        <v>111</v>
      </c>
      <c r="D117" s="41">
        <f t="shared" si="12"/>
        <v>24750</v>
      </c>
      <c r="E117" s="41">
        <f t="shared" si="13"/>
        <v>2747250</v>
      </c>
      <c r="F117" s="41">
        <f t="shared" si="14"/>
        <v>252750</v>
      </c>
      <c r="H117" s="40">
        <v>111</v>
      </c>
      <c r="I117" s="41">
        <f t="shared" si="15"/>
        <v>4090.909090909091</v>
      </c>
      <c r="J117" s="41">
        <f t="shared" si="16"/>
        <v>2951590.9090909092</v>
      </c>
      <c r="K117" s="41">
        <f t="shared" si="17"/>
        <v>48409.090909090824</v>
      </c>
      <c r="M117" s="40">
        <v>111</v>
      </c>
      <c r="N117" s="41">
        <f t="shared" si="18"/>
        <v>1607.5436545981747</v>
      </c>
      <c r="O117" s="41">
        <f t="shared" si="19"/>
        <v>2959303.7632704345</v>
      </c>
      <c r="P117" s="41">
        <f t="shared" si="20"/>
        <v>40696.236729565542</v>
      </c>
      <c r="R117" s="40">
        <v>111</v>
      </c>
      <c r="S117" s="41">
        <f t="shared" si="21"/>
        <v>0</v>
      </c>
      <c r="T117" s="41">
        <f t="shared" si="22"/>
        <v>2970000</v>
      </c>
      <c r="U117" s="41">
        <f t="shared" si="23"/>
        <v>30000</v>
      </c>
    </row>
    <row r="118" spans="3:21">
      <c r="C118" s="40">
        <v>112</v>
      </c>
      <c r="D118" s="41">
        <f t="shared" si="12"/>
        <v>24750</v>
      </c>
      <c r="E118" s="41">
        <f t="shared" si="13"/>
        <v>2772000</v>
      </c>
      <c r="F118" s="41">
        <f t="shared" si="14"/>
        <v>228000</v>
      </c>
      <c r="H118" s="40">
        <v>112</v>
      </c>
      <c r="I118" s="41">
        <f t="shared" si="15"/>
        <v>3681.818181818182</v>
      </c>
      <c r="J118" s="41">
        <f t="shared" si="16"/>
        <v>2955272.7272727275</v>
      </c>
      <c r="K118" s="41">
        <f t="shared" si="17"/>
        <v>44727.272727272473</v>
      </c>
      <c r="M118" s="40">
        <v>112</v>
      </c>
      <c r="N118" s="41">
        <f t="shared" si="18"/>
        <v>1546.4569957234442</v>
      </c>
      <c r="O118" s="41">
        <f t="shared" si="19"/>
        <v>2960850.2202661578</v>
      </c>
      <c r="P118" s="41">
        <f t="shared" si="20"/>
        <v>39149.779733842239</v>
      </c>
      <c r="R118" s="40">
        <v>112</v>
      </c>
      <c r="S118" s="41">
        <f t="shared" si="21"/>
        <v>0</v>
      </c>
      <c r="T118" s="41">
        <f t="shared" si="22"/>
        <v>2970000</v>
      </c>
      <c r="U118" s="41">
        <f t="shared" si="23"/>
        <v>30000</v>
      </c>
    </row>
    <row r="119" spans="3:21">
      <c r="C119" s="40">
        <v>113</v>
      </c>
      <c r="D119" s="41">
        <f t="shared" si="12"/>
        <v>24750</v>
      </c>
      <c r="E119" s="41">
        <f t="shared" si="13"/>
        <v>2796750</v>
      </c>
      <c r="F119" s="41">
        <f t="shared" si="14"/>
        <v>203250</v>
      </c>
      <c r="H119" s="40">
        <v>113</v>
      </c>
      <c r="I119" s="41">
        <f t="shared" si="15"/>
        <v>3272.7272727272725</v>
      </c>
      <c r="J119" s="41">
        <f t="shared" si="16"/>
        <v>2958545.4545454546</v>
      </c>
      <c r="K119" s="41">
        <f t="shared" si="17"/>
        <v>41454.545454545412</v>
      </c>
      <c r="M119" s="40">
        <v>113</v>
      </c>
      <c r="N119" s="41">
        <f t="shared" si="18"/>
        <v>1487.6916298859533</v>
      </c>
      <c r="O119" s="41">
        <f t="shared" si="19"/>
        <v>2962337.9118960439</v>
      </c>
      <c r="P119" s="41">
        <f t="shared" si="20"/>
        <v>37662.088103956077</v>
      </c>
      <c r="R119" s="40">
        <v>113</v>
      </c>
      <c r="S119" s="41">
        <f t="shared" si="21"/>
        <v>0</v>
      </c>
      <c r="T119" s="41">
        <f t="shared" si="22"/>
        <v>2970000</v>
      </c>
      <c r="U119" s="41">
        <f t="shared" si="23"/>
        <v>30000</v>
      </c>
    </row>
    <row r="120" spans="3:21">
      <c r="C120" s="40">
        <v>114</v>
      </c>
      <c r="D120" s="41">
        <f t="shared" si="12"/>
        <v>24750</v>
      </c>
      <c r="E120" s="41">
        <f t="shared" si="13"/>
        <v>2821500</v>
      </c>
      <c r="F120" s="41">
        <f t="shared" si="14"/>
        <v>178500</v>
      </c>
      <c r="H120" s="40">
        <v>114</v>
      </c>
      <c r="I120" s="41">
        <f t="shared" si="15"/>
        <v>2863.6363636363635</v>
      </c>
      <c r="J120" s="41">
        <f t="shared" si="16"/>
        <v>2961409.0909090908</v>
      </c>
      <c r="K120" s="41">
        <f t="shared" si="17"/>
        <v>38590.909090909176</v>
      </c>
      <c r="M120" s="40">
        <v>114</v>
      </c>
      <c r="N120" s="41">
        <f t="shared" si="18"/>
        <v>1431.1593479502872</v>
      </c>
      <c r="O120" s="41">
        <f t="shared" si="19"/>
        <v>2963769.0712439944</v>
      </c>
      <c r="P120" s="41">
        <f t="shared" si="20"/>
        <v>36230.928756005596</v>
      </c>
      <c r="R120" s="40">
        <v>114</v>
      </c>
      <c r="S120" s="41">
        <f t="shared" si="21"/>
        <v>0</v>
      </c>
      <c r="T120" s="41">
        <f t="shared" si="22"/>
        <v>2970000</v>
      </c>
      <c r="U120" s="41">
        <f t="shared" si="23"/>
        <v>30000</v>
      </c>
    </row>
    <row r="121" spans="3:21">
      <c r="C121" s="40">
        <v>115</v>
      </c>
      <c r="D121" s="41">
        <f t="shared" si="12"/>
        <v>24750</v>
      </c>
      <c r="E121" s="41">
        <f t="shared" si="13"/>
        <v>2846250</v>
      </c>
      <c r="F121" s="41">
        <f t="shared" si="14"/>
        <v>153750</v>
      </c>
      <c r="H121" s="40">
        <v>115</v>
      </c>
      <c r="I121" s="41">
        <f t="shared" si="15"/>
        <v>2454.5454545454545</v>
      </c>
      <c r="J121" s="41">
        <f t="shared" si="16"/>
        <v>2963863.6363636362</v>
      </c>
      <c r="K121" s="41">
        <f t="shared" si="17"/>
        <v>36136.363636363763</v>
      </c>
      <c r="M121" s="40">
        <v>115</v>
      </c>
      <c r="N121" s="41">
        <f t="shared" si="18"/>
        <v>1376.7752927281765</v>
      </c>
      <c r="O121" s="41">
        <f t="shared" si="19"/>
        <v>2965145.8465367225</v>
      </c>
      <c r="P121" s="41">
        <f t="shared" si="20"/>
        <v>34854.1534632775</v>
      </c>
      <c r="R121" s="40">
        <v>115</v>
      </c>
      <c r="S121" s="41">
        <f t="shared" si="21"/>
        <v>0</v>
      </c>
      <c r="T121" s="41">
        <f t="shared" si="22"/>
        <v>2970000</v>
      </c>
      <c r="U121" s="41">
        <f t="shared" si="23"/>
        <v>30000</v>
      </c>
    </row>
    <row r="122" spans="3:21">
      <c r="C122" s="40">
        <v>116</v>
      </c>
      <c r="D122" s="41">
        <f t="shared" si="12"/>
        <v>24750</v>
      </c>
      <c r="E122" s="41">
        <f t="shared" si="13"/>
        <v>2871000</v>
      </c>
      <c r="F122" s="41">
        <f t="shared" si="14"/>
        <v>129000</v>
      </c>
      <c r="H122" s="40">
        <v>116</v>
      </c>
      <c r="I122" s="41">
        <f t="shared" si="15"/>
        <v>2045.4545454545455</v>
      </c>
      <c r="J122" s="41">
        <f t="shared" si="16"/>
        <v>2965909.0909090908</v>
      </c>
      <c r="K122" s="41">
        <f t="shared" si="17"/>
        <v>34090.909090909176</v>
      </c>
      <c r="M122" s="40">
        <v>116</v>
      </c>
      <c r="N122" s="41">
        <f t="shared" si="18"/>
        <v>1324.4578316045056</v>
      </c>
      <c r="O122" s="41">
        <f t="shared" si="19"/>
        <v>2966470.3043683269</v>
      </c>
      <c r="P122" s="41">
        <f t="shared" si="20"/>
        <v>33529.695631673094</v>
      </c>
      <c r="R122" s="40">
        <v>116</v>
      </c>
      <c r="S122" s="41">
        <f t="shared" si="21"/>
        <v>0</v>
      </c>
      <c r="T122" s="41">
        <f t="shared" si="22"/>
        <v>2970000</v>
      </c>
      <c r="U122" s="41">
        <f t="shared" si="23"/>
        <v>30000</v>
      </c>
    </row>
    <row r="123" spans="3:21">
      <c r="C123" s="40">
        <v>117</v>
      </c>
      <c r="D123" s="41">
        <f t="shared" si="12"/>
        <v>24750</v>
      </c>
      <c r="E123" s="41">
        <f t="shared" si="13"/>
        <v>2895750</v>
      </c>
      <c r="F123" s="41">
        <f t="shared" si="14"/>
        <v>104250</v>
      </c>
      <c r="H123" s="40">
        <v>117</v>
      </c>
      <c r="I123" s="41">
        <f t="shared" si="15"/>
        <v>1636.3636363636363</v>
      </c>
      <c r="J123" s="41">
        <f t="shared" si="16"/>
        <v>2967545.4545454546</v>
      </c>
      <c r="K123" s="41">
        <f t="shared" si="17"/>
        <v>32454.545454545412</v>
      </c>
      <c r="M123" s="40">
        <v>117</v>
      </c>
      <c r="N123" s="41">
        <f t="shared" si="18"/>
        <v>1274.1284340035345</v>
      </c>
      <c r="O123" s="41">
        <f t="shared" si="19"/>
        <v>2967744.4328023302</v>
      </c>
      <c r="P123" s="41">
        <f t="shared" si="20"/>
        <v>32255.567197669763</v>
      </c>
      <c r="R123" s="40">
        <v>117</v>
      </c>
      <c r="S123" s="41">
        <f t="shared" si="21"/>
        <v>0</v>
      </c>
      <c r="T123" s="41">
        <f t="shared" si="22"/>
        <v>2970000</v>
      </c>
      <c r="U123" s="41">
        <f t="shared" si="23"/>
        <v>30000</v>
      </c>
    </row>
    <row r="124" spans="3:21">
      <c r="C124" s="40">
        <v>118</v>
      </c>
      <c r="D124" s="41">
        <f t="shared" si="12"/>
        <v>24750</v>
      </c>
      <c r="E124" s="41">
        <f t="shared" si="13"/>
        <v>2920500</v>
      </c>
      <c r="F124" s="41">
        <f t="shared" si="14"/>
        <v>79500</v>
      </c>
      <c r="H124" s="40">
        <v>118</v>
      </c>
      <c r="I124" s="41">
        <f t="shared" si="15"/>
        <v>1227.2727272727273</v>
      </c>
      <c r="J124" s="41">
        <f t="shared" si="16"/>
        <v>2968772.7272727275</v>
      </c>
      <c r="K124" s="41">
        <f t="shared" si="17"/>
        <v>31227.272727272473</v>
      </c>
      <c r="M124" s="40">
        <v>118</v>
      </c>
      <c r="N124" s="41">
        <f t="shared" si="18"/>
        <v>1225.7115535114001</v>
      </c>
      <c r="O124" s="41">
        <f t="shared" si="19"/>
        <v>2968970.1443558414</v>
      </c>
      <c r="P124" s="41">
        <f t="shared" si="20"/>
        <v>31029.855644158553</v>
      </c>
      <c r="R124" s="40">
        <v>118</v>
      </c>
      <c r="S124" s="41">
        <f t="shared" si="21"/>
        <v>0</v>
      </c>
      <c r="T124" s="41">
        <f t="shared" si="22"/>
        <v>2970000</v>
      </c>
      <c r="U124" s="41">
        <f t="shared" si="23"/>
        <v>30000</v>
      </c>
    </row>
    <row r="125" spans="3:21">
      <c r="C125" s="44">
        <v>119</v>
      </c>
      <c r="D125" s="41">
        <f t="shared" si="12"/>
        <v>24750</v>
      </c>
      <c r="E125" s="41">
        <f t="shared" si="13"/>
        <v>2945250</v>
      </c>
      <c r="F125" s="41">
        <f t="shared" si="14"/>
        <v>54750</v>
      </c>
      <c r="H125" s="44">
        <v>119</v>
      </c>
      <c r="I125" s="41">
        <f t="shared" si="15"/>
        <v>818.18181818181813</v>
      </c>
      <c r="J125" s="41">
        <f t="shared" si="16"/>
        <v>2969590.9090909092</v>
      </c>
      <c r="K125" s="41">
        <f t="shared" si="17"/>
        <v>30409.090909090824</v>
      </c>
      <c r="M125" s="44">
        <v>119</v>
      </c>
      <c r="N125" s="41">
        <f t="shared" si="18"/>
        <v>1179.1345144779668</v>
      </c>
      <c r="O125" s="41">
        <f t="shared" si="19"/>
        <v>2970149.2788703195</v>
      </c>
      <c r="P125" s="41">
        <f t="shared" si="20"/>
        <v>29850.721129680518</v>
      </c>
      <c r="R125" s="44">
        <v>119</v>
      </c>
      <c r="S125" s="41">
        <f t="shared" si="21"/>
        <v>0</v>
      </c>
      <c r="T125" s="41">
        <f t="shared" si="22"/>
        <v>2970000</v>
      </c>
      <c r="U125" s="41">
        <f t="shared" si="23"/>
        <v>30000</v>
      </c>
    </row>
    <row r="126" spans="3:21">
      <c r="C126" s="40">
        <v>120</v>
      </c>
      <c r="D126" s="41">
        <f t="shared" si="12"/>
        <v>24750</v>
      </c>
      <c r="E126" s="41">
        <f t="shared" si="13"/>
        <v>2970000</v>
      </c>
      <c r="F126" s="41">
        <f t="shared" si="14"/>
        <v>30000</v>
      </c>
      <c r="H126" s="40">
        <v>120</v>
      </c>
      <c r="I126" s="41">
        <f t="shared" si="15"/>
        <v>409.09090909090907</v>
      </c>
      <c r="J126" s="41">
        <f t="shared" si="16"/>
        <v>2970000</v>
      </c>
      <c r="K126" s="41">
        <f t="shared" si="17"/>
        <v>30000</v>
      </c>
      <c r="M126" s="40">
        <v>120</v>
      </c>
      <c r="N126" s="41">
        <f t="shared" si="18"/>
        <v>1134.3274029278043</v>
      </c>
      <c r="O126" s="41">
        <f t="shared" si="19"/>
        <v>2971283.6062732474</v>
      </c>
      <c r="P126" s="41">
        <f t="shared" si="20"/>
        <v>28716.393726752605</v>
      </c>
      <c r="R126" s="40">
        <v>120</v>
      </c>
      <c r="S126" s="41">
        <f t="shared" si="21"/>
        <v>0</v>
      </c>
      <c r="T126" s="41">
        <f t="shared" si="22"/>
        <v>2970000</v>
      </c>
      <c r="U126" s="41">
        <f t="shared" si="23"/>
        <v>30000</v>
      </c>
    </row>
    <row r="127" spans="3:21">
      <c r="C127" s="40">
        <v>121</v>
      </c>
      <c r="D127" s="41">
        <f t="shared" si="12"/>
        <v>24750</v>
      </c>
      <c r="E127" s="41">
        <f t="shared" ref="E127:E190" si="24">E126+D127</f>
        <v>2994750</v>
      </c>
      <c r="F127" s="41">
        <f t="shared" si="14"/>
        <v>5250</v>
      </c>
      <c r="H127" s="40">
        <v>121</v>
      </c>
      <c r="I127" s="41" t="e">
        <f t="shared" si="15"/>
        <v>#NUM!</v>
      </c>
      <c r="J127" s="41" t="e">
        <f t="shared" ref="J127:J190" si="25">J126+I127</f>
        <v>#NUM!</v>
      </c>
      <c r="K127" s="41" t="e">
        <f t="shared" si="17"/>
        <v>#NUM!</v>
      </c>
      <c r="M127" s="40">
        <v>121</v>
      </c>
      <c r="N127" s="41" t="e">
        <f t="shared" si="18"/>
        <v>#NUM!</v>
      </c>
      <c r="O127" s="41" t="e">
        <f t="shared" ref="O127:O190" si="26">O126+N127</f>
        <v>#NUM!</v>
      </c>
      <c r="P127" s="41" t="e">
        <f t="shared" si="20"/>
        <v>#NUM!</v>
      </c>
      <c r="R127" s="40">
        <v>121</v>
      </c>
      <c r="S127" s="41" t="e">
        <f t="shared" ref="S127:S190" si="27">DDB(U126,$B$4,$B$3*12-R126,1)</f>
        <v>#NUM!</v>
      </c>
      <c r="T127" s="41" t="e">
        <f t="shared" ref="T127:T190" si="28">T126+S127</f>
        <v>#NUM!</v>
      </c>
      <c r="U127" s="41" t="e">
        <f t="shared" si="23"/>
        <v>#NUM!</v>
      </c>
    </row>
    <row r="128" spans="3:21">
      <c r="C128" s="40">
        <v>122</v>
      </c>
      <c r="D128" s="41">
        <f t="shared" si="12"/>
        <v>24750</v>
      </c>
      <c r="E128" s="41">
        <f t="shared" si="24"/>
        <v>3019500</v>
      </c>
      <c r="F128" s="41">
        <f t="shared" si="14"/>
        <v>-19500</v>
      </c>
      <c r="H128" s="40">
        <v>122</v>
      </c>
      <c r="I128" s="41" t="e">
        <f t="shared" si="15"/>
        <v>#NUM!</v>
      </c>
      <c r="J128" s="41" t="e">
        <f t="shared" si="25"/>
        <v>#NUM!</v>
      </c>
      <c r="K128" s="41" t="e">
        <f t="shared" si="17"/>
        <v>#NUM!</v>
      </c>
      <c r="M128" s="40">
        <v>122</v>
      </c>
      <c r="N128" s="41" t="e">
        <f t="shared" si="18"/>
        <v>#NUM!</v>
      </c>
      <c r="O128" s="41" t="e">
        <f t="shared" si="26"/>
        <v>#NUM!</v>
      </c>
      <c r="P128" s="41" t="e">
        <f t="shared" si="20"/>
        <v>#NUM!</v>
      </c>
      <c r="R128" s="40">
        <v>122</v>
      </c>
      <c r="S128" s="41" t="e">
        <f t="shared" si="27"/>
        <v>#NUM!</v>
      </c>
      <c r="T128" s="41" t="e">
        <f t="shared" si="28"/>
        <v>#NUM!</v>
      </c>
      <c r="U128" s="41" t="e">
        <f t="shared" si="23"/>
        <v>#NUM!</v>
      </c>
    </row>
    <row r="129" spans="3:21">
      <c r="C129" s="40">
        <v>123</v>
      </c>
      <c r="D129" s="41">
        <f t="shared" si="12"/>
        <v>24750</v>
      </c>
      <c r="E129" s="41">
        <f t="shared" si="24"/>
        <v>3044250</v>
      </c>
      <c r="F129" s="41">
        <f t="shared" si="14"/>
        <v>-44250</v>
      </c>
      <c r="H129" s="40">
        <v>123</v>
      </c>
      <c r="I129" s="41" t="e">
        <f t="shared" si="15"/>
        <v>#NUM!</v>
      </c>
      <c r="J129" s="41" t="e">
        <f t="shared" si="25"/>
        <v>#NUM!</v>
      </c>
      <c r="K129" s="41" t="e">
        <f t="shared" si="17"/>
        <v>#NUM!</v>
      </c>
      <c r="M129" s="40">
        <v>123</v>
      </c>
      <c r="N129" s="41" t="e">
        <f t="shared" si="18"/>
        <v>#NUM!</v>
      </c>
      <c r="O129" s="41" t="e">
        <f t="shared" si="26"/>
        <v>#NUM!</v>
      </c>
      <c r="P129" s="41" t="e">
        <f t="shared" si="20"/>
        <v>#NUM!</v>
      </c>
      <c r="R129" s="40">
        <v>123</v>
      </c>
      <c r="S129" s="41" t="e">
        <f t="shared" si="27"/>
        <v>#NUM!</v>
      </c>
      <c r="T129" s="41" t="e">
        <f t="shared" si="28"/>
        <v>#NUM!</v>
      </c>
      <c r="U129" s="41" t="e">
        <f t="shared" si="23"/>
        <v>#NUM!</v>
      </c>
    </row>
    <row r="130" spans="3:21">
      <c r="C130" s="40">
        <v>124</v>
      </c>
      <c r="D130" s="41">
        <f t="shared" si="12"/>
        <v>24750</v>
      </c>
      <c r="E130" s="41">
        <f t="shared" si="24"/>
        <v>3069000</v>
      </c>
      <c r="F130" s="41">
        <f t="shared" si="14"/>
        <v>-69000</v>
      </c>
      <c r="H130" s="40">
        <v>124</v>
      </c>
      <c r="I130" s="41" t="e">
        <f t="shared" si="15"/>
        <v>#NUM!</v>
      </c>
      <c r="J130" s="41" t="e">
        <f t="shared" si="25"/>
        <v>#NUM!</v>
      </c>
      <c r="K130" s="41" t="e">
        <f t="shared" si="17"/>
        <v>#NUM!</v>
      </c>
      <c r="M130" s="40">
        <v>124</v>
      </c>
      <c r="N130" s="41" t="e">
        <f t="shared" si="18"/>
        <v>#NUM!</v>
      </c>
      <c r="O130" s="41" t="e">
        <f t="shared" si="26"/>
        <v>#NUM!</v>
      </c>
      <c r="P130" s="41" t="e">
        <f t="shared" si="20"/>
        <v>#NUM!</v>
      </c>
      <c r="R130" s="40">
        <v>124</v>
      </c>
      <c r="S130" s="41" t="e">
        <f t="shared" si="27"/>
        <v>#NUM!</v>
      </c>
      <c r="T130" s="41" t="e">
        <f t="shared" si="28"/>
        <v>#NUM!</v>
      </c>
      <c r="U130" s="41" t="e">
        <f t="shared" si="23"/>
        <v>#NUM!</v>
      </c>
    </row>
    <row r="131" spans="3:21">
      <c r="C131" s="40">
        <v>125</v>
      </c>
      <c r="D131" s="41">
        <f t="shared" si="12"/>
        <v>24750</v>
      </c>
      <c r="E131" s="41">
        <f t="shared" si="24"/>
        <v>3093750</v>
      </c>
      <c r="F131" s="41">
        <f t="shared" si="14"/>
        <v>-93750</v>
      </c>
      <c r="H131" s="40">
        <v>125</v>
      </c>
      <c r="I131" s="41" t="e">
        <f t="shared" si="15"/>
        <v>#NUM!</v>
      </c>
      <c r="J131" s="41" t="e">
        <f t="shared" si="25"/>
        <v>#NUM!</v>
      </c>
      <c r="K131" s="41" t="e">
        <f t="shared" si="17"/>
        <v>#NUM!</v>
      </c>
      <c r="M131" s="40">
        <v>125</v>
      </c>
      <c r="N131" s="41" t="e">
        <f t="shared" si="18"/>
        <v>#NUM!</v>
      </c>
      <c r="O131" s="41" t="e">
        <f t="shared" si="26"/>
        <v>#NUM!</v>
      </c>
      <c r="P131" s="41" t="e">
        <f t="shared" si="20"/>
        <v>#NUM!</v>
      </c>
      <c r="R131" s="40">
        <v>125</v>
      </c>
      <c r="S131" s="41" t="e">
        <f t="shared" si="27"/>
        <v>#NUM!</v>
      </c>
      <c r="T131" s="41" t="e">
        <f t="shared" si="28"/>
        <v>#NUM!</v>
      </c>
      <c r="U131" s="41" t="e">
        <f t="shared" si="23"/>
        <v>#NUM!</v>
      </c>
    </row>
    <row r="132" spans="3:21">
      <c r="C132" s="40">
        <v>126</v>
      </c>
      <c r="D132" s="41">
        <f t="shared" si="12"/>
        <v>24750</v>
      </c>
      <c r="E132" s="41">
        <f t="shared" si="24"/>
        <v>3118500</v>
      </c>
      <c r="F132" s="41">
        <f t="shared" si="14"/>
        <v>-118500</v>
      </c>
      <c r="H132" s="40">
        <v>126</v>
      </c>
      <c r="I132" s="41" t="e">
        <f t="shared" si="15"/>
        <v>#NUM!</v>
      </c>
      <c r="J132" s="41" t="e">
        <f t="shared" si="25"/>
        <v>#NUM!</v>
      </c>
      <c r="K132" s="41" t="e">
        <f t="shared" si="17"/>
        <v>#NUM!</v>
      </c>
      <c r="M132" s="40">
        <v>126</v>
      </c>
      <c r="N132" s="41" t="e">
        <f t="shared" si="18"/>
        <v>#NUM!</v>
      </c>
      <c r="O132" s="41" t="e">
        <f t="shared" si="26"/>
        <v>#NUM!</v>
      </c>
      <c r="P132" s="41" t="e">
        <f t="shared" si="20"/>
        <v>#NUM!</v>
      </c>
      <c r="R132" s="40">
        <v>126</v>
      </c>
      <c r="S132" s="41" t="e">
        <f t="shared" si="27"/>
        <v>#NUM!</v>
      </c>
      <c r="T132" s="41" t="e">
        <f t="shared" si="28"/>
        <v>#NUM!</v>
      </c>
      <c r="U132" s="41" t="e">
        <f t="shared" si="23"/>
        <v>#NUM!</v>
      </c>
    </row>
    <row r="133" spans="3:21">
      <c r="C133" s="40">
        <v>127</v>
      </c>
      <c r="D133" s="41">
        <f t="shared" si="12"/>
        <v>24750</v>
      </c>
      <c r="E133" s="41">
        <f t="shared" si="24"/>
        <v>3143250</v>
      </c>
      <c r="F133" s="41">
        <f t="shared" si="14"/>
        <v>-143250</v>
      </c>
      <c r="H133" s="40">
        <v>127</v>
      </c>
      <c r="I133" s="41" t="e">
        <f t="shared" si="15"/>
        <v>#NUM!</v>
      </c>
      <c r="J133" s="41" t="e">
        <f t="shared" si="25"/>
        <v>#NUM!</v>
      </c>
      <c r="K133" s="41" t="e">
        <f t="shared" si="17"/>
        <v>#NUM!</v>
      </c>
      <c r="M133" s="40">
        <v>127</v>
      </c>
      <c r="N133" s="41" t="e">
        <f t="shared" si="18"/>
        <v>#NUM!</v>
      </c>
      <c r="O133" s="41" t="e">
        <f t="shared" si="26"/>
        <v>#NUM!</v>
      </c>
      <c r="P133" s="41" t="e">
        <f t="shared" si="20"/>
        <v>#NUM!</v>
      </c>
      <c r="R133" s="40">
        <v>127</v>
      </c>
      <c r="S133" s="41" t="e">
        <f t="shared" si="27"/>
        <v>#NUM!</v>
      </c>
      <c r="T133" s="41" t="e">
        <f t="shared" si="28"/>
        <v>#NUM!</v>
      </c>
      <c r="U133" s="41" t="e">
        <f t="shared" si="23"/>
        <v>#NUM!</v>
      </c>
    </row>
    <row r="134" spans="3:21">
      <c r="C134" s="40">
        <v>128</v>
      </c>
      <c r="D134" s="41">
        <f t="shared" si="12"/>
        <v>24750</v>
      </c>
      <c r="E134" s="41">
        <f t="shared" si="24"/>
        <v>3168000</v>
      </c>
      <c r="F134" s="41">
        <f t="shared" si="14"/>
        <v>-168000</v>
      </c>
      <c r="H134" s="40">
        <v>128</v>
      </c>
      <c r="I134" s="41" t="e">
        <f t="shared" si="15"/>
        <v>#NUM!</v>
      </c>
      <c r="J134" s="41" t="e">
        <f t="shared" si="25"/>
        <v>#NUM!</v>
      </c>
      <c r="K134" s="41" t="e">
        <f t="shared" si="17"/>
        <v>#NUM!</v>
      </c>
      <c r="M134" s="40">
        <v>128</v>
      </c>
      <c r="N134" s="41" t="e">
        <f t="shared" si="18"/>
        <v>#NUM!</v>
      </c>
      <c r="O134" s="41" t="e">
        <f t="shared" si="26"/>
        <v>#NUM!</v>
      </c>
      <c r="P134" s="41" t="e">
        <f t="shared" si="20"/>
        <v>#NUM!</v>
      </c>
      <c r="R134" s="40">
        <v>128</v>
      </c>
      <c r="S134" s="41" t="e">
        <f t="shared" si="27"/>
        <v>#NUM!</v>
      </c>
      <c r="T134" s="41" t="e">
        <f t="shared" si="28"/>
        <v>#NUM!</v>
      </c>
      <c r="U134" s="41" t="e">
        <f t="shared" si="23"/>
        <v>#NUM!</v>
      </c>
    </row>
    <row r="135" spans="3:21">
      <c r="C135" s="40">
        <v>129</v>
      </c>
      <c r="D135" s="41">
        <f t="shared" si="12"/>
        <v>24750</v>
      </c>
      <c r="E135" s="41">
        <f t="shared" si="24"/>
        <v>3192750</v>
      </c>
      <c r="F135" s="41">
        <f t="shared" si="14"/>
        <v>-192750</v>
      </c>
      <c r="H135" s="40">
        <v>129</v>
      </c>
      <c r="I135" s="41" t="e">
        <f t="shared" si="15"/>
        <v>#NUM!</v>
      </c>
      <c r="J135" s="41" t="e">
        <f t="shared" si="25"/>
        <v>#NUM!</v>
      </c>
      <c r="K135" s="41" t="e">
        <f t="shared" si="17"/>
        <v>#NUM!</v>
      </c>
      <c r="M135" s="40">
        <v>129</v>
      </c>
      <c r="N135" s="41" t="e">
        <f t="shared" si="18"/>
        <v>#NUM!</v>
      </c>
      <c r="O135" s="41" t="e">
        <f t="shared" si="26"/>
        <v>#NUM!</v>
      </c>
      <c r="P135" s="41" t="e">
        <f t="shared" si="20"/>
        <v>#NUM!</v>
      </c>
      <c r="R135" s="40">
        <v>129</v>
      </c>
      <c r="S135" s="41" t="e">
        <f t="shared" si="27"/>
        <v>#NUM!</v>
      </c>
      <c r="T135" s="41" t="e">
        <f t="shared" si="28"/>
        <v>#NUM!</v>
      </c>
      <c r="U135" s="41" t="e">
        <f t="shared" si="23"/>
        <v>#NUM!</v>
      </c>
    </row>
    <row r="136" spans="3:21">
      <c r="C136" s="40">
        <v>130</v>
      </c>
      <c r="D136" s="41">
        <f t="shared" ref="D136:D199" si="29">SLN($B$2,$B$4,$B$3*12)</f>
        <v>24750</v>
      </c>
      <c r="E136" s="41">
        <f t="shared" si="24"/>
        <v>3217500</v>
      </c>
      <c r="F136" s="41">
        <f t="shared" ref="F136:F199" si="30">$F$6-E136</f>
        <v>-217500</v>
      </c>
      <c r="H136" s="40">
        <v>130</v>
      </c>
      <c r="I136" s="41" t="e">
        <f t="shared" ref="I136:I199" si="31">SYD($B$2,$B$4,$B$3*12,H136)</f>
        <v>#NUM!</v>
      </c>
      <c r="J136" s="41" t="e">
        <f t="shared" si="25"/>
        <v>#NUM!</v>
      </c>
      <c r="K136" s="41" t="e">
        <f t="shared" ref="K136:K199" si="32">$F$6-J136</f>
        <v>#NUM!</v>
      </c>
      <c r="M136" s="40">
        <v>130</v>
      </c>
      <c r="N136" s="41" t="e">
        <f t="shared" ref="N136:N199" si="33">DB($B$2,$B$4,$B$3*12,M136)</f>
        <v>#NUM!</v>
      </c>
      <c r="O136" s="41" t="e">
        <f t="shared" si="26"/>
        <v>#NUM!</v>
      </c>
      <c r="P136" s="41" t="e">
        <f t="shared" ref="P136:P199" si="34">$F$6-O136</f>
        <v>#NUM!</v>
      </c>
      <c r="R136" s="40">
        <v>130</v>
      </c>
      <c r="S136" s="41" t="e">
        <f t="shared" si="27"/>
        <v>#NUM!</v>
      </c>
      <c r="T136" s="41" t="e">
        <f t="shared" si="28"/>
        <v>#NUM!</v>
      </c>
      <c r="U136" s="41" t="e">
        <f t="shared" ref="U136:U199" si="35">$F$6-T136</f>
        <v>#NUM!</v>
      </c>
    </row>
    <row r="137" spans="3:21">
      <c r="C137" s="40">
        <v>131</v>
      </c>
      <c r="D137" s="41">
        <f t="shared" si="29"/>
        <v>24750</v>
      </c>
      <c r="E137" s="41">
        <f t="shared" si="24"/>
        <v>3242250</v>
      </c>
      <c r="F137" s="41">
        <f t="shared" si="30"/>
        <v>-242250</v>
      </c>
      <c r="H137" s="40">
        <v>131</v>
      </c>
      <c r="I137" s="41" t="e">
        <f t="shared" si="31"/>
        <v>#NUM!</v>
      </c>
      <c r="J137" s="41" t="e">
        <f t="shared" si="25"/>
        <v>#NUM!</v>
      </c>
      <c r="K137" s="41" t="e">
        <f t="shared" si="32"/>
        <v>#NUM!</v>
      </c>
      <c r="M137" s="40">
        <v>131</v>
      </c>
      <c r="N137" s="41" t="e">
        <f t="shared" si="33"/>
        <v>#NUM!</v>
      </c>
      <c r="O137" s="41" t="e">
        <f t="shared" si="26"/>
        <v>#NUM!</v>
      </c>
      <c r="P137" s="41" t="e">
        <f t="shared" si="34"/>
        <v>#NUM!</v>
      </c>
      <c r="R137" s="40">
        <v>131</v>
      </c>
      <c r="S137" s="41" t="e">
        <f t="shared" si="27"/>
        <v>#NUM!</v>
      </c>
      <c r="T137" s="41" t="e">
        <f t="shared" si="28"/>
        <v>#NUM!</v>
      </c>
      <c r="U137" s="41" t="e">
        <f t="shared" si="35"/>
        <v>#NUM!</v>
      </c>
    </row>
    <row r="138" spans="3:21">
      <c r="C138" s="40">
        <v>132</v>
      </c>
      <c r="D138" s="41">
        <f t="shared" si="29"/>
        <v>24750</v>
      </c>
      <c r="E138" s="41">
        <f t="shared" si="24"/>
        <v>3267000</v>
      </c>
      <c r="F138" s="41">
        <f t="shared" si="30"/>
        <v>-267000</v>
      </c>
      <c r="H138" s="40">
        <v>132</v>
      </c>
      <c r="I138" s="41" t="e">
        <f t="shared" si="31"/>
        <v>#NUM!</v>
      </c>
      <c r="J138" s="41" t="e">
        <f t="shared" si="25"/>
        <v>#NUM!</v>
      </c>
      <c r="K138" s="41" t="e">
        <f t="shared" si="32"/>
        <v>#NUM!</v>
      </c>
      <c r="M138" s="40">
        <v>132</v>
      </c>
      <c r="N138" s="41" t="e">
        <f t="shared" si="33"/>
        <v>#NUM!</v>
      </c>
      <c r="O138" s="41" t="e">
        <f t="shared" si="26"/>
        <v>#NUM!</v>
      </c>
      <c r="P138" s="41" t="e">
        <f t="shared" si="34"/>
        <v>#NUM!</v>
      </c>
      <c r="R138" s="40">
        <v>132</v>
      </c>
      <c r="S138" s="41" t="e">
        <f t="shared" si="27"/>
        <v>#NUM!</v>
      </c>
      <c r="T138" s="41" t="e">
        <f t="shared" si="28"/>
        <v>#NUM!</v>
      </c>
      <c r="U138" s="41" t="e">
        <f t="shared" si="35"/>
        <v>#NUM!</v>
      </c>
    </row>
    <row r="139" spans="3:21">
      <c r="C139" s="40">
        <v>133</v>
      </c>
      <c r="D139" s="41">
        <f t="shared" si="29"/>
        <v>24750</v>
      </c>
      <c r="E139" s="41">
        <f t="shared" si="24"/>
        <v>3291750</v>
      </c>
      <c r="F139" s="41">
        <f t="shared" si="30"/>
        <v>-291750</v>
      </c>
      <c r="H139" s="40">
        <v>133</v>
      </c>
      <c r="I139" s="41" t="e">
        <f t="shared" si="31"/>
        <v>#NUM!</v>
      </c>
      <c r="J139" s="41" t="e">
        <f t="shared" si="25"/>
        <v>#NUM!</v>
      </c>
      <c r="K139" s="41" t="e">
        <f t="shared" si="32"/>
        <v>#NUM!</v>
      </c>
      <c r="M139" s="40">
        <v>133</v>
      </c>
      <c r="N139" s="41" t="e">
        <f t="shared" si="33"/>
        <v>#NUM!</v>
      </c>
      <c r="O139" s="41" t="e">
        <f t="shared" si="26"/>
        <v>#NUM!</v>
      </c>
      <c r="P139" s="41" t="e">
        <f t="shared" si="34"/>
        <v>#NUM!</v>
      </c>
      <c r="R139" s="40">
        <v>133</v>
      </c>
      <c r="S139" s="41" t="e">
        <f t="shared" si="27"/>
        <v>#NUM!</v>
      </c>
      <c r="T139" s="41" t="e">
        <f t="shared" si="28"/>
        <v>#NUM!</v>
      </c>
      <c r="U139" s="41" t="e">
        <f t="shared" si="35"/>
        <v>#NUM!</v>
      </c>
    </row>
    <row r="140" spans="3:21">
      <c r="C140" s="40">
        <v>134</v>
      </c>
      <c r="D140" s="41">
        <f t="shared" si="29"/>
        <v>24750</v>
      </c>
      <c r="E140" s="41">
        <f t="shared" si="24"/>
        <v>3316500</v>
      </c>
      <c r="F140" s="41">
        <f t="shared" si="30"/>
        <v>-316500</v>
      </c>
      <c r="H140" s="40">
        <v>134</v>
      </c>
      <c r="I140" s="41" t="e">
        <f t="shared" si="31"/>
        <v>#NUM!</v>
      </c>
      <c r="J140" s="41" t="e">
        <f t="shared" si="25"/>
        <v>#NUM!</v>
      </c>
      <c r="K140" s="41" t="e">
        <f t="shared" si="32"/>
        <v>#NUM!</v>
      </c>
      <c r="M140" s="40">
        <v>134</v>
      </c>
      <c r="N140" s="41" t="e">
        <f t="shared" si="33"/>
        <v>#NUM!</v>
      </c>
      <c r="O140" s="41" t="e">
        <f t="shared" si="26"/>
        <v>#NUM!</v>
      </c>
      <c r="P140" s="41" t="e">
        <f t="shared" si="34"/>
        <v>#NUM!</v>
      </c>
      <c r="R140" s="40">
        <v>134</v>
      </c>
      <c r="S140" s="41" t="e">
        <f t="shared" si="27"/>
        <v>#NUM!</v>
      </c>
      <c r="T140" s="41" t="e">
        <f t="shared" si="28"/>
        <v>#NUM!</v>
      </c>
      <c r="U140" s="41" t="e">
        <f t="shared" si="35"/>
        <v>#NUM!</v>
      </c>
    </row>
    <row r="141" spans="3:21">
      <c r="C141" s="40">
        <v>135</v>
      </c>
      <c r="D141" s="41">
        <f t="shared" si="29"/>
        <v>24750</v>
      </c>
      <c r="E141" s="41">
        <f t="shared" si="24"/>
        <v>3341250</v>
      </c>
      <c r="F141" s="41">
        <f t="shared" si="30"/>
        <v>-341250</v>
      </c>
      <c r="H141" s="40">
        <v>135</v>
      </c>
      <c r="I141" s="41" t="e">
        <f t="shared" si="31"/>
        <v>#NUM!</v>
      </c>
      <c r="J141" s="41" t="e">
        <f t="shared" si="25"/>
        <v>#NUM!</v>
      </c>
      <c r="K141" s="41" t="e">
        <f t="shared" si="32"/>
        <v>#NUM!</v>
      </c>
      <c r="M141" s="40">
        <v>135</v>
      </c>
      <c r="N141" s="41" t="e">
        <f t="shared" si="33"/>
        <v>#NUM!</v>
      </c>
      <c r="O141" s="41" t="e">
        <f t="shared" si="26"/>
        <v>#NUM!</v>
      </c>
      <c r="P141" s="41" t="e">
        <f t="shared" si="34"/>
        <v>#NUM!</v>
      </c>
      <c r="R141" s="40">
        <v>135</v>
      </c>
      <c r="S141" s="41" t="e">
        <f t="shared" si="27"/>
        <v>#NUM!</v>
      </c>
      <c r="T141" s="41" t="e">
        <f t="shared" si="28"/>
        <v>#NUM!</v>
      </c>
      <c r="U141" s="41" t="e">
        <f t="shared" si="35"/>
        <v>#NUM!</v>
      </c>
    </row>
    <row r="142" spans="3:21">
      <c r="C142" s="40">
        <v>136</v>
      </c>
      <c r="D142" s="41">
        <f t="shared" si="29"/>
        <v>24750</v>
      </c>
      <c r="E142" s="41">
        <f t="shared" si="24"/>
        <v>3366000</v>
      </c>
      <c r="F142" s="41">
        <f t="shared" si="30"/>
        <v>-366000</v>
      </c>
      <c r="H142" s="40">
        <v>136</v>
      </c>
      <c r="I142" s="41" t="e">
        <f t="shared" si="31"/>
        <v>#NUM!</v>
      </c>
      <c r="J142" s="41" t="e">
        <f t="shared" si="25"/>
        <v>#NUM!</v>
      </c>
      <c r="K142" s="41" t="e">
        <f t="shared" si="32"/>
        <v>#NUM!</v>
      </c>
      <c r="M142" s="40">
        <v>136</v>
      </c>
      <c r="N142" s="41" t="e">
        <f t="shared" si="33"/>
        <v>#NUM!</v>
      </c>
      <c r="O142" s="41" t="e">
        <f t="shared" si="26"/>
        <v>#NUM!</v>
      </c>
      <c r="P142" s="41" t="e">
        <f t="shared" si="34"/>
        <v>#NUM!</v>
      </c>
      <c r="R142" s="40">
        <v>136</v>
      </c>
      <c r="S142" s="41" t="e">
        <f t="shared" si="27"/>
        <v>#NUM!</v>
      </c>
      <c r="T142" s="41" t="e">
        <f t="shared" si="28"/>
        <v>#NUM!</v>
      </c>
      <c r="U142" s="41" t="e">
        <f t="shared" si="35"/>
        <v>#NUM!</v>
      </c>
    </row>
    <row r="143" spans="3:21">
      <c r="C143" s="40">
        <v>137</v>
      </c>
      <c r="D143" s="41">
        <f t="shared" si="29"/>
        <v>24750</v>
      </c>
      <c r="E143" s="41">
        <f t="shared" si="24"/>
        <v>3390750</v>
      </c>
      <c r="F143" s="41">
        <f t="shared" si="30"/>
        <v>-390750</v>
      </c>
      <c r="H143" s="40">
        <v>137</v>
      </c>
      <c r="I143" s="41" t="e">
        <f t="shared" si="31"/>
        <v>#NUM!</v>
      </c>
      <c r="J143" s="41" t="e">
        <f t="shared" si="25"/>
        <v>#NUM!</v>
      </c>
      <c r="K143" s="41" t="e">
        <f t="shared" si="32"/>
        <v>#NUM!</v>
      </c>
      <c r="M143" s="40">
        <v>137</v>
      </c>
      <c r="N143" s="41" t="e">
        <f t="shared" si="33"/>
        <v>#NUM!</v>
      </c>
      <c r="O143" s="41" t="e">
        <f t="shared" si="26"/>
        <v>#NUM!</v>
      </c>
      <c r="P143" s="41" t="e">
        <f t="shared" si="34"/>
        <v>#NUM!</v>
      </c>
      <c r="R143" s="40">
        <v>137</v>
      </c>
      <c r="S143" s="41" t="e">
        <f t="shared" si="27"/>
        <v>#NUM!</v>
      </c>
      <c r="T143" s="41" t="e">
        <f t="shared" si="28"/>
        <v>#NUM!</v>
      </c>
      <c r="U143" s="41" t="e">
        <f t="shared" si="35"/>
        <v>#NUM!</v>
      </c>
    </row>
    <row r="144" spans="3:21">
      <c r="C144" s="40">
        <v>138</v>
      </c>
      <c r="D144" s="41">
        <f t="shared" si="29"/>
        <v>24750</v>
      </c>
      <c r="E144" s="41">
        <f t="shared" si="24"/>
        <v>3415500</v>
      </c>
      <c r="F144" s="41">
        <f t="shared" si="30"/>
        <v>-415500</v>
      </c>
      <c r="H144" s="40">
        <v>138</v>
      </c>
      <c r="I144" s="41" t="e">
        <f t="shared" si="31"/>
        <v>#NUM!</v>
      </c>
      <c r="J144" s="41" t="e">
        <f t="shared" si="25"/>
        <v>#NUM!</v>
      </c>
      <c r="K144" s="41" t="e">
        <f t="shared" si="32"/>
        <v>#NUM!</v>
      </c>
      <c r="M144" s="40">
        <v>138</v>
      </c>
      <c r="N144" s="41" t="e">
        <f t="shared" si="33"/>
        <v>#NUM!</v>
      </c>
      <c r="O144" s="41" t="e">
        <f t="shared" si="26"/>
        <v>#NUM!</v>
      </c>
      <c r="P144" s="41" t="e">
        <f t="shared" si="34"/>
        <v>#NUM!</v>
      </c>
      <c r="R144" s="40">
        <v>138</v>
      </c>
      <c r="S144" s="41" t="e">
        <f t="shared" si="27"/>
        <v>#NUM!</v>
      </c>
      <c r="T144" s="41" t="e">
        <f t="shared" si="28"/>
        <v>#NUM!</v>
      </c>
      <c r="U144" s="41" t="e">
        <f t="shared" si="35"/>
        <v>#NUM!</v>
      </c>
    </row>
    <row r="145" spans="3:21">
      <c r="C145" s="40">
        <v>139</v>
      </c>
      <c r="D145" s="41">
        <f t="shared" si="29"/>
        <v>24750</v>
      </c>
      <c r="E145" s="41">
        <f t="shared" si="24"/>
        <v>3440250</v>
      </c>
      <c r="F145" s="41">
        <f t="shared" si="30"/>
        <v>-440250</v>
      </c>
      <c r="H145" s="40">
        <v>139</v>
      </c>
      <c r="I145" s="41" t="e">
        <f t="shared" si="31"/>
        <v>#NUM!</v>
      </c>
      <c r="J145" s="41" t="e">
        <f t="shared" si="25"/>
        <v>#NUM!</v>
      </c>
      <c r="K145" s="41" t="e">
        <f t="shared" si="32"/>
        <v>#NUM!</v>
      </c>
      <c r="M145" s="40">
        <v>139</v>
      </c>
      <c r="N145" s="41" t="e">
        <f t="shared" si="33"/>
        <v>#NUM!</v>
      </c>
      <c r="O145" s="41" t="e">
        <f t="shared" si="26"/>
        <v>#NUM!</v>
      </c>
      <c r="P145" s="41" t="e">
        <f t="shared" si="34"/>
        <v>#NUM!</v>
      </c>
      <c r="R145" s="40">
        <v>139</v>
      </c>
      <c r="S145" s="41" t="e">
        <f t="shared" si="27"/>
        <v>#NUM!</v>
      </c>
      <c r="T145" s="41" t="e">
        <f t="shared" si="28"/>
        <v>#NUM!</v>
      </c>
      <c r="U145" s="41" t="e">
        <f t="shared" si="35"/>
        <v>#NUM!</v>
      </c>
    </row>
    <row r="146" spans="3:21">
      <c r="C146" s="40">
        <v>140</v>
      </c>
      <c r="D146" s="41">
        <f t="shared" si="29"/>
        <v>24750</v>
      </c>
      <c r="E146" s="41">
        <f t="shared" si="24"/>
        <v>3465000</v>
      </c>
      <c r="F146" s="41">
        <f t="shared" si="30"/>
        <v>-465000</v>
      </c>
      <c r="H146" s="40">
        <v>140</v>
      </c>
      <c r="I146" s="41" t="e">
        <f t="shared" si="31"/>
        <v>#NUM!</v>
      </c>
      <c r="J146" s="41" t="e">
        <f t="shared" si="25"/>
        <v>#NUM!</v>
      </c>
      <c r="K146" s="41" t="e">
        <f t="shared" si="32"/>
        <v>#NUM!</v>
      </c>
      <c r="M146" s="40">
        <v>140</v>
      </c>
      <c r="N146" s="41" t="e">
        <f t="shared" si="33"/>
        <v>#NUM!</v>
      </c>
      <c r="O146" s="41" t="e">
        <f t="shared" si="26"/>
        <v>#NUM!</v>
      </c>
      <c r="P146" s="41" t="e">
        <f t="shared" si="34"/>
        <v>#NUM!</v>
      </c>
      <c r="R146" s="40">
        <v>140</v>
      </c>
      <c r="S146" s="41" t="e">
        <f t="shared" si="27"/>
        <v>#NUM!</v>
      </c>
      <c r="T146" s="41" t="e">
        <f t="shared" si="28"/>
        <v>#NUM!</v>
      </c>
      <c r="U146" s="41" t="e">
        <f t="shared" si="35"/>
        <v>#NUM!</v>
      </c>
    </row>
    <row r="147" spans="3:21">
      <c r="C147" s="40">
        <v>141</v>
      </c>
      <c r="D147" s="41">
        <f t="shared" si="29"/>
        <v>24750</v>
      </c>
      <c r="E147" s="41">
        <f t="shared" si="24"/>
        <v>3489750</v>
      </c>
      <c r="F147" s="41">
        <f t="shared" si="30"/>
        <v>-489750</v>
      </c>
      <c r="H147" s="40">
        <v>141</v>
      </c>
      <c r="I147" s="41" t="e">
        <f t="shared" si="31"/>
        <v>#NUM!</v>
      </c>
      <c r="J147" s="41" t="e">
        <f t="shared" si="25"/>
        <v>#NUM!</v>
      </c>
      <c r="K147" s="41" t="e">
        <f t="shared" si="32"/>
        <v>#NUM!</v>
      </c>
      <c r="M147" s="40">
        <v>141</v>
      </c>
      <c r="N147" s="41" t="e">
        <f t="shared" si="33"/>
        <v>#NUM!</v>
      </c>
      <c r="O147" s="41" t="e">
        <f t="shared" si="26"/>
        <v>#NUM!</v>
      </c>
      <c r="P147" s="41" t="e">
        <f t="shared" si="34"/>
        <v>#NUM!</v>
      </c>
      <c r="R147" s="40">
        <v>141</v>
      </c>
      <c r="S147" s="41" t="e">
        <f t="shared" si="27"/>
        <v>#NUM!</v>
      </c>
      <c r="T147" s="41" t="e">
        <f t="shared" si="28"/>
        <v>#NUM!</v>
      </c>
      <c r="U147" s="41" t="e">
        <f t="shared" si="35"/>
        <v>#NUM!</v>
      </c>
    </row>
    <row r="148" spans="3:21">
      <c r="C148" s="40">
        <v>142</v>
      </c>
      <c r="D148" s="41">
        <f t="shared" si="29"/>
        <v>24750</v>
      </c>
      <c r="E148" s="41">
        <f t="shared" si="24"/>
        <v>3514500</v>
      </c>
      <c r="F148" s="41">
        <f t="shared" si="30"/>
        <v>-514500</v>
      </c>
      <c r="H148" s="40">
        <v>142</v>
      </c>
      <c r="I148" s="41" t="e">
        <f t="shared" si="31"/>
        <v>#NUM!</v>
      </c>
      <c r="J148" s="41" t="e">
        <f t="shared" si="25"/>
        <v>#NUM!</v>
      </c>
      <c r="K148" s="41" t="e">
        <f t="shared" si="32"/>
        <v>#NUM!</v>
      </c>
      <c r="M148" s="40">
        <v>142</v>
      </c>
      <c r="N148" s="41" t="e">
        <f t="shared" si="33"/>
        <v>#NUM!</v>
      </c>
      <c r="O148" s="41" t="e">
        <f t="shared" si="26"/>
        <v>#NUM!</v>
      </c>
      <c r="P148" s="41" t="e">
        <f t="shared" si="34"/>
        <v>#NUM!</v>
      </c>
      <c r="R148" s="40">
        <v>142</v>
      </c>
      <c r="S148" s="41" t="e">
        <f t="shared" si="27"/>
        <v>#NUM!</v>
      </c>
      <c r="T148" s="41" t="e">
        <f t="shared" si="28"/>
        <v>#NUM!</v>
      </c>
      <c r="U148" s="41" t="e">
        <f t="shared" si="35"/>
        <v>#NUM!</v>
      </c>
    </row>
    <row r="149" spans="3:21">
      <c r="C149" s="40">
        <v>143</v>
      </c>
      <c r="D149" s="41">
        <f t="shared" si="29"/>
        <v>24750</v>
      </c>
      <c r="E149" s="41">
        <f t="shared" si="24"/>
        <v>3539250</v>
      </c>
      <c r="F149" s="41">
        <f t="shared" si="30"/>
        <v>-539250</v>
      </c>
      <c r="H149" s="40">
        <v>143</v>
      </c>
      <c r="I149" s="41" t="e">
        <f t="shared" si="31"/>
        <v>#NUM!</v>
      </c>
      <c r="J149" s="41" t="e">
        <f t="shared" si="25"/>
        <v>#NUM!</v>
      </c>
      <c r="K149" s="41" t="e">
        <f t="shared" si="32"/>
        <v>#NUM!</v>
      </c>
      <c r="M149" s="40">
        <v>143</v>
      </c>
      <c r="N149" s="41" t="e">
        <f t="shared" si="33"/>
        <v>#NUM!</v>
      </c>
      <c r="O149" s="41" t="e">
        <f t="shared" si="26"/>
        <v>#NUM!</v>
      </c>
      <c r="P149" s="41" t="e">
        <f t="shared" si="34"/>
        <v>#NUM!</v>
      </c>
      <c r="R149" s="40">
        <v>143</v>
      </c>
      <c r="S149" s="41" t="e">
        <f t="shared" si="27"/>
        <v>#NUM!</v>
      </c>
      <c r="T149" s="41" t="e">
        <f t="shared" si="28"/>
        <v>#NUM!</v>
      </c>
      <c r="U149" s="41" t="e">
        <f t="shared" si="35"/>
        <v>#NUM!</v>
      </c>
    </row>
    <row r="150" spans="3:21">
      <c r="C150" s="40">
        <v>144</v>
      </c>
      <c r="D150" s="41">
        <f t="shared" si="29"/>
        <v>24750</v>
      </c>
      <c r="E150" s="41">
        <f t="shared" si="24"/>
        <v>3564000</v>
      </c>
      <c r="F150" s="41">
        <f t="shared" si="30"/>
        <v>-564000</v>
      </c>
      <c r="H150" s="40">
        <v>144</v>
      </c>
      <c r="I150" s="41" t="e">
        <f t="shared" si="31"/>
        <v>#NUM!</v>
      </c>
      <c r="J150" s="41" t="e">
        <f t="shared" si="25"/>
        <v>#NUM!</v>
      </c>
      <c r="K150" s="41" t="e">
        <f t="shared" si="32"/>
        <v>#NUM!</v>
      </c>
      <c r="M150" s="40">
        <v>144</v>
      </c>
      <c r="N150" s="41" t="e">
        <f t="shared" si="33"/>
        <v>#NUM!</v>
      </c>
      <c r="O150" s="41" t="e">
        <f t="shared" si="26"/>
        <v>#NUM!</v>
      </c>
      <c r="P150" s="41" t="e">
        <f t="shared" si="34"/>
        <v>#NUM!</v>
      </c>
      <c r="R150" s="40">
        <v>144</v>
      </c>
      <c r="S150" s="41" t="e">
        <f t="shared" si="27"/>
        <v>#NUM!</v>
      </c>
      <c r="T150" s="41" t="e">
        <f t="shared" si="28"/>
        <v>#NUM!</v>
      </c>
      <c r="U150" s="41" t="e">
        <f t="shared" si="35"/>
        <v>#NUM!</v>
      </c>
    </row>
    <row r="151" spans="3:21">
      <c r="C151" s="40">
        <v>145</v>
      </c>
      <c r="D151" s="41">
        <f t="shared" si="29"/>
        <v>24750</v>
      </c>
      <c r="E151" s="41">
        <f t="shared" si="24"/>
        <v>3588750</v>
      </c>
      <c r="F151" s="41">
        <f t="shared" si="30"/>
        <v>-588750</v>
      </c>
      <c r="H151" s="40">
        <v>145</v>
      </c>
      <c r="I151" s="41" t="e">
        <f t="shared" si="31"/>
        <v>#NUM!</v>
      </c>
      <c r="J151" s="41" t="e">
        <f t="shared" si="25"/>
        <v>#NUM!</v>
      </c>
      <c r="K151" s="41" t="e">
        <f t="shared" si="32"/>
        <v>#NUM!</v>
      </c>
      <c r="M151" s="40">
        <v>145</v>
      </c>
      <c r="N151" s="41" t="e">
        <f t="shared" si="33"/>
        <v>#NUM!</v>
      </c>
      <c r="O151" s="41" t="e">
        <f t="shared" si="26"/>
        <v>#NUM!</v>
      </c>
      <c r="P151" s="41" t="e">
        <f t="shared" si="34"/>
        <v>#NUM!</v>
      </c>
      <c r="R151" s="40">
        <v>145</v>
      </c>
      <c r="S151" s="41" t="e">
        <f t="shared" si="27"/>
        <v>#NUM!</v>
      </c>
      <c r="T151" s="41" t="e">
        <f t="shared" si="28"/>
        <v>#NUM!</v>
      </c>
      <c r="U151" s="41" t="e">
        <f t="shared" si="35"/>
        <v>#NUM!</v>
      </c>
    </row>
    <row r="152" spans="3:21">
      <c r="C152" s="40">
        <v>146</v>
      </c>
      <c r="D152" s="41">
        <f t="shared" si="29"/>
        <v>24750</v>
      </c>
      <c r="E152" s="41">
        <f t="shared" si="24"/>
        <v>3613500</v>
      </c>
      <c r="F152" s="41">
        <f t="shared" si="30"/>
        <v>-613500</v>
      </c>
      <c r="H152" s="40">
        <v>146</v>
      </c>
      <c r="I152" s="41" t="e">
        <f t="shared" si="31"/>
        <v>#NUM!</v>
      </c>
      <c r="J152" s="41" t="e">
        <f t="shared" si="25"/>
        <v>#NUM!</v>
      </c>
      <c r="K152" s="41" t="e">
        <f t="shared" si="32"/>
        <v>#NUM!</v>
      </c>
      <c r="M152" s="40">
        <v>146</v>
      </c>
      <c r="N152" s="41" t="e">
        <f t="shared" si="33"/>
        <v>#NUM!</v>
      </c>
      <c r="O152" s="41" t="e">
        <f t="shared" si="26"/>
        <v>#NUM!</v>
      </c>
      <c r="P152" s="41" t="e">
        <f t="shared" si="34"/>
        <v>#NUM!</v>
      </c>
      <c r="R152" s="40">
        <v>146</v>
      </c>
      <c r="S152" s="41" t="e">
        <f t="shared" si="27"/>
        <v>#NUM!</v>
      </c>
      <c r="T152" s="41" t="e">
        <f t="shared" si="28"/>
        <v>#NUM!</v>
      </c>
      <c r="U152" s="41" t="e">
        <f t="shared" si="35"/>
        <v>#NUM!</v>
      </c>
    </row>
    <row r="153" spans="3:21">
      <c r="C153" s="40">
        <v>147</v>
      </c>
      <c r="D153" s="41">
        <f t="shared" si="29"/>
        <v>24750</v>
      </c>
      <c r="E153" s="41">
        <f t="shared" si="24"/>
        <v>3638250</v>
      </c>
      <c r="F153" s="41">
        <f t="shared" si="30"/>
        <v>-638250</v>
      </c>
      <c r="H153" s="40">
        <v>147</v>
      </c>
      <c r="I153" s="41" t="e">
        <f t="shared" si="31"/>
        <v>#NUM!</v>
      </c>
      <c r="J153" s="41" t="e">
        <f t="shared" si="25"/>
        <v>#NUM!</v>
      </c>
      <c r="K153" s="41" t="e">
        <f t="shared" si="32"/>
        <v>#NUM!</v>
      </c>
      <c r="M153" s="40">
        <v>147</v>
      </c>
      <c r="N153" s="41" t="e">
        <f t="shared" si="33"/>
        <v>#NUM!</v>
      </c>
      <c r="O153" s="41" t="e">
        <f t="shared" si="26"/>
        <v>#NUM!</v>
      </c>
      <c r="P153" s="41" t="e">
        <f t="shared" si="34"/>
        <v>#NUM!</v>
      </c>
      <c r="R153" s="40">
        <v>147</v>
      </c>
      <c r="S153" s="41" t="e">
        <f t="shared" si="27"/>
        <v>#NUM!</v>
      </c>
      <c r="T153" s="41" t="e">
        <f t="shared" si="28"/>
        <v>#NUM!</v>
      </c>
      <c r="U153" s="41" t="e">
        <f t="shared" si="35"/>
        <v>#NUM!</v>
      </c>
    </row>
    <row r="154" spans="3:21">
      <c r="C154" s="40">
        <v>148</v>
      </c>
      <c r="D154" s="41">
        <f t="shared" si="29"/>
        <v>24750</v>
      </c>
      <c r="E154" s="41">
        <f t="shared" si="24"/>
        <v>3663000</v>
      </c>
      <c r="F154" s="41">
        <f t="shared" si="30"/>
        <v>-663000</v>
      </c>
      <c r="H154" s="40">
        <v>148</v>
      </c>
      <c r="I154" s="41" t="e">
        <f t="shared" si="31"/>
        <v>#NUM!</v>
      </c>
      <c r="J154" s="41" t="e">
        <f t="shared" si="25"/>
        <v>#NUM!</v>
      </c>
      <c r="K154" s="41" t="e">
        <f t="shared" si="32"/>
        <v>#NUM!</v>
      </c>
      <c r="M154" s="40">
        <v>148</v>
      </c>
      <c r="N154" s="41" t="e">
        <f t="shared" si="33"/>
        <v>#NUM!</v>
      </c>
      <c r="O154" s="41" t="e">
        <f t="shared" si="26"/>
        <v>#NUM!</v>
      </c>
      <c r="P154" s="41" t="e">
        <f t="shared" si="34"/>
        <v>#NUM!</v>
      </c>
      <c r="R154" s="40">
        <v>148</v>
      </c>
      <c r="S154" s="41" t="e">
        <f t="shared" si="27"/>
        <v>#NUM!</v>
      </c>
      <c r="T154" s="41" t="e">
        <f t="shared" si="28"/>
        <v>#NUM!</v>
      </c>
      <c r="U154" s="41" t="e">
        <f t="shared" si="35"/>
        <v>#NUM!</v>
      </c>
    </row>
    <row r="155" spans="3:21">
      <c r="C155" s="40">
        <v>149</v>
      </c>
      <c r="D155" s="41">
        <f t="shared" si="29"/>
        <v>24750</v>
      </c>
      <c r="E155" s="41">
        <f t="shared" si="24"/>
        <v>3687750</v>
      </c>
      <c r="F155" s="41">
        <f t="shared" si="30"/>
        <v>-687750</v>
      </c>
      <c r="H155" s="40">
        <v>149</v>
      </c>
      <c r="I155" s="41" t="e">
        <f t="shared" si="31"/>
        <v>#NUM!</v>
      </c>
      <c r="J155" s="41" t="e">
        <f t="shared" si="25"/>
        <v>#NUM!</v>
      </c>
      <c r="K155" s="41" t="e">
        <f t="shared" si="32"/>
        <v>#NUM!</v>
      </c>
      <c r="M155" s="40">
        <v>149</v>
      </c>
      <c r="N155" s="41" t="e">
        <f t="shared" si="33"/>
        <v>#NUM!</v>
      </c>
      <c r="O155" s="41" t="e">
        <f t="shared" si="26"/>
        <v>#NUM!</v>
      </c>
      <c r="P155" s="41" t="e">
        <f t="shared" si="34"/>
        <v>#NUM!</v>
      </c>
      <c r="R155" s="40">
        <v>149</v>
      </c>
      <c r="S155" s="41" t="e">
        <f t="shared" si="27"/>
        <v>#NUM!</v>
      </c>
      <c r="T155" s="41" t="e">
        <f t="shared" si="28"/>
        <v>#NUM!</v>
      </c>
      <c r="U155" s="41" t="e">
        <f t="shared" si="35"/>
        <v>#NUM!</v>
      </c>
    </row>
    <row r="156" spans="3:21">
      <c r="C156" s="40">
        <v>150</v>
      </c>
      <c r="D156" s="41">
        <f t="shared" si="29"/>
        <v>24750</v>
      </c>
      <c r="E156" s="41">
        <f t="shared" si="24"/>
        <v>3712500</v>
      </c>
      <c r="F156" s="41">
        <f t="shared" si="30"/>
        <v>-712500</v>
      </c>
      <c r="H156" s="40">
        <v>150</v>
      </c>
      <c r="I156" s="41" t="e">
        <f t="shared" si="31"/>
        <v>#NUM!</v>
      </c>
      <c r="J156" s="41" t="e">
        <f t="shared" si="25"/>
        <v>#NUM!</v>
      </c>
      <c r="K156" s="41" t="e">
        <f t="shared" si="32"/>
        <v>#NUM!</v>
      </c>
      <c r="M156" s="40">
        <v>150</v>
      </c>
      <c r="N156" s="41" t="e">
        <f t="shared" si="33"/>
        <v>#NUM!</v>
      </c>
      <c r="O156" s="41" t="e">
        <f t="shared" si="26"/>
        <v>#NUM!</v>
      </c>
      <c r="P156" s="41" t="e">
        <f t="shared" si="34"/>
        <v>#NUM!</v>
      </c>
      <c r="R156" s="40">
        <v>150</v>
      </c>
      <c r="S156" s="41" t="e">
        <f t="shared" si="27"/>
        <v>#NUM!</v>
      </c>
      <c r="T156" s="41" t="e">
        <f t="shared" si="28"/>
        <v>#NUM!</v>
      </c>
      <c r="U156" s="41" t="e">
        <f t="shared" si="35"/>
        <v>#NUM!</v>
      </c>
    </row>
    <row r="157" spans="3:21">
      <c r="C157" s="40">
        <v>151</v>
      </c>
      <c r="D157" s="41">
        <f t="shared" si="29"/>
        <v>24750</v>
      </c>
      <c r="E157" s="41">
        <f t="shared" si="24"/>
        <v>3737250</v>
      </c>
      <c r="F157" s="41">
        <f t="shared" si="30"/>
        <v>-737250</v>
      </c>
      <c r="H157" s="40">
        <v>151</v>
      </c>
      <c r="I157" s="41" t="e">
        <f t="shared" si="31"/>
        <v>#NUM!</v>
      </c>
      <c r="J157" s="41" t="e">
        <f t="shared" si="25"/>
        <v>#NUM!</v>
      </c>
      <c r="K157" s="41" t="e">
        <f t="shared" si="32"/>
        <v>#NUM!</v>
      </c>
      <c r="M157" s="40">
        <v>151</v>
      </c>
      <c r="N157" s="41" t="e">
        <f t="shared" si="33"/>
        <v>#NUM!</v>
      </c>
      <c r="O157" s="41" t="e">
        <f t="shared" si="26"/>
        <v>#NUM!</v>
      </c>
      <c r="P157" s="41" t="e">
        <f t="shared" si="34"/>
        <v>#NUM!</v>
      </c>
      <c r="R157" s="40">
        <v>151</v>
      </c>
      <c r="S157" s="41" t="e">
        <f t="shared" si="27"/>
        <v>#NUM!</v>
      </c>
      <c r="T157" s="41" t="e">
        <f t="shared" si="28"/>
        <v>#NUM!</v>
      </c>
      <c r="U157" s="41" t="e">
        <f t="shared" si="35"/>
        <v>#NUM!</v>
      </c>
    </row>
    <row r="158" spans="3:21">
      <c r="C158" s="40">
        <v>152</v>
      </c>
      <c r="D158" s="41">
        <f t="shared" si="29"/>
        <v>24750</v>
      </c>
      <c r="E158" s="41">
        <f t="shared" si="24"/>
        <v>3762000</v>
      </c>
      <c r="F158" s="41">
        <f t="shared" si="30"/>
        <v>-762000</v>
      </c>
      <c r="H158" s="40">
        <v>152</v>
      </c>
      <c r="I158" s="41" t="e">
        <f t="shared" si="31"/>
        <v>#NUM!</v>
      </c>
      <c r="J158" s="41" t="e">
        <f t="shared" si="25"/>
        <v>#NUM!</v>
      </c>
      <c r="K158" s="41" t="e">
        <f t="shared" si="32"/>
        <v>#NUM!</v>
      </c>
      <c r="M158" s="40">
        <v>152</v>
      </c>
      <c r="N158" s="41" t="e">
        <f t="shared" si="33"/>
        <v>#NUM!</v>
      </c>
      <c r="O158" s="41" t="e">
        <f t="shared" si="26"/>
        <v>#NUM!</v>
      </c>
      <c r="P158" s="41" t="e">
        <f t="shared" si="34"/>
        <v>#NUM!</v>
      </c>
      <c r="R158" s="40">
        <v>152</v>
      </c>
      <c r="S158" s="41" t="e">
        <f t="shared" si="27"/>
        <v>#NUM!</v>
      </c>
      <c r="T158" s="41" t="e">
        <f t="shared" si="28"/>
        <v>#NUM!</v>
      </c>
      <c r="U158" s="41" t="e">
        <f t="shared" si="35"/>
        <v>#NUM!</v>
      </c>
    </row>
    <row r="159" spans="3:21">
      <c r="C159" s="40">
        <v>153</v>
      </c>
      <c r="D159" s="41">
        <f t="shared" si="29"/>
        <v>24750</v>
      </c>
      <c r="E159" s="41">
        <f t="shared" si="24"/>
        <v>3786750</v>
      </c>
      <c r="F159" s="41">
        <f t="shared" si="30"/>
        <v>-786750</v>
      </c>
      <c r="H159" s="40">
        <v>153</v>
      </c>
      <c r="I159" s="41" t="e">
        <f t="shared" si="31"/>
        <v>#NUM!</v>
      </c>
      <c r="J159" s="41" t="e">
        <f t="shared" si="25"/>
        <v>#NUM!</v>
      </c>
      <c r="K159" s="41" t="e">
        <f t="shared" si="32"/>
        <v>#NUM!</v>
      </c>
      <c r="M159" s="40">
        <v>153</v>
      </c>
      <c r="N159" s="41" t="e">
        <f t="shared" si="33"/>
        <v>#NUM!</v>
      </c>
      <c r="O159" s="41" t="e">
        <f t="shared" si="26"/>
        <v>#NUM!</v>
      </c>
      <c r="P159" s="41" t="e">
        <f t="shared" si="34"/>
        <v>#NUM!</v>
      </c>
      <c r="R159" s="40">
        <v>153</v>
      </c>
      <c r="S159" s="41" t="e">
        <f t="shared" si="27"/>
        <v>#NUM!</v>
      </c>
      <c r="T159" s="41" t="e">
        <f t="shared" si="28"/>
        <v>#NUM!</v>
      </c>
      <c r="U159" s="41" t="e">
        <f t="shared" si="35"/>
        <v>#NUM!</v>
      </c>
    </row>
    <row r="160" spans="3:21">
      <c r="C160" s="40">
        <v>154</v>
      </c>
      <c r="D160" s="41">
        <f t="shared" si="29"/>
        <v>24750</v>
      </c>
      <c r="E160" s="41">
        <f t="shared" si="24"/>
        <v>3811500</v>
      </c>
      <c r="F160" s="41">
        <f t="shared" si="30"/>
        <v>-811500</v>
      </c>
      <c r="H160" s="40">
        <v>154</v>
      </c>
      <c r="I160" s="41" t="e">
        <f t="shared" si="31"/>
        <v>#NUM!</v>
      </c>
      <c r="J160" s="41" t="e">
        <f t="shared" si="25"/>
        <v>#NUM!</v>
      </c>
      <c r="K160" s="41" t="e">
        <f t="shared" si="32"/>
        <v>#NUM!</v>
      </c>
      <c r="M160" s="40">
        <v>154</v>
      </c>
      <c r="N160" s="41" t="e">
        <f t="shared" si="33"/>
        <v>#NUM!</v>
      </c>
      <c r="O160" s="41" t="e">
        <f t="shared" si="26"/>
        <v>#NUM!</v>
      </c>
      <c r="P160" s="41" t="e">
        <f t="shared" si="34"/>
        <v>#NUM!</v>
      </c>
      <c r="R160" s="40">
        <v>154</v>
      </c>
      <c r="S160" s="41" t="e">
        <f t="shared" si="27"/>
        <v>#NUM!</v>
      </c>
      <c r="T160" s="41" t="e">
        <f t="shared" si="28"/>
        <v>#NUM!</v>
      </c>
      <c r="U160" s="41" t="e">
        <f t="shared" si="35"/>
        <v>#NUM!</v>
      </c>
    </row>
    <row r="161" spans="3:21">
      <c r="C161" s="40">
        <v>155</v>
      </c>
      <c r="D161" s="41">
        <f t="shared" si="29"/>
        <v>24750</v>
      </c>
      <c r="E161" s="41">
        <f t="shared" si="24"/>
        <v>3836250</v>
      </c>
      <c r="F161" s="41">
        <f t="shared" si="30"/>
        <v>-836250</v>
      </c>
      <c r="H161" s="40">
        <v>155</v>
      </c>
      <c r="I161" s="41" t="e">
        <f t="shared" si="31"/>
        <v>#NUM!</v>
      </c>
      <c r="J161" s="41" t="e">
        <f t="shared" si="25"/>
        <v>#NUM!</v>
      </c>
      <c r="K161" s="41" t="e">
        <f t="shared" si="32"/>
        <v>#NUM!</v>
      </c>
      <c r="M161" s="40">
        <v>155</v>
      </c>
      <c r="N161" s="41" t="e">
        <f t="shared" si="33"/>
        <v>#NUM!</v>
      </c>
      <c r="O161" s="41" t="e">
        <f t="shared" si="26"/>
        <v>#NUM!</v>
      </c>
      <c r="P161" s="41" t="e">
        <f t="shared" si="34"/>
        <v>#NUM!</v>
      </c>
      <c r="R161" s="40">
        <v>155</v>
      </c>
      <c r="S161" s="41" t="e">
        <f t="shared" si="27"/>
        <v>#NUM!</v>
      </c>
      <c r="T161" s="41" t="e">
        <f t="shared" si="28"/>
        <v>#NUM!</v>
      </c>
      <c r="U161" s="41" t="e">
        <f t="shared" si="35"/>
        <v>#NUM!</v>
      </c>
    </row>
    <row r="162" spans="3:21">
      <c r="C162" s="40">
        <v>156</v>
      </c>
      <c r="D162" s="41">
        <f t="shared" si="29"/>
        <v>24750</v>
      </c>
      <c r="E162" s="41">
        <f t="shared" si="24"/>
        <v>3861000</v>
      </c>
      <c r="F162" s="41">
        <f t="shared" si="30"/>
        <v>-861000</v>
      </c>
      <c r="H162" s="40">
        <v>156</v>
      </c>
      <c r="I162" s="41" t="e">
        <f t="shared" si="31"/>
        <v>#NUM!</v>
      </c>
      <c r="J162" s="41" t="e">
        <f t="shared" si="25"/>
        <v>#NUM!</v>
      </c>
      <c r="K162" s="41" t="e">
        <f t="shared" si="32"/>
        <v>#NUM!</v>
      </c>
      <c r="M162" s="40">
        <v>156</v>
      </c>
      <c r="N162" s="41" t="e">
        <f t="shared" si="33"/>
        <v>#NUM!</v>
      </c>
      <c r="O162" s="41" t="e">
        <f t="shared" si="26"/>
        <v>#NUM!</v>
      </c>
      <c r="P162" s="41" t="e">
        <f t="shared" si="34"/>
        <v>#NUM!</v>
      </c>
      <c r="R162" s="40">
        <v>156</v>
      </c>
      <c r="S162" s="41" t="e">
        <f t="shared" si="27"/>
        <v>#NUM!</v>
      </c>
      <c r="T162" s="41" t="e">
        <f t="shared" si="28"/>
        <v>#NUM!</v>
      </c>
      <c r="U162" s="41" t="e">
        <f t="shared" si="35"/>
        <v>#NUM!</v>
      </c>
    </row>
    <row r="163" spans="3:21">
      <c r="C163" s="40">
        <v>157</v>
      </c>
      <c r="D163" s="41">
        <f t="shared" si="29"/>
        <v>24750</v>
      </c>
      <c r="E163" s="41">
        <f t="shared" si="24"/>
        <v>3885750</v>
      </c>
      <c r="F163" s="41">
        <f t="shared" si="30"/>
        <v>-885750</v>
      </c>
      <c r="H163" s="40">
        <v>157</v>
      </c>
      <c r="I163" s="41" t="e">
        <f t="shared" si="31"/>
        <v>#NUM!</v>
      </c>
      <c r="J163" s="41" t="e">
        <f t="shared" si="25"/>
        <v>#NUM!</v>
      </c>
      <c r="K163" s="41" t="e">
        <f t="shared" si="32"/>
        <v>#NUM!</v>
      </c>
      <c r="M163" s="40">
        <v>157</v>
      </c>
      <c r="N163" s="41" t="e">
        <f t="shared" si="33"/>
        <v>#NUM!</v>
      </c>
      <c r="O163" s="41" t="e">
        <f t="shared" si="26"/>
        <v>#NUM!</v>
      </c>
      <c r="P163" s="41" t="e">
        <f t="shared" si="34"/>
        <v>#NUM!</v>
      </c>
      <c r="R163" s="40">
        <v>157</v>
      </c>
      <c r="S163" s="41" t="e">
        <f t="shared" si="27"/>
        <v>#NUM!</v>
      </c>
      <c r="T163" s="41" t="e">
        <f t="shared" si="28"/>
        <v>#NUM!</v>
      </c>
      <c r="U163" s="41" t="e">
        <f t="shared" si="35"/>
        <v>#NUM!</v>
      </c>
    </row>
    <row r="164" spans="3:21">
      <c r="C164" s="40">
        <v>158</v>
      </c>
      <c r="D164" s="41">
        <f t="shared" si="29"/>
        <v>24750</v>
      </c>
      <c r="E164" s="41">
        <f t="shared" si="24"/>
        <v>3910500</v>
      </c>
      <c r="F164" s="41">
        <f t="shared" si="30"/>
        <v>-910500</v>
      </c>
      <c r="H164" s="40">
        <v>158</v>
      </c>
      <c r="I164" s="41" t="e">
        <f t="shared" si="31"/>
        <v>#NUM!</v>
      </c>
      <c r="J164" s="41" t="e">
        <f t="shared" si="25"/>
        <v>#NUM!</v>
      </c>
      <c r="K164" s="41" t="e">
        <f t="shared" si="32"/>
        <v>#NUM!</v>
      </c>
      <c r="M164" s="40">
        <v>158</v>
      </c>
      <c r="N164" s="41" t="e">
        <f t="shared" si="33"/>
        <v>#NUM!</v>
      </c>
      <c r="O164" s="41" t="e">
        <f t="shared" si="26"/>
        <v>#NUM!</v>
      </c>
      <c r="P164" s="41" t="e">
        <f t="shared" si="34"/>
        <v>#NUM!</v>
      </c>
      <c r="R164" s="40">
        <v>158</v>
      </c>
      <c r="S164" s="41" t="e">
        <f t="shared" si="27"/>
        <v>#NUM!</v>
      </c>
      <c r="T164" s="41" t="e">
        <f t="shared" si="28"/>
        <v>#NUM!</v>
      </c>
      <c r="U164" s="41" t="e">
        <f t="shared" si="35"/>
        <v>#NUM!</v>
      </c>
    </row>
    <row r="165" spans="3:21">
      <c r="C165" s="40">
        <v>159</v>
      </c>
      <c r="D165" s="41">
        <f t="shared" si="29"/>
        <v>24750</v>
      </c>
      <c r="E165" s="41">
        <f t="shared" si="24"/>
        <v>3935250</v>
      </c>
      <c r="F165" s="41">
        <f t="shared" si="30"/>
        <v>-935250</v>
      </c>
      <c r="H165" s="40">
        <v>159</v>
      </c>
      <c r="I165" s="41" t="e">
        <f t="shared" si="31"/>
        <v>#NUM!</v>
      </c>
      <c r="J165" s="41" t="e">
        <f t="shared" si="25"/>
        <v>#NUM!</v>
      </c>
      <c r="K165" s="41" t="e">
        <f t="shared" si="32"/>
        <v>#NUM!</v>
      </c>
      <c r="M165" s="40">
        <v>159</v>
      </c>
      <c r="N165" s="41" t="e">
        <f t="shared" si="33"/>
        <v>#NUM!</v>
      </c>
      <c r="O165" s="41" t="e">
        <f t="shared" si="26"/>
        <v>#NUM!</v>
      </c>
      <c r="P165" s="41" t="e">
        <f t="shared" si="34"/>
        <v>#NUM!</v>
      </c>
      <c r="R165" s="40">
        <v>159</v>
      </c>
      <c r="S165" s="41" t="e">
        <f t="shared" si="27"/>
        <v>#NUM!</v>
      </c>
      <c r="T165" s="41" t="e">
        <f t="shared" si="28"/>
        <v>#NUM!</v>
      </c>
      <c r="U165" s="41" t="e">
        <f t="shared" si="35"/>
        <v>#NUM!</v>
      </c>
    </row>
    <row r="166" spans="3:21">
      <c r="C166" s="40">
        <v>160</v>
      </c>
      <c r="D166" s="41">
        <f t="shared" si="29"/>
        <v>24750</v>
      </c>
      <c r="E166" s="41">
        <f t="shared" si="24"/>
        <v>3960000</v>
      </c>
      <c r="F166" s="41">
        <f t="shared" si="30"/>
        <v>-960000</v>
      </c>
      <c r="H166" s="40">
        <v>160</v>
      </c>
      <c r="I166" s="41" t="e">
        <f t="shared" si="31"/>
        <v>#NUM!</v>
      </c>
      <c r="J166" s="41" t="e">
        <f t="shared" si="25"/>
        <v>#NUM!</v>
      </c>
      <c r="K166" s="41" t="e">
        <f t="shared" si="32"/>
        <v>#NUM!</v>
      </c>
      <c r="M166" s="40">
        <v>160</v>
      </c>
      <c r="N166" s="41" t="e">
        <f t="shared" si="33"/>
        <v>#NUM!</v>
      </c>
      <c r="O166" s="41" t="e">
        <f t="shared" si="26"/>
        <v>#NUM!</v>
      </c>
      <c r="P166" s="41" t="e">
        <f t="shared" si="34"/>
        <v>#NUM!</v>
      </c>
      <c r="R166" s="40">
        <v>160</v>
      </c>
      <c r="S166" s="41" t="e">
        <f t="shared" si="27"/>
        <v>#NUM!</v>
      </c>
      <c r="T166" s="41" t="e">
        <f t="shared" si="28"/>
        <v>#NUM!</v>
      </c>
      <c r="U166" s="41" t="e">
        <f t="shared" si="35"/>
        <v>#NUM!</v>
      </c>
    </row>
    <row r="167" spans="3:21">
      <c r="C167" s="40">
        <v>161</v>
      </c>
      <c r="D167" s="41">
        <f t="shared" si="29"/>
        <v>24750</v>
      </c>
      <c r="E167" s="41">
        <f t="shared" si="24"/>
        <v>3984750</v>
      </c>
      <c r="F167" s="41">
        <f t="shared" si="30"/>
        <v>-984750</v>
      </c>
      <c r="H167" s="40">
        <v>161</v>
      </c>
      <c r="I167" s="41" t="e">
        <f t="shared" si="31"/>
        <v>#NUM!</v>
      </c>
      <c r="J167" s="41" t="e">
        <f t="shared" si="25"/>
        <v>#NUM!</v>
      </c>
      <c r="K167" s="41" t="e">
        <f t="shared" si="32"/>
        <v>#NUM!</v>
      </c>
      <c r="M167" s="40">
        <v>161</v>
      </c>
      <c r="N167" s="41" t="e">
        <f t="shared" si="33"/>
        <v>#NUM!</v>
      </c>
      <c r="O167" s="41" t="e">
        <f t="shared" si="26"/>
        <v>#NUM!</v>
      </c>
      <c r="P167" s="41" t="e">
        <f t="shared" si="34"/>
        <v>#NUM!</v>
      </c>
      <c r="R167" s="40">
        <v>161</v>
      </c>
      <c r="S167" s="41" t="e">
        <f t="shared" si="27"/>
        <v>#NUM!</v>
      </c>
      <c r="T167" s="41" t="e">
        <f t="shared" si="28"/>
        <v>#NUM!</v>
      </c>
      <c r="U167" s="41" t="e">
        <f t="shared" si="35"/>
        <v>#NUM!</v>
      </c>
    </row>
    <row r="168" spans="3:21">
      <c r="C168" s="40">
        <v>162</v>
      </c>
      <c r="D168" s="41">
        <f t="shared" si="29"/>
        <v>24750</v>
      </c>
      <c r="E168" s="41">
        <f t="shared" si="24"/>
        <v>4009500</v>
      </c>
      <c r="F168" s="41">
        <f t="shared" si="30"/>
        <v>-1009500</v>
      </c>
      <c r="H168" s="40">
        <v>162</v>
      </c>
      <c r="I168" s="41" t="e">
        <f t="shared" si="31"/>
        <v>#NUM!</v>
      </c>
      <c r="J168" s="41" t="e">
        <f t="shared" si="25"/>
        <v>#NUM!</v>
      </c>
      <c r="K168" s="41" t="e">
        <f t="shared" si="32"/>
        <v>#NUM!</v>
      </c>
      <c r="M168" s="40">
        <v>162</v>
      </c>
      <c r="N168" s="41" t="e">
        <f t="shared" si="33"/>
        <v>#NUM!</v>
      </c>
      <c r="O168" s="41" t="e">
        <f t="shared" si="26"/>
        <v>#NUM!</v>
      </c>
      <c r="P168" s="41" t="e">
        <f t="shared" si="34"/>
        <v>#NUM!</v>
      </c>
      <c r="R168" s="40">
        <v>162</v>
      </c>
      <c r="S168" s="41" t="e">
        <f t="shared" si="27"/>
        <v>#NUM!</v>
      </c>
      <c r="T168" s="41" t="e">
        <f t="shared" si="28"/>
        <v>#NUM!</v>
      </c>
      <c r="U168" s="41" t="e">
        <f t="shared" si="35"/>
        <v>#NUM!</v>
      </c>
    </row>
    <row r="169" spans="3:21">
      <c r="C169" s="40">
        <v>163</v>
      </c>
      <c r="D169" s="41">
        <f t="shared" si="29"/>
        <v>24750</v>
      </c>
      <c r="E169" s="41">
        <f t="shared" si="24"/>
        <v>4034250</v>
      </c>
      <c r="F169" s="41">
        <f t="shared" si="30"/>
        <v>-1034250</v>
      </c>
      <c r="H169" s="40">
        <v>163</v>
      </c>
      <c r="I169" s="41" t="e">
        <f t="shared" si="31"/>
        <v>#NUM!</v>
      </c>
      <c r="J169" s="41" t="e">
        <f t="shared" si="25"/>
        <v>#NUM!</v>
      </c>
      <c r="K169" s="41" t="e">
        <f t="shared" si="32"/>
        <v>#NUM!</v>
      </c>
      <c r="M169" s="40">
        <v>163</v>
      </c>
      <c r="N169" s="41" t="e">
        <f t="shared" si="33"/>
        <v>#NUM!</v>
      </c>
      <c r="O169" s="41" t="e">
        <f t="shared" si="26"/>
        <v>#NUM!</v>
      </c>
      <c r="P169" s="41" t="e">
        <f t="shared" si="34"/>
        <v>#NUM!</v>
      </c>
      <c r="R169" s="40">
        <v>163</v>
      </c>
      <c r="S169" s="41" t="e">
        <f t="shared" si="27"/>
        <v>#NUM!</v>
      </c>
      <c r="T169" s="41" t="e">
        <f t="shared" si="28"/>
        <v>#NUM!</v>
      </c>
      <c r="U169" s="41" t="e">
        <f t="shared" si="35"/>
        <v>#NUM!</v>
      </c>
    </row>
    <row r="170" spans="3:21">
      <c r="C170" s="40">
        <v>164</v>
      </c>
      <c r="D170" s="41">
        <f t="shared" si="29"/>
        <v>24750</v>
      </c>
      <c r="E170" s="41">
        <f t="shared" si="24"/>
        <v>4059000</v>
      </c>
      <c r="F170" s="41">
        <f t="shared" si="30"/>
        <v>-1059000</v>
      </c>
      <c r="H170" s="40">
        <v>164</v>
      </c>
      <c r="I170" s="41" t="e">
        <f t="shared" si="31"/>
        <v>#NUM!</v>
      </c>
      <c r="J170" s="41" t="e">
        <f t="shared" si="25"/>
        <v>#NUM!</v>
      </c>
      <c r="K170" s="41" t="e">
        <f t="shared" si="32"/>
        <v>#NUM!</v>
      </c>
      <c r="M170" s="40">
        <v>164</v>
      </c>
      <c r="N170" s="41" t="e">
        <f t="shared" si="33"/>
        <v>#NUM!</v>
      </c>
      <c r="O170" s="41" t="e">
        <f t="shared" si="26"/>
        <v>#NUM!</v>
      </c>
      <c r="P170" s="41" t="e">
        <f t="shared" si="34"/>
        <v>#NUM!</v>
      </c>
      <c r="R170" s="40">
        <v>164</v>
      </c>
      <c r="S170" s="41" t="e">
        <f t="shared" si="27"/>
        <v>#NUM!</v>
      </c>
      <c r="T170" s="41" t="e">
        <f t="shared" si="28"/>
        <v>#NUM!</v>
      </c>
      <c r="U170" s="41" t="e">
        <f t="shared" si="35"/>
        <v>#NUM!</v>
      </c>
    </row>
    <row r="171" spans="3:21">
      <c r="C171" s="40">
        <v>165</v>
      </c>
      <c r="D171" s="41">
        <f t="shared" si="29"/>
        <v>24750</v>
      </c>
      <c r="E171" s="41">
        <f t="shared" si="24"/>
        <v>4083750</v>
      </c>
      <c r="F171" s="41">
        <f t="shared" si="30"/>
        <v>-1083750</v>
      </c>
      <c r="H171" s="40">
        <v>165</v>
      </c>
      <c r="I171" s="41" t="e">
        <f t="shared" si="31"/>
        <v>#NUM!</v>
      </c>
      <c r="J171" s="41" t="e">
        <f t="shared" si="25"/>
        <v>#NUM!</v>
      </c>
      <c r="K171" s="41" t="e">
        <f t="shared" si="32"/>
        <v>#NUM!</v>
      </c>
      <c r="M171" s="40">
        <v>165</v>
      </c>
      <c r="N171" s="41" t="e">
        <f t="shared" si="33"/>
        <v>#NUM!</v>
      </c>
      <c r="O171" s="41" t="e">
        <f t="shared" si="26"/>
        <v>#NUM!</v>
      </c>
      <c r="P171" s="41" t="e">
        <f t="shared" si="34"/>
        <v>#NUM!</v>
      </c>
      <c r="R171" s="40">
        <v>165</v>
      </c>
      <c r="S171" s="41" t="e">
        <f t="shared" si="27"/>
        <v>#NUM!</v>
      </c>
      <c r="T171" s="41" t="e">
        <f t="shared" si="28"/>
        <v>#NUM!</v>
      </c>
      <c r="U171" s="41" t="e">
        <f t="shared" si="35"/>
        <v>#NUM!</v>
      </c>
    </row>
    <row r="172" spans="3:21">
      <c r="C172" s="40">
        <v>166</v>
      </c>
      <c r="D172" s="41">
        <f t="shared" si="29"/>
        <v>24750</v>
      </c>
      <c r="E172" s="41">
        <f t="shared" si="24"/>
        <v>4108500</v>
      </c>
      <c r="F172" s="41">
        <f t="shared" si="30"/>
        <v>-1108500</v>
      </c>
      <c r="H172" s="40">
        <v>166</v>
      </c>
      <c r="I172" s="41" t="e">
        <f t="shared" si="31"/>
        <v>#NUM!</v>
      </c>
      <c r="J172" s="41" t="e">
        <f t="shared" si="25"/>
        <v>#NUM!</v>
      </c>
      <c r="K172" s="41" t="e">
        <f t="shared" si="32"/>
        <v>#NUM!</v>
      </c>
      <c r="M172" s="40">
        <v>166</v>
      </c>
      <c r="N172" s="41" t="e">
        <f t="shared" si="33"/>
        <v>#NUM!</v>
      </c>
      <c r="O172" s="41" t="e">
        <f t="shared" si="26"/>
        <v>#NUM!</v>
      </c>
      <c r="P172" s="41" t="e">
        <f t="shared" si="34"/>
        <v>#NUM!</v>
      </c>
      <c r="R172" s="40">
        <v>166</v>
      </c>
      <c r="S172" s="41" t="e">
        <f t="shared" si="27"/>
        <v>#NUM!</v>
      </c>
      <c r="T172" s="41" t="e">
        <f t="shared" si="28"/>
        <v>#NUM!</v>
      </c>
      <c r="U172" s="41" t="e">
        <f t="shared" si="35"/>
        <v>#NUM!</v>
      </c>
    </row>
    <row r="173" spans="3:21">
      <c r="C173" s="40">
        <v>167</v>
      </c>
      <c r="D173" s="41">
        <f t="shared" si="29"/>
        <v>24750</v>
      </c>
      <c r="E173" s="41">
        <f t="shared" si="24"/>
        <v>4133250</v>
      </c>
      <c r="F173" s="41">
        <f t="shared" si="30"/>
        <v>-1133250</v>
      </c>
      <c r="H173" s="40">
        <v>167</v>
      </c>
      <c r="I173" s="41" t="e">
        <f t="shared" si="31"/>
        <v>#NUM!</v>
      </c>
      <c r="J173" s="41" t="e">
        <f t="shared" si="25"/>
        <v>#NUM!</v>
      </c>
      <c r="K173" s="41" t="e">
        <f t="shared" si="32"/>
        <v>#NUM!</v>
      </c>
      <c r="M173" s="40">
        <v>167</v>
      </c>
      <c r="N173" s="41" t="e">
        <f t="shared" si="33"/>
        <v>#NUM!</v>
      </c>
      <c r="O173" s="41" t="e">
        <f t="shared" si="26"/>
        <v>#NUM!</v>
      </c>
      <c r="P173" s="41" t="e">
        <f t="shared" si="34"/>
        <v>#NUM!</v>
      </c>
      <c r="R173" s="40">
        <v>167</v>
      </c>
      <c r="S173" s="41" t="e">
        <f t="shared" si="27"/>
        <v>#NUM!</v>
      </c>
      <c r="T173" s="41" t="e">
        <f t="shared" si="28"/>
        <v>#NUM!</v>
      </c>
      <c r="U173" s="41" t="e">
        <f t="shared" si="35"/>
        <v>#NUM!</v>
      </c>
    </row>
    <row r="174" spans="3:21">
      <c r="C174" s="40">
        <v>168</v>
      </c>
      <c r="D174" s="41">
        <f t="shared" si="29"/>
        <v>24750</v>
      </c>
      <c r="E174" s="41">
        <f t="shared" si="24"/>
        <v>4158000</v>
      </c>
      <c r="F174" s="41">
        <f t="shared" si="30"/>
        <v>-1158000</v>
      </c>
      <c r="H174" s="40">
        <v>168</v>
      </c>
      <c r="I174" s="41" t="e">
        <f t="shared" si="31"/>
        <v>#NUM!</v>
      </c>
      <c r="J174" s="41" t="e">
        <f t="shared" si="25"/>
        <v>#NUM!</v>
      </c>
      <c r="K174" s="41" t="e">
        <f t="shared" si="32"/>
        <v>#NUM!</v>
      </c>
      <c r="M174" s="40">
        <v>168</v>
      </c>
      <c r="N174" s="41" t="e">
        <f t="shared" si="33"/>
        <v>#NUM!</v>
      </c>
      <c r="O174" s="41" t="e">
        <f t="shared" si="26"/>
        <v>#NUM!</v>
      </c>
      <c r="P174" s="41" t="e">
        <f t="shared" si="34"/>
        <v>#NUM!</v>
      </c>
      <c r="R174" s="40">
        <v>168</v>
      </c>
      <c r="S174" s="41" t="e">
        <f t="shared" si="27"/>
        <v>#NUM!</v>
      </c>
      <c r="T174" s="41" t="e">
        <f t="shared" si="28"/>
        <v>#NUM!</v>
      </c>
      <c r="U174" s="41" t="e">
        <f t="shared" si="35"/>
        <v>#NUM!</v>
      </c>
    </row>
    <row r="175" spans="3:21">
      <c r="C175" s="40">
        <v>169</v>
      </c>
      <c r="D175" s="41">
        <f t="shared" si="29"/>
        <v>24750</v>
      </c>
      <c r="E175" s="41">
        <f t="shared" si="24"/>
        <v>4182750</v>
      </c>
      <c r="F175" s="41">
        <f t="shared" si="30"/>
        <v>-1182750</v>
      </c>
      <c r="H175" s="40">
        <v>169</v>
      </c>
      <c r="I175" s="41" t="e">
        <f t="shared" si="31"/>
        <v>#NUM!</v>
      </c>
      <c r="J175" s="41" t="e">
        <f t="shared" si="25"/>
        <v>#NUM!</v>
      </c>
      <c r="K175" s="41" t="e">
        <f t="shared" si="32"/>
        <v>#NUM!</v>
      </c>
      <c r="M175" s="40">
        <v>169</v>
      </c>
      <c r="N175" s="41" t="e">
        <f t="shared" si="33"/>
        <v>#NUM!</v>
      </c>
      <c r="O175" s="41" t="e">
        <f t="shared" si="26"/>
        <v>#NUM!</v>
      </c>
      <c r="P175" s="41" t="e">
        <f t="shared" si="34"/>
        <v>#NUM!</v>
      </c>
      <c r="R175" s="40">
        <v>169</v>
      </c>
      <c r="S175" s="41" t="e">
        <f t="shared" si="27"/>
        <v>#NUM!</v>
      </c>
      <c r="T175" s="41" t="e">
        <f t="shared" si="28"/>
        <v>#NUM!</v>
      </c>
      <c r="U175" s="41" t="e">
        <f t="shared" si="35"/>
        <v>#NUM!</v>
      </c>
    </row>
    <row r="176" spans="3:21">
      <c r="C176" s="40">
        <v>170</v>
      </c>
      <c r="D176" s="41">
        <f t="shared" si="29"/>
        <v>24750</v>
      </c>
      <c r="E176" s="41">
        <f t="shared" si="24"/>
        <v>4207500</v>
      </c>
      <c r="F176" s="41">
        <f t="shared" si="30"/>
        <v>-1207500</v>
      </c>
      <c r="H176" s="40">
        <v>170</v>
      </c>
      <c r="I176" s="41" t="e">
        <f t="shared" si="31"/>
        <v>#NUM!</v>
      </c>
      <c r="J176" s="41" t="e">
        <f t="shared" si="25"/>
        <v>#NUM!</v>
      </c>
      <c r="K176" s="41" t="e">
        <f t="shared" si="32"/>
        <v>#NUM!</v>
      </c>
      <c r="M176" s="40">
        <v>170</v>
      </c>
      <c r="N176" s="41" t="e">
        <f t="shared" si="33"/>
        <v>#NUM!</v>
      </c>
      <c r="O176" s="41" t="e">
        <f t="shared" si="26"/>
        <v>#NUM!</v>
      </c>
      <c r="P176" s="41" t="e">
        <f t="shared" si="34"/>
        <v>#NUM!</v>
      </c>
      <c r="R176" s="40">
        <v>170</v>
      </c>
      <c r="S176" s="41" t="e">
        <f t="shared" si="27"/>
        <v>#NUM!</v>
      </c>
      <c r="T176" s="41" t="e">
        <f t="shared" si="28"/>
        <v>#NUM!</v>
      </c>
      <c r="U176" s="41" t="e">
        <f t="shared" si="35"/>
        <v>#NUM!</v>
      </c>
    </row>
    <row r="177" spans="3:21">
      <c r="C177" s="40">
        <v>171</v>
      </c>
      <c r="D177" s="41">
        <f t="shared" si="29"/>
        <v>24750</v>
      </c>
      <c r="E177" s="41">
        <f t="shared" si="24"/>
        <v>4232250</v>
      </c>
      <c r="F177" s="41">
        <f t="shared" si="30"/>
        <v>-1232250</v>
      </c>
      <c r="H177" s="40">
        <v>171</v>
      </c>
      <c r="I177" s="41" t="e">
        <f t="shared" si="31"/>
        <v>#NUM!</v>
      </c>
      <c r="J177" s="41" t="e">
        <f t="shared" si="25"/>
        <v>#NUM!</v>
      </c>
      <c r="K177" s="41" t="e">
        <f t="shared" si="32"/>
        <v>#NUM!</v>
      </c>
      <c r="M177" s="40">
        <v>171</v>
      </c>
      <c r="N177" s="41" t="e">
        <f t="shared" si="33"/>
        <v>#NUM!</v>
      </c>
      <c r="O177" s="41" t="e">
        <f t="shared" si="26"/>
        <v>#NUM!</v>
      </c>
      <c r="P177" s="41" t="e">
        <f t="shared" si="34"/>
        <v>#NUM!</v>
      </c>
      <c r="R177" s="40">
        <v>171</v>
      </c>
      <c r="S177" s="41" t="e">
        <f t="shared" si="27"/>
        <v>#NUM!</v>
      </c>
      <c r="T177" s="41" t="e">
        <f t="shared" si="28"/>
        <v>#NUM!</v>
      </c>
      <c r="U177" s="41" t="e">
        <f t="shared" si="35"/>
        <v>#NUM!</v>
      </c>
    </row>
    <row r="178" spans="3:21">
      <c r="C178" s="40">
        <v>172</v>
      </c>
      <c r="D178" s="41">
        <f t="shared" si="29"/>
        <v>24750</v>
      </c>
      <c r="E178" s="41">
        <f t="shared" si="24"/>
        <v>4257000</v>
      </c>
      <c r="F178" s="41">
        <f t="shared" si="30"/>
        <v>-1257000</v>
      </c>
      <c r="H178" s="40">
        <v>172</v>
      </c>
      <c r="I178" s="41" t="e">
        <f t="shared" si="31"/>
        <v>#NUM!</v>
      </c>
      <c r="J178" s="41" t="e">
        <f t="shared" si="25"/>
        <v>#NUM!</v>
      </c>
      <c r="K178" s="41" t="e">
        <f t="shared" si="32"/>
        <v>#NUM!</v>
      </c>
      <c r="M178" s="40">
        <v>172</v>
      </c>
      <c r="N178" s="41" t="e">
        <f t="shared" si="33"/>
        <v>#NUM!</v>
      </c>
      <c r="O178" s="41" t="e">
        <f t="shared" si="26"/>
        <v>#NUM!</v>
      </c>
      <c r="P178" s="41" t="e">
        <f t="shared" si="34"/>
        <v>#NUM!</v>
      </c>
      <c r="R178" s="40">
        <v>172</v>
      </c>
      <c r="S178" s="41" t="e">
        <f t="shared" si="27"/>
        <v>#NUM!</v>
      </c>
      <c r="T178" s="41" t="e">
        <f t="shared" si="28"/>
        <v>#NUM!</v>
      </c>
      <c r="U178" s="41" t="e">
        <f t="shared" si="35"/>
        <v>#NUM!</v>
      </c>
    </row>
    <row r="179" spans="3:21">
      <c r="C179" s="40">
        <v>173</v>
      </c>
      <c r="D179" s="41">
        <f t="shared" si="29"/>
        <v>24750</v>
      </c>
      <c r="E179" s="41">
        <f t="shared" si="24"/>
        <v>4281750</v>
      </c>
      <c r="F179" s="41">
        <f t="shared" si="30"/>
        <v>-1281750</v>
      </c>
      <c r="H179" s="40">
        <v>173</v>
      </c>
      <c r="I179" s="41" t="e">
        <f t="shared" si="31"/>
        <v>#NUM!</v>
      </c>
      <c r="J179" s="41" t="e">
        <f t="shared" si="25"/>
        <v>#NUM!</v>
      </c>
      <c r="K179" s="41" t="e">
        <f t="shared" si="32"/>
        <v>#NUM!</v>
      </c>
      <c r="M179" s="40">
        <v>173</v>
      </c>
      <c r="N179" s="41" t="e">
        <f t="shared" si="33"/>
        <v>#NUM!</v>
      </c>
      <c r="O179" s="41" t="e">
        <f t="shared" si="26"/>
        <v>#NUM!</v>
      </c>
      <c r="P179" s="41" t="e">
        <f t="shared" si="34"/>
        <v>#NUM!</v>
      </c>
      <c r="R179" s="40">
        <v>173</v>
      </c>
      <c r="S179" s="41" t="e">
        <f t="shared" si="27"/>
        <v>#NUM!</v>
      </c>
      <c r="T179" s="41" t="e">
        <f t="shared" si="28"/>
        <v>#NUM!</v>
      </c>
      <c r="U179" s="41" t="e">
        <f t="shared" si="35"/>
        <v>#NUM!</v>
      </c>
    </row>
    <row r="180" spans="3:21">
      <c r="C180" s="40">
        <v>174</v>
      </c>
      <c r="D180" s="41">
        <f t="shared" si="29"/>
        <v>24750</v>
      </c>
      <c r="E180" s="41">
        <f t="shared" si="24"/>
        <v>4306500</v>
      </c>
      <c r="F180" s="41">
        <f t="shared" si="30"/>
        <v>-1306500</v>
      </c>
      <c r="H180" s="40">
        <v>174</v>
      </c>
      <c r="I180" s="41" t="e">
        <f t="shared" si="31"/>
        <v>#NUM!</v>
      </c>
      <c r="J180" s="41" t="e">
        <f t="shared" si="25"/>
        <v>#NUM!</v>
      </c>
      <c r="K180" s="41" t="e">
        <f t="shared" si="32"/>
        <v>#NUM!</v>
      </c>
      <c r="M180" s="40">
        <v>174</v>
      </c>
      <c r="N180" s="41" t="e">
        <f t="shared" si="33"/>
        <v>#NUM!</v>
      </c>
      <c r="O180" s="41" t="e">
        <f t="shared" si="26"/>
        <v>#NUM!</v>
      </c>
      <c r="P180" s="41" t="e">
        <f t="shared" si="34"/>
        <v>#NUM!</v>
      </c>
      <c r="R180" s="40">
        <v>174</v>
      </c>
      <c r="S180" s="41" t="e">
        <f t="shared" si="27"/>
        <v>#NUM!</v>
      </c>
      <c r="T180" s="41" t="e">
        <f t="shared" si="28"/>
        <v>#NUM!</v>
      </c>
      <c r="U180" s="41" t="e">
        <f t="shared" si="35"/>
        <v>#NUM!</v>
      </c>
    </row>
    <row r="181" spans="3:21">
      <c r="C181" s="40">
        <v>175</v>
      </c>
      <c r="D181" s="41">
        <f t="shared" si="29"/>
        <v>24750</v>
      </c>
      <c r="E181" s="41">
        <f t="shared" si="24"/>
        <v>4331250</v>
      </c>
      <c r="F181" s="41">
        <f t="shared" si="30"/>
        <v>-1331250</v>
      </c>
      <c r="H181" s="40">
        <v>175</v>
      </c>
      <c r="I181" s="41" t="e">
        <f t="shared" si="31"/>
        <v>#NUM!</v>
      </c>
      <c r="J181" s="41" t="e">
        <f t="shared" si="25"/>
        <v>#NUM!</v>
      </c>
      <c r="K181" s="41" t="e">
        <f t="shared" si="32"/>
        <v>#NUM!</v>
      </c>
      <c r="M181" s="40">
        <v>175</v>
      </c>
      <c r="N181" s="41" t="e">
        <f t="shared" si="33"/>
        <v>#NUM!</v>
      </c>
      <c r="O181" s="41" t="e">
        <f t="shared" si="26"/>
        <v>#NUM!</v>
      </c>
      <c r="P181" s="41" t="e">
        <f t="shared" si="34"/>
        <v>#NUM!</v>
      </c>
      <c r="R181" s="40">
        <v>175</v>
      </c>
      <c r="S181" s="41" t="e">
        <f t="shared" si="27"/>
        <v>#NUM!</v>
      </c>
      <c r="T181" s="41" t="e">
        <f t="shared" si="28"/>
        <v>#NUM!</v>
      </c>
      <c r="U181" s="41" t="e">
        <f t="shared" si="35"/>
        <v>#NUM!</v>
      </c>
    </row>
    <row r="182" spans="3:21">
      <c r="C182" s="40">
        <v>176</v>
      </c>
      <c r="D182" s="41">
        <f t="shared" si="29"/>
        <v>24750</v>
      </c>
      <c r="E182" s="41">
        <f t="shared" si="24"/>
        <v>4356000</v>
      </c>
      <c r="F182" s="41">
        <f t="shared" si="30"/>
        <v>-1356000</v>
      </c>
      <c r="H182" s="40">
        <v>176</v>
      </c>
      <c r="I182" s="41" t="e">
        <f t="shared" si="31"/>
        <v>#NUM!</v>
      </c>
      <c r="J182" s="41" t="e">
        <f t="shared" si="25"/>
        <v>#NUM!</v>
      </c>
      <c r="K182" s="41" t="e">
        <f t="shared" si="32"/>
        <v>#NUM!</v>
      </c>
      <c r="M182" s="40">
        <v>176</v>
      </c>
      <c r="N182" s="41" t="e">
        <f t="shared" si="33"/>
        <v>#NUM!</v>
      </c>
      <c r="O182" s="41" t="e">
        <f t="shared" si="26"/>
        <v>#NUM!</v>
      </c>
      <c r="P182" s="41" t="e">
        <f t="shared" si="34"/>
        <v>#NUM!</v>
      </c>
      <c r="R182" s="40">
        <v>176</v>
      </c>
      <c r="S182" s="41" t="e">
        <f t="shared" si="27"/>
        <v>#NUM!</v>
      </c>
      <c r="T182" s="41" t="e">
        <f t="shared" si="28"/>
        <v>#NUM!</v>
      </c>
      <c r="U182" s="41" t="e">
        <f t="shared" si="35"/>
        <v>#NUM!</v>
      </c>
    </row>
    <row r="183" spans="3:21">
      <c r="C183" s="40">
        <v>177</v>
      </c>
      <c r="D183" s="41">
        <f t="shared" si="29"/>
        <v>24750</v>
      </c>
      <c r="E183" s="41">
        <f t="shared" si="24"/>
        <v>4380750</v>
      </c>
      <c r="F183" s="41">
        <f t="shared" si="30"/>
        <v>-1380750</v>
      </c>
      <c r="H183" s="40">
        <v>177</v>
      </c>
      <c r="I183" s="41" t="e">
        <f t="shared" si="31"/>
        <v>#NUM!</v>
      </c>
      <c r="J183" s="41" t="e">
        <f t="shared" si="25"/>
        <v>#NUM!</v>
      </c>
      <c r="K183" s="41" t="e">
        <f t="shared" si="32"/>
        <v>#NUM!</v>
      </c>
      <c r="M183" s="40">
        <v>177</v>
      </c>
      <c r="N183" s="41" t="e">
        <f t="shared" si="33"/>
        <v>#NUM!</v>
      </c>
      <c r="O183" s="41" t="e">
        <f t="shared" si="26"/>
        <v>#NUM!</v>
      </c>
      <c r="P183" s="41" t="e">
        <f t="shared" si="34"/>
        <v>#NUM!</v>
      </c>
      <c r="R183" s="40">
        <v>177</v>
      </c>
      <c r="S183" s="41" t="e">
        <f t="shared" si="27"/>
        <v>#NUM!</v>
      </c>
      <c r="T183" s="41" t="e">
        <f t="shared" si="28"/>
        <v>#NUM!</v>
      </c>
      <c r="U183" s="41" t="e">
        <f t="shared" si="35"/>
        <v>#NUM!</v>
      </c>
    </row>
    <row r="184" spans="3:21">
      <c r="C184" s="40">
        <v>178</v>
      </c>
      <c r="D184" s="41">
        <f t="shared" si="29"/>
        <v>24750</v>
      </c>
      <c r="E184" s="41">
        <f t="shared" si="24"/>
        <v>4405500</v>
      </c>
      <c r="F184" s="41">
        <f t="shared" si="30"/>
        <v>-1405500</v>
      </c>
      <c r="H184" s="40">
        <v>178</v>
      </c>
      <c r="I184" s="41" t="e">
        <f t="shared" si="31"/>
        <v>#NUM!</v>
      </c>
      <c r="J184" s="41" t="e">
        <f t="shared" si="25"/>
        <v>#NUM!</v>
      </c>
      <c r="K184" s="41" t="e">
        <f t="shared" si="32"/>
        <v>#NUM!</v>
      </c>
      <c r="M184" s="40">
        <v>178</v>
      </c>
      <c r="N184" s="41" t="e">
        <f t="shared" si="33"/>
        <v>#NUM!</v>
      </c>
      <c r="O184" s="41" t="e">
        <f t="shared" si="26"/>
        <v>#NUM!</v>
      </c>
      <c r="P184" s="41" t="e">
        <f t="shared" si="34"/>
        <v>#NUM!</v>
      </c>
      <c r="R184" s="40">
        <v>178</v>
      </c>
      <c r="S184" s="41" t="e">
        <f t="shared" si="27"/>
        <v>#NUM!</v>
      </c>
      <c r="T184" s="41" t="e">
        <f t="shared" si="28"/>
        <v>#NUM!</v>
      </c>
      <c r="U184" s="41" t="e">
        <f t="shared" si="35"/>
        <v>#NUM!</v>
      </c>
    </row>
    <row r="185" spans="3:21">
      <c r="C185" s="40">
        <v>179</v>
      </c>
      <c r="D185" s="41">
        <f t="shared" si="29"/>
        <v>24750</v>
      </c>
      <c r="E185" s="41">
        <f t="shared" si="24"/>
        <v>4430250</v>
      </c>
      <c r="F185" s="41">
        <f t="shared" si="30"/>
        <v>-1430250</v>
      </c>
      <c r="H185" s="40">
        <v>179</v>
      </c>
      <c r="I185" s="41" t="e">
        <f t="shared" si="31"/>
        <v>#NUM!</v>
      </c>
      <c r="J185" s="41" t="e">
        <f t="shared" si="25"/>
        <v>#NUM!</v>
      </c>
      <c r="K185" s="41" t="e">
        <f t="shared" si="32"/>
        <v>#NUM!</v>
      </c>
      <c r="M185" s="40">
        <v>179</v>
      </c>
      <c r="N185" s="41" t="e">
        <f t="shared" si="33"/>
        <v>#NUM!</v>
      </c>
      <c r="O185" s="41" t="e">
        <f t="shared" si="26"/>
        <v>#NUM!</v>
      </c>
      <c r="P185" s="41" t="e">
        <f t="shared" si="34"/>
        <v>#NUM!</v>
      </c>
      <c r="R185" s="40">
        <v>179</v>
      </c>
      <c r="S185" s="41" t="e">
        <f t="shared" si="27"/>
        <v>#NUM!</v>
      </c>
      <c r="T185" s="41" t="e">
        <f t="shared" si="28"/>
        <v>#NUM!</v>
      </c>
      <c r="U185" s="41" t="e">
        <f t="shared" si="35"/>
        <v>#NUM!</v>
      </c>
    </row>
    <row r="186" spans="3:21">
      <c r="C186" s="40">
        <v>180</v>
      </c>
      <c r="D186" s="41">
        <f t="shared" si="29"/>
        <v>24750</v>
      </c>
      <c r="E186" s="41">
        <f t="shared" si="24"/>
        <v>4455000</v>
      </c>
      <c r="F186" s="41">
        <f t="shared" si="30"/>
        <v>-1455000</v>
      </c>
      <c r="H186" s="40">
        <v>180</v>
      </c>
      <c r="I186" s="41" t="e">
        <f t="shared" si="31"/>
        <v>#NUM!</v>
      </c>
      <c r="J186" s="41" t="e">
        <f t="shared" si="25"/>
        <v>#NUM!</v>
      </c>
      <c r="K186" s="41" t="e">
        <f t="shared" si="32"/>
        <v>#NUM!</v>
      </c>
      <c r="M186" s="40">
        <v>180</v>
      </c>
      <c r="N186" s="41" t="e">
        <f t="shared" si="33"/>
        <v>#NUM!</v>
      </c>
      <c r="O186" s="41" t="e">
        <f t="shared" si="26"/>
        <v>#NUM!</v>
      </c>
      <c r="P186" s="41" t="e">
        <f t="shared" si="34"/>
        <v>#NUM!</v>
      </c>
      <c r="R186" s="40">
        <v>180</v>
      </c>
      <c r="S186" s="41" t="e">
        <f t="shared" si="27"/>
        <v>#NUM!</v>
      </c>
      <c r="T186" s="41" t="e">
        <f t="shared" si="28"/>
        <v>#NUM!</v>
      </c>
      <c r="U186" s="41" t="e">
        <f t="shared" si="35"/>
        <v>#NUM!</v>
      </c>
    </row>
    <row r="187" spans="3:21">
      <c r="C187" s="40">
        <v>181</v>
      </c>
      <c r="D187" s="41">
        <f t="shared" si="29"/>
        <v>24750</v>
      </c>
      <c r="E187" s="41">
        <f t="shared" si="24"/>
        <v>4479750</v>
      </c>
      <c r="F187" s="41">
        <f t="shared" si="30"/>
        <v>-1479750</v>
      </c>
      <c r="H187" s="40">
        <v>181</v>
      </c>
      <c r="I187" s="41" t="e">
        <f t="shared" si="31"/>
        <v>#NUM!</v>
      </c>
      <c r="J187" s="41" t="e">
        <f t="shared" si="25"/>
        <v>#NUM!</v>
      </c>
      <c r="K187" s="41" t="e">
        <f t="shared" si="32"/>
        <v>#NUM!</v>
      </c>
      <c r="M187" s="40">
        <v>181</v>
      </c>
      <c r="N187" s="41" t="e">
        <f t="shared" si="33"/>
        <v>#NUM!</v>
      </c>
      <c r="O187" s="41" t="e">
        <f t="shared" si="26"/>
        <v>#NUM!</v>
      </c>
      <c r="P187" s="41" t="e">
        <f t="shared" si="34"/>
        <v>#NUM!</v>
      </c>
      <c r="R187" s="40">
        <v>181</v>
      </c>
      <c r="S187" s="41" t="e">
        <f t="shared" si="27"/>
        <v>#NUM!</v>
      </c>
      <c r="T187" s="41" t="e">
        <f t="shared" si="28"/>
        <v>#NUM!</v>
      </c>
      <c r="U187" s="41" t="e">
        <f t="shared" si="35"/>
        <v>#NUM!</v>
      </c>
    </row>
    <row r="188" spans="3:21">
      <c r="C188" s="40">
        <v>182</v>
      </c>
      <c r="D188" s="41">
        <f t="shared" si="29"/>
        <v>24750</v>
      </c>
      <c r="E188" s="41">
        <f t="shared" si="24"/>
        <v>4504500</v>
      </c>
      <c r="F188" s="41">
        <f t="shared" si="30"/>
        <v>-1504500</v>
      </c>
      <c r="H188" s="40">
        <v>182</v>
      </c>
      <c r="I188" s="41" t="e">
        <f t="shared" si="31"/>
        <v>#NUM!</v>
      </c>
      <c r="J188" s="41" t="e">
        <f t="shared" si="25"/>
        <v>#NUM!</v>
      </c>
      <c r="K188" s="41" t="e">
        <f t="shared" si="32"/>
        <v>#NUM!</v>
      </c>
      <c r="M188" s="40">
        <v>182</v>
      </c>
      <c r="N188" s="41" t="e">
        <f t="shared" si="33"/>
        <v>#NUM!</v>
      </c>
      <c r="O188" s="41" t="e">
        <f t="shared" si="26"/>
        <v>#NUM!</v>
      </c>
      <c r="P188" s="41" t="e">
        <f t="shared" si="34"/>
        <v>#NUM!</v>
      </c>
      <c r="R188" s="40">
        <v>182</v>
      </c>
      <c r="S188" s="41" t="e">
        <f t="shared" si="27"/>
        <v>#NUM!</v>
      </c>
      <c r="T188" s="41" t="e">
        <f t="shared" si="28"/>
        <v>#NUM!</v>
      </c>
      <c r="U188" s="41" t="e">
        <f t="shared" si="35"/>
        <v>#NUM!</v>
      </c>
    </row>
    <row r="189" spans="3:21">
      <c r="C189" s="40">
        <v>183</v>
      </c>
      <c r="D189" s="41">
        <f t="shared" si="29"/>
        <v>24750</v>
      </c>
      <c r="E189" s="41">
        <f t="shared" si="24"/>
        <v>4529250</v>
      </c>
      <c r="F189" s="41">
        <f t="shared" si="30"/>
        <v>-1529250</v>
      </c>
      <c r="H189" s="40">
        <v>183</v>
      </c>
      <c r="I189" s="41" t="e">
        <f t="shared" si="31"/>
        <v>#NUM!</v>
      </c>
      <c r="J189" s="41" t="e">
        <f t="shared" si="25"/>
        <v>#NUM!</v>
      </c>
      <c r="K189" s="41" t="e">
        <f t="shared" si="32"/>
        <v>#NUM!</v>
      </c>
      <c r="M189" s="40">
        <v>183</v>
      </c>
      <c r="N189" s="41" t="e">
        <f t="shared" si="33"/>
        <v>#NUM!</v>
      </c>
      <c r="O189" s="41" t="e">
        <f t="shared" si="26"/>
        <v>#NUM!</v>
      </c>
      <c r="P189" s="41" t="e">
        <f t="shared" si="34"/>
        <v>#NUM!</v>
      </c>
      <c r="R189" s="40">
        <v>183</v>
      </c>
      <c r="S189" s="41" t="e">
        <f t="shared" si="27"/>
        <v>#NUM!</v>
      </c>
      <c r="T189" s="41" t="e">
        <f t="shared" si="28"/>
        <v>#NUM!</v>
      </c>
      <c r="U189" s="41" t="e">
        <f t="shared" si="35"/>
        <v>#NUM!</v>
      </c>
    </row>
    <row r="190" spans="3:21">
      <c r="C190" s="40">
        <v>184</v>
      </c>
      <c r="D190" s="41">
        <f t="shared" si="29"/>
        <v>24750</v>
      </c>
      <c r="E190" s="41">
        <f t="shared" si="24"/>
        <v>4554000</v>
      </c>
      <c r="F190" s="41">
        <f t="shared" si="30"/>
        <v>-1554000</v>
      </c>
      <c r="H190" s="40">
        <v>184</v>
      </c>
      <c r="I190" s="41" t="e">
        <f t="shared" si="31"/>
        <v>#NUM!</v>
      </c>
      <c r="J190" s="41" t="e">
        <f t="shared" si="25"/>
        <v>#NUM!</v>
      </c>
      <c r="K190" s="41" t="e">
        <f t="shared" si="32"/>
        <v>#NUM!</v>
      </c>
      <c r="M190" s="40">
        <v>184</v>
      </c>
      <c r="N190" s="41" t="e">
        <f t="shared" si="33"/>
        <v>#NUM!</v>
      </c>
      <c r="O190" s="41" t="e">
        <f t="shared" si="26"/>
        <v>#NUM!</v>
      </c>
      <c r="P190" s="41" t="e">
        <f t="shared" si="34"/>
        <v>#NUM!</v>
      </c>
      <c r="R190" s="40">
        <v>184</v>
      </c>
      <c r="S190" s="41" t="e">
        <f t="shared" si="27"/>
        <v>#NUM!</v>
      </c>
      <c r="T190" s="41" t="e">
        <f t="shared" si="28"/>
        <v>#NUM!</v>
      </c>
      <c r="U190" s="41" t="e">
        <f t="shared" si="35"/>
        <v>#NUM!</v>
      </c>
    </row>
    <row r="191" spans="3:21">
      <c r="C191" s="40">
        <v>185</v>
      </c>
      <c r="D191" s="41">
        <f t="shared" si="29"/>
        <v>24750</v>
      </c>
      <c r="E191" s="41">
        <f t="shared" ref="E191:E246" si="36">E190+D191</f>
        <v>4578750</v>
      </c>
      <c r="F191" s="41">
        <f t="shared" si="30"/>
        <v>-1578750</v>
      </c>
      <c r="H191" s="40">
        <v>185</v>
      </c>
      <c r="I191" s="41" t="e">
        <f t="shared" si="31"/>
        <v>#NUM!</v>
      </c>
      <c r="J191" s="41" t="e">
        <f t="shared" ref="J191:J246" si="37">J190+I191</f>
        <v>#NUM!</v>
      </c>
      <c r="K191" s="41" t="e">
        <f t="shared" si="32"/>
        <v>#NUM!</v>
      </c>
      <c r="M191" s="40">
        <v>185</v>
      </c>
      <c r="N191" s="41" t="e">
        <f t="shared" si="33"/>
        <v>#NUM!</v>
      </c>
      <c r="O191" s="41" t="e">
        <f t="shared" ref="O191:O246" si="38">O190+N191</f>
        <v>#NUM!</v>
      </c>
      <c r="P191" s="41" t="e">
        <f t="shared" si="34"/>
        <v>#NUM!</v>
      </c>
      <c r="R191" s="40">
        <v>185</v>
      </c>
      <c r="S191" s="41" t="e">
        <f t="shared" ref="S191:S246" si="39">DDB(U190,$B$4,$B$3*12-R190,1)</f>
        <v>#NUM!</v>
      </c>
      <c r="T191" s="41" t="e">
        <f t="shared" ref="T191:T246" si="40">T190+S191</f>
        <v>#NUM!</v>
      </c>
      <c r="U191" s="41" t="e">
        <f t="shared" si="35"/>
        <v>#NUM!</v>
      </c>
    </row>
    <row r="192" spans="3:21">
      <c r="C192" s="40">
        <v>186</v>
      </c>
      <c r="D192" s="41">
        <f t="shared" si="29"/>
        <v>24750</v>
      </c>
      <c r="E192" s="41">
        <f t="shared" si="36"/>
        <v>4603500</v>
      </c>
      <c r="F192" s="41">
        <f t="shared" si="30"/>
        <v>-1603500</v>
      </c>
      <c r="H192" s="40">
        <v>186</v>
      </c>
      <c r="I192" s="41" t="e">
        <f t="shared" si="31"/>
        <v>#NUM!</v>
      </c>
      <c r="J192" s="41" t="e">
        <f t="shared" si="37"/>
        <v>#NUM!</v>
      </c>
      <c r="K192" s="41" t="e">
        <f t="shared" si="32"/>
        <v>#NUM!</v>
      </c>
      <c r="M192" s="40">
        <v>186</v>
      </c>
      <c r="N192" s="41" t="e">
        <f t="shared" si="33"/>
        <v>#NUM!</v>
      </c>
      <c r="O192" s="41" t="e">
        <f t="shared" si="38"/>
        <v>#NUM!</v>
      </c>
      <c r="P192" s="41" t="e">
        <f t="shared" si="34"/>
        <v>#NUM!</v>
      </c>
      <c r="R192" s="40">
        <v>186</v>
      </c>
      <c r="S192" s="41" t="e">
        <f t="shared" si="39"/>
        <v>#NUM!</v>
      </c>
      <c r="T192" s="41" t="e">
        <f t="shared" si="40"/>
        <v>#NUM!</v>
      </c>
      <c r="U192" s="41" t="e">
        <f t="shared" si="35"/>
        <v>#NUM!</v>
      </c>
    </row>
    <row r="193" spans="3:21">
      <c r="C193" s="40">
        <v>187</v>
      </c>
      <c r="D193" s="41">
        <f t="shared" si="29"/>
        <v>24750</v>
      </c>
      <c r="E193" s="41">
        <f t="shared" si="36"/>
        <v>4628250</v>
      </c>
      <c r="F193" s="41">
        <f t="shared" si="30"/>
        <v>-1628250</v>
      </c>
      <c r="H193" s="40">
        <v>187</v>
      </c>
      <c r="I193" s="41" t="e">
        <f t="shared" si="31"/>
        <v>#NUM!</v>
      </c>
      <c r="J193" s="41" t="e">
        <f t="shared" si="37"/>
        <v>#NUM!</v>
      </c>
      <c r="K193" s="41" t="e">
        <f t="shared" si="32"/>
        <v>#NUM!</v>
      </c>
      <c r="M193" s="40">
        <v>187</v>
      </c>
      <c r="N193" s="41" t="e">
        <f t="shared" si="33"/>
        <v>#NUM!</v>
      </c>
      <c r="O193" s="41" t="e">
        <f t="shared" si="38"/>
        <v>#NUM!</v>
      </c>
      <c r="P193" s="41" t="e">
        <f t="shared" si="34"/>
        <v>#NUM!</v>
      </c>
      <c r="R193" s="40">
        <v>187</v>
      </c>
      <c r="S193" s="41" t="e">
        <f t="shared" si="39"/>
        <v>#NUM!</v>
      </c>
      <c r="T193" s="41" t="e">
        <f t="shared" si="40"/>
        <v>#NUM!</v>
      </c>
      <c r="U193" s="41" t="e">
        <f t="shared" si="35"/>
        <v>#NUM!</v>
      </c>
    </row>
    <row r="194" spans="3:21">
      <c r="C194" s="40">
        <v>188</v>
      </c>
      <c r="D194" s="41">
        <f t="shared" si="29"/>
        <v>24750</v>
      </c>
      <c r="E194" s="41">
        <f t="shared" si="36"/>
        <v>4653000</v>
      </c>
      <c r="F194" s="41">
        <f t="shared" si="30"/>
        <v>-1653000</v>
      </c>
      <c r="H194" s="40">
        <v>188</v>
      </c>
      <c r="I194" s="41" t="e">
        <f t="shared" si="31"/>
        <v>#NUM!</v>
      </c>
      <c r="J194" s="41" t="e">
        <f t="shared" si="37"/>
        <v>#NUM!</v>
      </c>
      <c r="K194" s="41" t="e">
        <f t="shared" si="32"/>
        <v>#NUM!</v>
      </c>
      <c r="M194" s="40">
        <v>188</v>
      </c>
      <c r="N194" s="41" t="e">
        <f t="shared" si="33"/>
        <v>#NUM!</v>
      </c>
      <c r="O194" s="41" t="e">
        <f t="shared" si="38"/>
        <v>#NUM!</v>
      </c>
      <c r="P194" s="41" t="e">
        <f t="shared" si="34"/>
        <v>#NUM!</v>
      </c>
      <c r="R194" s="40">
        <v>188</v>
      </c>
      <c r="S194" s="41" t="e">
        <f t="shared" si="39"/>
        <v>#NUM!</v>
      </c>
      <c r="T194" s="41" t="e">
        <f t="shared" si="40"/>
        <v>#NUM!</v>
      </c>
      <c r="U194" s="41" t="e">
        <f t="shared" si="35"/>
        <v>#NUM!</v>
      </c>
    </row>
    <row r="195" spans="3:21">
      <c r="C195" s="40">
        <v>189</v>
      </c>
      <c r="D195" s="41">
        <f t="shared" si="29"/>
        <v>24750</v>
      </c>
      <c r="E195" s="41">
        <f t="shared" si="36"/>
        <v>4677750</v>
      </c>
      <c r="F195" s="41">
        <f t="shared" si="30"/>
        <v>-1677750</v>
      </c>
      <c r="H195" s="40">
        <v>189</v>
      </c>
      <c r="I195" s="41" t="e">
        <f t="shared" si="31"/>
        <v>#NUM!</v>
      </c>
      <c r="J195" s="41" t="e">
        <f t="shared" si="37"/>
        <v>#NUM!</v>
      </c>
      <c r="K195" s="41" t="e">
        <f t="shared" si="32"/>
        <v>#NUM!</v>
      </c>
      <c r="M195" s="40">
        <v>189</v>
      </c>
      <c r="N195" s="41" t="e">
        <f t="shared" si="33"/>
        <v>#NUM!</v>
      </c>
      <c r="O195" s="41" t="e">
        <f t="shared" si="38"/>
        <v>#NUM!</v>
      </c>
      <c r="P195" s="41" t="e">
        <f t="shared" si="34"/>
        <v>#NUM!</v>
      </c>
      <c r="R195" s="40">
        <v>189</v>
      </c>
      <c r="S195" s="41" t="e">
        <f t="shared" si="39"/>
        <v>#NUM!</v>
      </c>
      <c r="T195" s="41" t="e">
        <f t="shared" si="40"/>
        <v>#NUM!</v>
      </c>
      <c r="U195" s="41" t="e">
        <f t="shared" si="35"/>
        <v>#NUM!</v>
      </c>
    </row>
    <row r="196" spans="3:21">
      <c r="C196" s="40">
        <v>190</v>
      </c>
      <c r="D196" s="41">
        <f t="shared" si="29"/>
        <v>24750</v>
      </c>
      <c r="E196" s="41">
        <f t="shared" si="36"/>
        <v>4702500</v>
      </c>
      <c r="F196" s="41">
        <f t="shared" si="30"/>
        <v>-1702500</v>
      </c>
      <c r="H196" s="40">
        <v>190</v>
      </c>
      <c r="I196" s="41" t="e">
        <f t="shared" si="31"/>
        <v>#NUM!</v>
      </c>
      <c r="J196" s="41" t="e">
        <f t="shared" si="37"/>
        <v>#NUM!</v>
      </c>
      <c r="K196" s="41" t="e">
        <f t="shared" si="32"/>
        <v>#NUM!</v>
      </c>
      <c r="M196" s="40">
        <v>190</v>
      </c>
      <c r="N196" s="41" t="e">
        <f t="shared" si="33"/>
        <v>#NUM!</v>
      </c>
      <c r="O196" s="41" t="e">
        <f t="shared" si="38"/>
        <v>#NUM!</v>
      </c>
      <c r="P196" s="41" t="e">
        <f t="shared" si="34"/>
        <v>#NUM!</v>
      </c>
      <c r="R196" s="40">
        <v>190</v>
      </c>
      <c r="S196" s="41" t="e">
        <f t="shared" si="39"/>
        <v>#NUM!</v>
      </c>
      <c r="T196" s="41" t="e">
        <f t="shared" si="40"/>
        <v>#NUM!</v>
      </c>
      <c r="U196" s="41" t="e">
        <f t="shared" si="35"/>
        <v>#NUM!</v>
      </c>
    </row>
    <row r="197" spans="3:21">
      <c r="C197" s="40">
        <v>191</v>
      </c>
      <c r="D197" s="41">
        <f t="shared" si="29"/>
        <v>24750</v>
      </c>
      <c r="E197" s="41">
        <f t="shared" si="36"/>
        <v>4727250</v>
      </c>
      <c r="F197" s="41">
        <f t="shared" si="30"/>
        <v>-1727250</v>
      </c>
      <c r="H197" s="40">
        <v>191</v>
      </c>
      <c r="I197" s="41" t="e">
        <f t="shared" si="31"/>
        <v>#NUM!</v>
      </c>
      <c r="J197" s="41" t="e">
        <f t="shared" si="37"/>
        <v>#NUM!</v>
      </c>
      <c r="K197" s="41" t="e">
        <f t="shared" si="32"/>
        <v>#NUM!</v>
      </c>
      <c r="M197" s="40">
        <v>191</v>
      </c>
      <c r="N197" s="41" t="e">
        <f t="shared" si="33"/>
        <v>#NUM!</v>
      </c>
      <c r="O197" s="41" t="e">
        <f t="shared" si="38"/>
        <v>#NUM!</v>
      </c>
      <c r="P197" s="41" t="e">
        <f t="shared" si="34"/>
        <v>#NUM!</v>
      </c>
      <c r="R197" s="40">
        <v>191</v>
      </c>
      <c r="S197" s="41" t="e">
        <f t="shared" si="39"/>
        <v>#NUM!</v>
      </c>
      <c r="T197" s="41" t="e">
        <f t="shared" si="40"/>
        <v>#NUM!</v>
      </c>
      <c r="U197" s="41" t="e">
        <f t="shared" si="35"/>
        <v>#NUM!</v>
      </c>
    </row>
    <row r="198" spans="3:21">
      <c r="C198" s="40">
        <v>192</v>
      </c>
      <c r="D198" s="41">
        <f t="shared" si="29"/>
        <v>24750</v>
      </c>
      <c r="E198" s="41">
        <f t="shared" si="36"/>
        <v>4752000</v>
      </c>
      <c r="F198" s="41">
        <f t="shared" si="30"/>
        <v>-1752000</v>
      </c>
      <c r="H198" s="40">
        <v>192</v>
      </c>
      <c r="I198" s="41" t="e">
        <f t="shared" si="31"/>
        <v>#NUM!</v>
      </c>
      <c r="J198" s="41" t="e">
        <f t="shared" si="37"/>
        <v>#NUM!</v>
      </c>
      <c r="K198" s="41" t="e">
        <f t="shared" si="32"/>
        <v>#NUM!</v>
      </c>
      <c r="M198" s="40">
        <v>192</v>
      </c>
      <c r="N198" s="41" t="e">
        <f t="shared" si="33"/>
        <v>#NUM!</v>
      </c>
      <c r="O198" s="41" t="e">
        <f t="shared" si="38"/>
        <v>#NUM!</v>
      </c>
      <c r="P198" s="41" t="e">
        <f t="shared" si="34"/>
        <v>#NUM!</v>
      </c>
      <c r="R198" s="40">
        <v>192</v>
      </c>
      <c r="S198" s="41" t="e">
        <f t="shared" si="39"/>
        <v>#NUM!</v>
      </c>
      <c r="T198" s="41" t="e">
        <f t="shared" si="40"/>
        <v>#NUM!</v>
      </c>
      <c r="U198" s="41" t="e">
        <f t="shared" si="35"/>
        <v>#NUM!</v>
      </c>
    </row>
    <row r="199" spans="3:21">
      <c r="C199" s="40">
        <v>193</v>
      </c>
      <c r="D199" s="41">
        <f t="shared" si="29"/>
        <v>24750</v>
      </c>
      <c r="E199" s="41">
        <f t="shared" si="36"/>
        <v>4776750</v>
      </c>
      <c r="F199" s="41">
        <f t="shared" si="30"/>
        <v>-1776750</v>
      </c>
      <c r="H199" s="40">
        <v>193</v>
      </c>
      <c r="I199" s="41" t="e">
        <f t="shared" si="31"/>
        <v>#NUM!</v>
      </c>
      <c r="J199" s="41" t="e">
        <f t="shared" si="37"/>
        <v>#NUM!</v>
      </c>
      <c r="K199" s="41" t="e">
        <f t="shared" si="32"/>
        <v>#NUM!</v>
      </c>
      <c r="M199" s="40">
        <v>193</v>
      </c>
      <c r="N199" s="41" t="e">
        <f t="shared" si="33"/>
        <v>#NUM!</v>
      </c>
      <c r="O199" s="41" t="e">
        <f t="shared" si="38"/>
        <v>#NUM!</v>
      </c>
      <c r="P199" s="41" t="e">
        <f t="shared" si="34"/>
        <v>#NUM!</v>
      </c>
      <c r="R199" s="40">
        <v>193</v>
      </c>
      <c r="S199" s="41" t="e">
        <f t="shared" si="39"/>
        <v>#NUM!</v>
      </c>
      <c r="T199" s="41" t="e">
        <f t="shared" si="40"/>
        <v>#NUM!</v>
      </c>
      <c r="U199" s="41" t="e">
        <f t="shared" si="35"/>
        <v>#NUM!</v>
      </c>
    </row>
    <row r="200" spans="3:21">
      <c r="C200" s="40">
        <v>194</v>
      </c>
      <c r="D200" s="41">
        <f t="shared" ref="D200:D246" si="41">SLN($B$2,$B$4,$B$3*12)</f>
        <v>24750</v>
      </c>
      <c r="E200" s="41">
        <f t="shared" si="36"/>
        <v>4801500</v>
      </c>
      <c r="F200" s="41">
        <f t="shared" ref="F200:F246" si="42">$F$6-E200</f>
        <v>-1801500</v>
      </c>
      <c r="H200" s="40">
        <v>194</v>
      </c>
      <c r="I200" s="41" t="e">
        <f t="shared" ref="I200:I246" si="43">SYD($B$2,$B$4,$B$3*12,H200)</f>
        <v>#NUM!</v>
      </c>
      <c r="J200" s="41" t="e">
        <f t="shared" si="37"/>
        <v>#NUM!</v>
      </c>
      <c r="K200" s="41" t="e">
        <f t="shared" ref="K200:K246" si="44">$F$6-J200</f>
        <v>#NUM!</v>
      </c>
      <c r="M200" s="40">
        <v>194</v>
      </c>
      <c r="N200" s="41" t="e">
        <f t="shared" ref="N200:N246" si="45">DB($B$2,$B$4,$B$3*12,M200)</f>
        <v>#NUM!</v>
      </c>
      <c r="O200" s="41" t="e">
        <f t="shared" si="38"/>
        <v>#NUM!</v>
      </c>
      <c r="P200" s="41" t="e">
        <f t="shared" ref="P200:P246" si="46">$F$6-O200</f>
        <v>#NUM!</v>
      </c>
      <c r="R200" s="40">
        <v>194</v>
      </c>
      <c r="S200" s="41" t="e">
        <f t="shared" si="39"/>
        <v>#NUM!</v>
      </c>
      <c r="T200" s="41" t="e">
        <f t="shared" si="40"/>
        <v>#NUM!</v>
      </c>
      <c r="U200" s="41" t="e">
        <f t="shared" ref="U200:U246" si="47">$F$6-T200</f>
        <v>#NUM!</v>
      </c>
    </row>
    <row r="201" spans="3:21">
      <c r="C201" s="40">
        <v>195</v>
      </c>
      <c r="D201" s="41">
        <f t="shared" si="41"/>
        <v>24750</v>
      </c>
      <c r="E201" s="41">
        <f t="shared" si="36"/>
        <v>4826250</v>
      </c>
      <c r="F201" s="41">
        <f t="shared" si="42"/>
        <v>-1826250</v>
      </c>
      <c r="H201" s="40">
        <v>195</v>
      </c>
      <c r="I201" s="41" t="e">
        <f t="shared" si="43"/>
        <v>#NUM!</v>
      </c>
      <c r="J201" s="41" t="e">
        <f t="shared" si="37"/>
        <v>#NUM!</v>
      </c>
      <c r="K201" s="41" t="e">
        <f t="shared" si="44"/>
        <v>#NUM!</v>
      </c>
      <c r="M201" s="40">
        <v>195</v>
      </c>
      <c r="N201" s="41" t="e">
        <f t="shared" si="45"/>
        <v>#NUM!</v>
      </c>
      <c r="O201" s="41" t="e">
        <f t="shared" si="38"/>
        <v>#NUM!</v>
      </c>
      <c r="P201" s="41" t="e">
        <f t="shared" si="46"/>
        <v>#NUM!</v>
      </c>
      <c r="R201" s="40">
        <v>195</v>
      </c>
      <c r="S201" s="41" t="e">
        <f t="shared" si="39"/>
        <v>#NUM!</v>
      </c>
      <c r="T201" s="41" t="e">
        <f t="shared" si="40"/>
        <v>#NUM!</v>
      </c>
      <c r="U201" s="41" t="e">
        <f t="shared" si="47"/>
        <v>#NUM!</v>
      </c>
    </row>
    <row r="202" spans="3:21">
      <c r="C202" s="40">
        <v>196</v>
      </c>
      <c r="D202" s="41">
        <f t="shared" si="41"/>
        <v>24750</v>
      </c>
      <c r="E202" s="41">
        <f t="shared" si="36"/>
        <v>4851000</v>
      </c>
      <c r="F202" s="41">
        <f t="shared" si="42"/>
        <v>-1851000</v>
      </c>
      <c r="H202" s="40">
        <v>196</v>
      </c>
      <c r="I202" s="41" t="e">
        <f t="shared" si="43"/>
        <v>#NUM!</v>
      </c>
      <c r="J202" s="41" t="e">
        <f t="shared" si="37"/>
        <v>#NUM!</v>
      </c>
      <c r="K202" s="41" t="e">
        <f t="shared" si="44"/>
        <v>#NUM!</v>
      </c>
      <c r="M202" s="40">
        <v>196</v>
      </c>
      <c r="N202" s="41" t="e">
        <f t="shared" si="45"/>
        <v>#NUM!</v>
      </c>
      <c r="O202" s="41" t="e">
        <f t="shared" si="38"/>
        <v>#NUM!</v>
      </c>
      <c r="P202" s="41" t="e">
        <f t="shared" si="46"/>
        <v>#NUM!</v>
      </c>
      <c r="R202" s="40">
        <v>196</v>
      </c>
      <c r="S202" s="41" t="e">
        <f t="shared" si="39"/>
        <v>#NUM!</v>
      </c>
      <c r="T202" s="41" t="e">
        <f t="shared" si="40"/>
        <v>#NUM!</v>
      </c>
      <c r="U202" s="41" t="e">
        <f t="shared" si="47"/>
        <v>#NUM!</v>
      </c>
    </row>
    <row r="203" spans="3:21">
      <c r="C203" s="40">
        <v>197</v>
      </c>
      <c r="D203" s="41">
        <f t="shared" si="41"/>
        <v>24750</v>
      </c>
      <c r="E203" s="41">
        <f t="shared" si="36"/>
        <v>4875750</v>
      </c>
      <c r="F203" s="41">
        <f t="shared" si="42"/>
        <v>-1875750</v>
      </c>
      <c r="H203" s="40">
        <v>197</v>
      </c>
      <c r="I203" s="41" t="e">
        <f t="shared" si="43"/>
        <v>#NUM!</v>
      </c>
      <c r="J203" s="41" t="e">
        <f t="shared" si="37"/>
        <v>#NUM!</v>
      </c>
      <c r="K203" s="41" t="e">
        <f t="shared" si="44"/>
        <v>#NUM!</v>
      </c>
      <c r="M203" s="40">
        <v>197</v>
      </c>
      <c r="N203" s="41" t="e">
        <f t="shared" si="45"/>
        <v>#NUM!</v>
      </c>
      <c r="O203" s="41" t="e">
        <f t="shared" si="38"/>
        <v>#NUM!</v>
      </c>
      <c r="P203" s="41" t="e">
        <f t="shared" si="46"/>
        <v>#NUM!</v>
      </c>
      <c r="R203" s="40">
        <v>197</v>
      </c>
      <c r="S203" s="41" t="e">
        <f t="shared" si="39"/>
        <v>#NUM!</v>
      </c>
      <c r="T203" s="41" t="e">
        <f t="shared" si="40"/>
        <v>#NUM!</v>
      </c>
      <c r="U203" s="41" t="e">
        <f t="shared" si="47"/>
        <v>#NUM!</v>
      </c>
    </row>
    <row r="204" spans="3:21">
      <c r="C204" s="40">
        <v>198</v>
      </c>
      <c r="D204" s="41">
        <f t="shared" si="41"/>
        <v>24750</v>
      </c>
      <c r="E204" s="41">
        <f t="shared" si="36"/>
        <v>4900500</v>
      </c>
      <c r="F204" s="41">
        <f t="shared" si="42"/>
        <v>-1900500</v>
      </c>
      <c r="H204" s="40">
        <v>198</v>
      </c>
      <c r="I204" s="41" t="e">
        <f t="shared" si="43"/>
        <v>#NUM!</v>
      </c>
      <c r="J204" s="41" t="e">
        <f t="shared" si="37"/>
        <v>#NUM!</v>
      </c>
      <c r="K204" s="41" t="e">
        <f t="shared" si="44"/>
        <v>#NUM!</v>
      </c>
      <c r="M204" s="40">
        <v>198</v>
      </c>
      <c r="N204" s="41" t="e">
        <f t="shared" si="45"/>
        <v>#NUM!</v>
      </c>
      <c r="O204" s="41" t="e">
        <f t="shared" si="38"/>
        <v>#NUM!</v>
      </c>
      <c r="P204" s="41" t="e">
        <f t="shared" si="46"/>
        <v>#NUM!</v>
      </c>
      <c r="R204" s="40">
        <v>198</v>
      </c>
      <c r="S204" s="41" t="e">
        <f t="shared" si="39"/>
        <v>#NUM!</v>
      </c>
      <c r="T204" s="41" t="e">
        <f t="shared" si="40"/>
        <v>#NUM!</v>
      </c>
      <c r="U204" s="41" t="e">
        <f t="shared" si="47"/>
        <v>#NUM!</v>
      </c>
    </row>
    <row r="205" spans="3:21">
      <c r="C205" s="40">
        <v>199</v>
      </c>
      <c r="D205" s="41">
        <f t="shared" si="41"/>
        <v>24750</v>
      </c>
      <c r="E205" s="41">
        <f t="shared" si="36"/>
        <v>4925250</v>
      </c>
      <c r="F205" s="41">
        <f t="shared" si="42"/>
        <v>-1925250</v>
      </c>
      <c r="H205" s="40">
        <v>199</v>
      </c>
      <c r="I205" s="41" t="e">
        <f t="shared" si="43"/>
        <v>#NUM!</v>
      </c>
      <c r="J205" s="41" t="e">
        <f t="shared" si="37"/>
        <v>#NUM!</v>
      </c>
      <c r="K205" s="41" t="e">
        <f t="shared" si="44"/>
        <v>#NUM!</v>
      </c>
      <c r="M205" s="40">
        <v>199</v>
      </c>
      <c r="N205" s="41" t="e">
        <f t="shared" si="45"/>
        <v>#NUM!</v>
      </c>
      <c r="O205" s="41" t="e">
        <f t="shared" si="38"/>
        <v>#NUM!</v>
      </c>
      <c r="P205" s="41" t="e">
        <f t="shared" si="46"/>
        <v>#NUM!</v>
      </c>
      <c r="R205" s="40">
        <v>199</v>
      </c>
      <c r="S205" s="41" t="e">
        <f t="shared" si="39"/>
        <v>#NUM!</v>
      </c>
      <c r="T205" s="41" t="e">
        <f t="shared" si="40"/>
        <v>#NUM!</v>
      </c>
      <c r="U205" s="41" t="e">
        <f t="shared" si="47"/>
        <v>#NUM!</v>
      </c>
    </row>
    <row r="206" spans="3:21">
      <c r="C206" s="40">
        <v>200</v>
      </c>
      <c r="D206" s="41">
        <f t="shared" si="41"/>
        <v>24750</v>
      </c>
      <c r="E206" s="41">
        <f t="shared" si="36"/>
        <v>4950000</v>
      </c>
      <c r="F206" s="41">
        <f t="shared" si="42"/>
        <v>-1950000</v>
      </c>
      <c r="H206" s="40">
        <v>200</v>
      </c>
      <c r="I206" s="41" t="e">
        <f t="shared" si="43"/>
        <v>#NUM!</v>
      </c>
      <c r="J206" s="41" t="e">
        <f t="shared" si="37"/>
        <v>#NUM!</v>
      </c>
      <c r="K206" s="41" t="e">
        <f t="shared" si="44"/>
        <v>#NUM!</v>
      </c>
      <c r="M206" s="40">
        <v>200</v>
      </c>
      <c r="N206" s="41" t="e">
        <f t="shared" si="45"/>
        <v>#NUM!</v>
      </c>
      <c r="O206" s="41" t="e">
        <f t="shared" si="38"/>
        <v>#NUM!</v>
      </c>
      <c r="P206" s="41" t="e">
        <f t="shared" si="46"/>
        <v>#NUM!</v>
      </c>
      <c r="R206" s="40">
        <v>200</v>
      </c>
      <c r="S206" s="41" t="e">
        <f t="shared" si="39"/>
        <v>#NUM!</v>
      </c>
      <c r="T206" s="41" t="e">
        <f t="shared" si="40"/>
        <v>#NUM!</v>
      </c>
      <c r="U206" s="41" t="e">
        <f t="shared" si="47"/>
        <v>#NUM!</v>
      </c>
    </row>
    <row r="207" spans="3:21">
      <c r="C207" s="40">
        <v>201</v>
      </c>
      <c r="D207" s="41">
        <f t="shared" si="41"/>
        <v>24750</v>
      </c>
      <c r="E207" s="41">
        <f t="shared" si="36"/>
        <v>4974750</v>
      </c>
      <c r="F207" s="41">
        <f t="shared" si="42"/>
        <v>-1974750</v>
      </c>
      <c r="H207" s="40">
        <v>201</v>
      </c>
      <c r="I207" s="41" t="e">
        <f t="shared" si="43"/>
        <v>#NUM!</v>
      </c>
      <c r="J207" s="41" t="e">
        <f t="shared" si="37"/>
        <v>#NUM!</v>
      </c>
      <c r="K207" s="41" t="e">
        <f t="shared" si="44"/>
        <v>#NUM!</v>
      </c>
      <c r="M207" s="40">
        <v>201</v>
      </c>
      <c r="N207" s="41" t="e">
        <f t="shared" si="45"/>
        <v>#NUM!</v>
      </c>
      <c r="O207" s="41" t="e">
        <f t="shared" si="38"/>
        <v>#NUM!</v>
      </c>
      <c r="P207" s="41" t="e">
        <f t="shared" si="46"/>
        <v>#NUM!</v>
      </c>
      <c r="R207" s="40">
        <v>201</v>
      </c>
      <c r="S207" s="41" t="e">
        <f t="shared" si="39"/>
        <v>#NUM!</v>
      </c>
      <c r="T207" s="41" t="e">
        <f t="shared" si="40"/>
        <v>#NUM!</v>
      </c>
      <c r="U207" s="41" t="e">
        <f t="shared" si="47"/>
        <v>#NUM!</v>
      </c>
    </row>
    <row r="208" spans="3:21">
      <c r="C208" s="40">
        <v>202</v>
      </c>
      <c r="D208" s="41">
        <f t="shared" si="41"/>
        <v>24750</v>
      </c>
      <c r="E208" s="41">
        <f t="shared" si="36"/>
        <v>4999500</v>
      </c>
      <c r="F208" s="41">
        <f t="shared" si="42"/>
        <v>-1999500</v>
      </c>
      <c r="H208" s="40">
        <v>202</v>
      </c>
      <c r="I208" s="41" t="e">
        <f t="shared" si="43"/>
        <v>#NUM!</v>
      </c>
      <c r="J208" s="41" t="e">
        <f t="shared" si="37"/>
        <v>#NUM!</v>
      </c>
      <c r="K208" s="41" t="e">
        <f t="shared" si="44"/>
        <v>#NUM!</v>
      </c>
      <c r="M208" s="40">
        <v>202</v>
      </c>
      <c r="N208" s="41" t="e">
        <f t="shared" si="45"/>
        <v>#NUM!</v>
      </c>
      <c r="O208" s="41" t="e">
        <f t="shared" si="38"/>
        <v>#NUM!</v>
      </c>
      <c r="P208" s="41" t="e">
        <f t="shared" si="46"/>
        <v>#NUM!</v>
      </c>
      <c r="R208" s="40">
        <v>202</v>
      </c>
      <c r="S208" s="41" t="e">
        <f t="shared" si="39"/>
        <v>#NUM!</v>
      </c>
      <c r="T208" s="41" t="e">
        <f t="shared" si="40"/>
        <v>#NUM!</v>
      </c>
      <c r="U208" s="41" t="e">
        <f t="shared" si="47"/>
        <v>#NUM!</v>
      </c>
    </row>
    <row r="209" spans="3:21">
      <c r="C209" s="40">
        <v>203</v>
      </c>
      <c r="D209" s="41">
        <f t="shared" si="41"/>
        <v>24750</v>
      </c>
      <c r="E209" s="41">
        <f t="shared" si="36"/>
        <v>5024250</v>
      </c>
      <c r="F209" s="41">
        <f t="shared" si="42"/>
        <v>-2024250</v>
      </c>
      <c r="H209" s="40">
        <v>203</v>
      </c>
      <c r="I209" s="41" t="e">
        <f t="shared" si="43"/>
        <v>#NUM!</v>
      </c>
      <c r="J209" s="41" t="e">
        <f t="shared" si="37"/>
        <v>#NUM!</v>
      </c>
      <c r="K209" s="41" t="e">
        <f t="shared" si="44"/>
        <v>#NUM!</v>
      </c>
      <c r="M209" s="40">
        <v>203</v>
      </c>
      <c r="N209" s="41" t="e">
        <f t="shared" si="45"/>
        <v>#NUM!</v>
      </c>
      <c r="O209" s="41" t="e">
        <f t="shared" si="38"/>
        <v>#NUM!</v>
      </c>
      <c r="P209" s="41" t="e">
        <f t="shared" si="46"/>
        <v>#NUM!</v>
      </c>
      <c r="R209" s="40">
        <v>203</v>
      </c>
      <c r="S209" s="41" t="e">
        <f t="shared" si="39"/>
        <v>#NUM!</v>
      </c>
      <c r="T209" s="41" t="e">
        <f t="shared" si="40"/>
        <v>#NUM!</v>
      </c>
      <c r="U209" s="41" t="e">
        <f t="shared" si="47"/>
        <v>#NUM!</v>
      </c>
    </row>
    <row r="210" spans="3:21">
      <c r="C210" s="40">
        <v>204</v>
      </c>
      <c r="D210" s="41">
        <f t="shared" si="41"/>
        <v>24750</v>
      </c>
      <c r="E210" s="41">
        <f t="shared" si="36"/>
        <v>5049000</v>
      </c>
      <c r="F210" s="41">
        <f t="shared" si="42"/>
        <v>-2049000</v>
      </c>
      <c r="H210" s="40">
        <v>204</v>
      </c>
      <c r="I210" s="41" t="e">
        <f t="shared" si="43"/>
        <v>#NUM!</v>
      </c>
      <c r="J210" s="41" t="e">
        <f t="shared" si="37"/>
        <v>#NUM!</v>
      </c>
      <c r="K210" s="41" t="e">
        <f t="shared" si="44"/>
        <v>#NUM!</v>
      </c>
      <c r="M210" s="40">
        <v>204</v>
      </c>
      <c r="N210" s="41" t="e">
        <f t="shared" si="45"/>
        <v>#NUM!</v>
      </c>
      <c r="O210" s="41" t="e">
        <f t="shared" si="38"/>
        <v>#NUM!</v>
      </c>
      <c r="P210" s="41" t="e">
        <f t="shared" si="46"/>
        <v>#NUM!</v>
      </c>
      <c r="R210" s="40">
        <v>204</v>
      </c>
      <c r="S210" s="41" t="e">
        <f t="shared" si="39"/>
        <v>#NUM!</v>
      </c>
      <c r="T210" s="41" t="e">
        <f t="shared" si="40"/>
        <v>#NUM!</v>
      </c>
      <c r="U210" s="41" t="e">
        <f t="shared" si="47"/>
        <v>#NUM!</v>
      </c>
    </row>
    <row r="211" spans="3:21">
      <c r="C211" s="40">
        <v>205</v>
      </c>
      <c r="D211" s="41">
        <f t="shared" si="41"/>
        <v>24750</v>
      </c>
      <c r="E211" s="41">
        <f t="shared" si="36"/>
        <v>5073750</v>
      </c>
      <c r="F211" s="41">
        <f t="shared" si="42"/>
        <v>-2073750</v>
      </c>
      <c r="H211" s="40">
        <v>205</v>
      </c>
      <c r="I211" s="41" t="e">
        <f t="shared" si="43"/>
        <v>#NUM!</v>
      </c>
      <c r="J211" s="41" t="e">
        <f t="shared" si="37"/>
        <v>#NUM!</v>
      </c>
      <c r="K211" s="41" t="e">
        <f t="shared" si="44"/>
        <v>#NUM!</v>
      </c>
      <c r="M211" s="40">
        <v>205</v>
      </c>
      <c r="N211" s="41" t="e">
        <f t="shared" si="45"/>
        <v>#NUM!</v>
      </c>
      <c r="O211" s="41" t="e">
        <f t="shared" si="38"/>
        <v>#NUM!</v>
      </c>
      <c r="P211" s="41" t="e">
        <f t="shared" si="46"/>
        <v>#NUM!</v>
      </c>
      <c r="R211" s="40">
        <v>205</v>
      </c>
      <c r="S211" s="41" t="e">
        <f t="shared" si="39"/>
        <v>#NUM!</v>
      </c>
      <c r="T211" s="41" t="e">
        <f t="shared" si="40"/>
        <v>#NUM!</v>
      </c>
      <c r="U211" s="41" t="e">
        <f t="shared" si="47"/>
        <v>#NUM!</v>
      </c>
    </row>
    <row r="212" spans="3:21">
      <c r="C212" s="40">
        <v>206</v>
      </c>
      <c r="D212" s="41">
        <f t="shared" si="41"/>
        <v>24750</v>
      </c>
      <c r="E212" s="41">
        <f t="shared" si="36"/>
        <v>5098500</v>
      </c>
      <c r="F212" s="41">
        <f t="shared" si="42"/>
        <v>-2098500</v>
      </c>
      <c r="H212" s="40">
        <v>206</v>
      </c>
      <c r="I212" s="41" t="e">
        <f t="shared" si="43"/>
        <v>#NUM!</v>
      </c>
      <c r="J212" s="41" t="e">
        <f t="shared" si="37"/>
        <v>#NUM!</v>
      </c>
      <c r="K212" s="41" t="e">
        <f t="shared" si="44"/>
        <v>#NUM!</v>
      </c>
      <c r="M212" s="40">
        <v>206</v>
      </c>
      <c r="N212" s="41" t="e">
        <f t="shared" si="45"/>
        <v>#NUM!</v>
      </c>
      <c r="O212" s="41" t="e">
        <f t="shared" si="38"/>
        <v>#NUM!</v>
      </c>
      <c r="P212" s="41" t="e">
        <f t="shared" si="46"/>
        <v>#NUM!</v>
      </c>
      <c r="R212" s="40">
        <v>206</v>
      </c>
      <c r="S212" s="41" t="e">
        <f t="shared" si="39"/>
        <v>#NUM!</v>
      </c>
      <c r="T212" s="41" t="e">
        <f t="shared" si="40"/>
        <v>#NUM!</v>
      </c>
      <c r="U212" s="41" t="e">
        <f t="shared" si="47"/>
        <v>#NUM!</v>
      </c>
    </row>
    <row r="213" spans="3:21">
      <c r="C213" s="40">
        <v>207</v>
      </c>
      <c r="D213" s="41">
        <f t="shared" si="41"/>
        <v>24750</v>
      </c>
      <c r="E213" s="41">
        <f t="shared" si="36"/>
        <v>5123250</v>
      </c>
      <c r="F213" s="41">
        <f t="shared" si="42"/>
        <v>-2123250</v>
      </c>
      <c r="H213" s="40">
        <v>207</v>
      </c>
      <c r="I213" s="41" t="e">
        <f t="shared" si="43"/>
        <v>#NUM!</v>
      </c>
      <c r="J213" s="41" t="e">
        <f t="shared" si="37"/>
        <v>#NUM!</v>
      </c>
      <c r="K213" s="41" t="e">
        <f t="shared" si="44"/>
        <v>#NUM!</v>
      </c>
      <c r="M213" s="40">
        <v>207</v>
      </c>
      <c r="N213" s="41" t="e">
        <f t="shared" si="45"/>
        <v>#NUM!</v>
      </c>
      <c r="O213" s="41" t="e">
        <f t="shared" si="38"/>
        <v>#NUM!</v>
      </c>
      <c r="P213" s="41" t="e">
        <f t="shared" si="46"/>
        <v>#NUM!</v>
      </c>
      <c r="R213" s="40">
        <v>207</v>
      </c>
      <c r="S213" s="41" t="e">
        <f t="shared" si="39"/>
        <v>#NUM!</v>
      </c>
      <c r="T213" s="41" t="e">
        <f t="shared" si="40"/>
        <v>#NUM!</v>
      </c>
      <c r="U213" s="41" t="e">
        <f t="shared" si="47"/>
        <v>#NUM!</v>
      </c>
    </row>
    <row r="214" spans="3:21">
      <c r="C214" s="40">
        <v>208</v>
      </c>
      <c r="D214" s="41">
        <f t="shared" si="41"/>
        <v>24750</v>
      </c>
      <c r="E214" s="41">
        <f t="shared" si="36"/>
        <v>5148000</v>
      </c>
      <c r="F214" s="41">
        <f t="shared" si="42"/>
        <v>-2148000</v>
      </c>
      <c r="H214" s="40">
        <v>208</v>
      </c>
      <c r="I214" s="41" t="e">
        <f t="shared" si="43"/>
        <v>#NUM!</v>
      </c>
      <c r="J214" s="41" t="e">
        <f t="shared" si="37"/>
        <v>#NUM!</v>
      </c>
      <c r="K214" s="41" t="e">
        <f t="shared" si="44"/>
        <v>#NUM!</v>
      </c>
      <c r="M214" s="40">
        <v>208</v>
      </c>
      <c r="N214" s="41" t="e">
        <f t="shared" si="45"/>
        <v>#NUM!</v>
      </c>
      <c r="O214" s="41" t="e">
        <f t="shared" si="38"/>
        <v>#NUM!</v>
      </c>
      <c r="P214" s="41" t="e">
        <f t="shared" si="46"/>
        <v>#NUM!</v>
      </c>
      <c r="R214" s="40">
        <v>208</v>
      </c>
      <c r="S214" s="41" t="e">
        <f t="shared" si="39"/>
        <v>#NUM!</v>
      </c>
      <c r="T214" s="41" t="e">
        <f t="shared" si="40"/>
        <v>#NUM!</v>
      </c>
      <c r="U214" s="41" t="e">
        <f t="shared" si="47"/>
        <v>#NUM!</v>
      </c>
    </row>
    <row r="215" spans="3:21">
      <c r="C215" s="40">
        <v>209</v>
      </c>
      <c r="D215" s="41">
        <f t="shared" si="41"/>
        <v>24750</v>
      </c>
      <c r="E215" s="41">
        <f t="shared" si="36"/>
        <v>5172750</v>
      </c>
      <c r="F215" s="41">
        <f t="shared" si="42"/>
        <v>-2172750</v>
      </c>
      <c r="H215" s="40">
        <v>209</v>
      </c>
      <c r="I215" s="41" t="e">
        <f t="shared" si="43"/>
        <v>#NUM!</v>
      </c>
      <c r="J215" s="41" t="e">
        <f t="shared" si="37"/>
        <v>#NUM!</v>
      </c>
      <c r="K215" s="41" t="e">
        <f t="shared" si="44"/>
        <v>#NUM!</v>
      </c>
      <c r="M215" s="40">
        <v>209</v>
      </c>
      <c r="N215" s="41" t="e">
        <f t="shared" si="45"/>
        <v>#NUM!</v>
      </c>
      <c r="O215" s="41" t="e">
        <f t="shared" si="38"/>
        <v>#NUM!</v>
      </c>
      <c r="P215" s="41" t="e">
        <f t="shared" si="46"/>
        <v>#NUM!</v>
      </c>
      <c r="R215" s="40">
        <v>209</v>
      </c>
      <c r="S215" s="41" t="e">
        <f t="shared" si="39"/>
        <v>#NUM!</v>
      </c>
      <c r="T215" s="41" t="e">
        <f t="shared" si="40"/>
        <v>#NUM!</v>
      </c>
      <c r="U215" s="41" t="e">
        <f t="shared" si="47"/>
        <v>#NUM!</v>
      </c>
    </row>
    <row r="216" spans="3:21">
      <c r="C216" s="40">
        <v>210</v>
      </c>
      <c r="D216" s="41">
        <f t="shared" si="41"/>
        <v>24750</v>
      </c>
      <c r="E216" s="41">
        <f t="shared" si="36"/>
        <v>5197500</v>
      </c>
      <c r="F216" s="41">
        <f t="shared" si="42"/>
        <v>-2197500</v>
      </c>
      <c r="H216" s="40">
        <v>210</v>
      </c>
      <c r="I216" s="41" t="e">
        <f t="shared" si="43"/>
        <v>#NUM!</v>
      </c>
      <c r="J216" s="41" t="e">
        <f t="shared" si="37"/>
        <v>#NUM!</v>
      </c>
      <c r="K216" s="41" t="e">
        <f t="shared" si="44"/>
        <v>#NUM!</v>
      </c>
      <c r="M216" s="40">
        <v>210</v>
      </c>
      <c r="N216" s="41" t="e">
        <f t="shared" si="45"/>
        <v>#NUM!</v>
      </c>
      <c r="O216" s="41" t="e">
        <f t="shared" si="38"/>
        <v>#NUM!</v>
      </c>
      <c r="P216" s="41" t="e">
        <f t="shared" si="46"/>
        <v>#NUM!</v>
      </c>
      <c r="R216" s="40">
        <v>210</v>
      </c>
      <c r="S216" s="41" t="e">
        <f t="shared" si="39"/>
        <v>#NUM!</v>
      </c>
      <c r="T216" s="41" t="e">
        <f t="shared" si="40"/>
        <v>#NUM!</v>
      </c>
      <c r="U216" s="41" t="e">
        <f t="shared" si="47"/>
        <v>#NUM!</v>
      </c>
    </row>
    <row r="217" spans="3:21">
      <c r="C217" s="40">
        <v>211</v>
      </c>
      <c r="D217" s="41">
        <f t="shared" si="41"/>
        <v>24750</v>
      </c>
      <c r="E217" s="41">
        <f t="shared" si="36"/>
        <v>5222250</v>
      </c>
      <c r="F217" s="41">
        <f t="shared" si="42"/>
        <v>-2222250</v>
      </c>
      <c r="H217" s="40">
        <v>211</v>
      </c>
      <c r="I217" s="41" t="e">
        <f t="shared" si="43"/>
        <v>#NUM!</v>
      </c>
      <c r="J217" s="41" t="e">
        <f t="shared" si="37"/>
        <v>#NUM!</v>
      </c>
      <c r="K217" s="41" t="e">
        <f t="shared" si="44"/>
        <v>#NUM!</v>
      </c>
      <c r="M217" s="40">
        <v>211</v>
      </c>
      <c r="N217" s="41" t="e">
        <f t="shared" si="45"/>
        <v>#NUM!</v>
      </c>
      <c r="O217" s="41" t="e">
        <f t="shared" si="38"/>
        <v>#NUM!</v>
      </c>
      <c r="P217" s="41" t="e">
        <f t="shared" si="46"/>
        <v>#NUM!</v>
      </c>
      <c r="R217" s="40">
        <v>211</v>
      </c>
      <c r="S217" s="41" t="e">
        <f t="shared" si="39"/>
        <v>#NUM!</v>
      </c>
      <c r="T217" s="41" t="e">
        <f t="shared" si="40"/>
        <v>#NUM!</v>
      </c>
      <c r="U217" s="41" t="e">
        <f t="shared" si="47"/>
        <v>#NUM!</v>
      </c>
    </row>
    <row r="218" spans="3:21">
      <c r="C218" s="40">
        <v>212</v>
      </c>
      <c r="D218" s="41">
        <f t="shared" si="41"/>
        <v>24750</v>
      </c>
      <c r="E218" s="41">
        <f t="shared" si="36"/>
        <v>5247000</v>
      </c>
      <c r="F218" s="41">
        <f t="shared" si="42"/>
        <v>-2247000</v>
      </c>
      <c r="H218" s="40">
        <v>212</v>
      </c>
      <c r="I218" s="41" t="e">
        <f t="shared" si="43"/>
        <v>#NUM!</v>
      </c>
      <c r="J218" s="41" t="e">
        <f t="shared" si="37"/>
        <v>#NUM!</v>
      </c>
      <c r="K218" s="41" t="e">
        <f t="shared" si="44"/>
        <v>#NUM!</v>
      </c>
      <c r="M218" s="40">
        <v>212</v>
      </c>
      <c r="N218" s="41" t="e">
        <f t="shared" si="45"/>
        <v>#NUM!</v>
      </c>
      <c r="O218" s="41" t="e">
        <f t="shared" si="38"/>
        <v>#NUM!</v>
      </c>
      <c r="P218" s="41" t="e">
        <f t="shared" si="46"/>
        <v>#NUM!</v>
      </c>
      <c r="R218" s="40">
        <v>212</v>
      </c>
      <c r="S218" s="41" t="e">
        <f t="shared" si="39"/>
        <v>#NUM!</v>
      </c>
      <c r="T218" s="41" t="e">
        <f t="shared" si="40"/>
        <v>#NUM!</v>
      </c>
      <c r="U218" s="41" t="e">
        <f t="shared" si="47"/>
        <v>#NUM!</v>
      </c>
    </row>
    <row r="219" spans="3:21">
      <c r="C219" s="40">
        <v>213</v>
      </c>
      <c r="D219" s="41">
        <f t="shared" si="41"/>
        <v>24750</v>
      </c>
      <c r="E219" s="41">
        <f t="shared" si="36"/>
        <v>5271750</v>
      </c>
      <c r="F219" s="41">
        <f t="shared" si="42"/>
        <v>-2271750</v>
      </c>
      <c r="H219" s="40">
        <v>213</v>
      </c>
      <c r="I219" s="41" t="e">
        <f t="shared" si="43"/>
        <v>#NUM!</v>
      </c>
      <c r="J219" s="41" t="e">
        <f t="shared" si="37"/>
        <v>#NUM!</v>
      </c>
      <c r="K219" s="41" t="e">
        <f t="shared" si="44"/>
        <v>#NUM!</v>
      </c>
      <c r="M219" s="40">
        <v>213</v>
      </c>
      <c r="N219" s="41" t="e">
        <f t="shared" si="45"/>
        <v>#NUM!</v>
      </c>
      <c r="O219" s="41" t="e">
        <f t="shared" si="38"/>
        <v>#NUM!</v>
      </c>
      <c r="P219" s="41" t="e">
        <f t="shared" si="46"/>
        <v>#NUM!</v>
      </c>
      <c r="R219" s="40">
        <v>213</v>
      </c>
      <c r="S219" s="41" t="e">
        <f t="shared" si="39"/>
        <v>#NUM!</v>
      </c>
      <c r="T219" s="41" t="e">
        <f t="shared" si="40"/>
        <v>#NUM!</v>
      </c>
      <c r="U219" s="41" t="e">
        <f t="shared" si="47"/>
        <v>#NUM!</v>
      </c>
    </row>
    <row r="220" spans="3:21">
      <c r="C220" s="40">
        <v>214</v>
      </c>
      <c r="D220" s="41">
        <f t="shared" si="41"/>
        <v>24750</v>
      </c>
      <c r="E220" s="41">
        <f t="shared" si="36"/>
        <v>5296500</v>
      </c>
      <c r="F220" s="41">
        <f t="shared" si="42"/>
        <v>-2296500</v>
      </c>
      <c r="H220" s="40">
        <v>214</v>
      </c>
      <c r="I220" s="41" t="e">
        <f t="shared" si="43"/>
        <v>#NUM!</v>
      </c>
      <c r="J220" s="41" t="e">
        <f t="shared" si="37"/>
        <v>#NUM!</v>
      </c>
      <c r="K220" s="41" t="e">
        <f t="shared" si="44"/>
        <v>#NUM!</v>
      </c>
      <c r="M220" s="40">
        <v>214</v>
      </c>
      <c r="N220" s="41" t="e">
        <f t="shared" si="45"/>
        <v>#NUM!</v>
      </c>
      <c r="O220" s="41" t="e">
        <f t="shared" si="38"/>
        <v>#NUM!</v>
      </c>
      <c r="P220" s="41" t="e">
        <f t="shared" si="46"/>
        <v>#NUM!</v>
      </c>
      <c r="R220" s="40">
        <v>214</v>
      </c>
      <c r="S220" s="41" t="e">
        <f t="shared" si="39"/>
        <v>#NUM!</v>
      </c>
      <c r="T220" s="41" t="e">
        <f t="shared" si="40"/>
        <v>#NUM!</v>
      </c>
      <c r="U220" s="41" t="e">
        <f t="shared" si="47"/>
        <v>#NUM!</v>
      </c>
    </row>
    <row r="221" spans="3:21">
      <c r="C221" s="40">
        <v>215</v>
      </c>
      <c r="D221" s="41">
        <f t="shared" si="41"/>
        <v>24750</v>
      </c>
      <c r="E221" s="41">
        <f t="shared" si="36"/>
        <v>5321250</v>
      </c>
      <c r="F221" s="41">
        <f t="shared" si="42"/>
        <v>-2321250</v>
      </c>
      <c r="H221" s="40">
        <v>215</v>
      </c>
      <c r="I221" s="41" t="e">
        <f t="shared" si="43"/>
        <v>#NUM!</v>
      </c>
      <c r="J221" s="41" t="e">
        <f t="shared" si="37"/>
        <v>#NUM!</v>
      </c>
      <c r="K221" s="41" t="e">
        <f t="shared" si="44"/>
        <v>#NUM!</v>
      </c>
      <c r="M221" s="40">
        <v>215</v>
      </c>
      <c r="N221" s="41" t="e">
        <f t="shared" si="45"/>
        <v>#NUM!</v>
      </c>
      <c r="O221" s="41" t="e">
        <f t="shared" si="38"/>
        <v>#NUM!</v>
      </c>
      <c r="P221" s="41" t="e">
        <f t="shared" si="46"/>
        <v>#NUM!</v>
      </c>
      <c r="R221" s="40">
        <v>215</v>
      </c>
      <c r="S221" s="41" t="e">
        <f t="shared" si="39"/>
        <v>#NUM!</v>
      </c>
      <c r="T221" s="41" t="e">
        <f t="shared" si="40"/>
        <v>#NUM!</v>
      </c>
      <c r="U221" s="41" t="e">
        <f t="shared" si="47"/>
        <v>#NUM!</v>
      </c>
    </row>
    <row r="222" spans="3:21">
      <c r="C222" s="40">
        <v>216</v>
      </c>
      <c r="D222" s="41">
        <f t="shared" si="41"/>
        <v>24750</v>
      </c>
      <c r="E222" s="41">
        <f t="shared" si="36"/>
        <v>5346000</v>
      </c>
      <c r="F222" s="41">
        <f t="shared" si="42"/>
        <v>-2346000</v>
      </c>
      <c r="H222" s="40">
        <v>216</v>
      </c>
      <c r="I222" s="41" t="e">
        <f t="shared" si="43"/>
        <v>#NUM!</v>
      </c>
      <c r="J222" s="41" t="e">
        <f t="shared" si="37"/>
        <v>#NUM!</v>
      </c>
      <c r="K222" s="41" t="e">
        <f t="shared" si="44"/>
        <v>#NUM!</v>
      </c>
      <c r="M222" s="40">
        <v>216</v>
      </c>
      <c r="N222" s="41" t="e">
        <f t="shared" si="45"/>
        <v>#NUM!</v>
      </c>
      <c r="O222" s="41" t="e">
        <f t="shared" si="38"/>
        <v>#NUM!</v>
      </c>
      <c r="P222" s="41" t="e">
        <f t="shared" si="46"/>
        <v>#NUM!</v>
      </c>
      <c r="R222" s="40">
        <v>216</v>
      </c>
      <c r="S222" s="41" t="e">
        <f t="shared" si="39"/>
        <v>#NUM!</v>
      </c>
      <c r="T222" s="41" t="e">
        <f t="shared" si="40"/>
        <v>#NUM!</v>
      </c>
      <c r="U222" s="41" t="e">
        <f t="shared" si="47"/>
        <v>#NUM!</v>
      </c>
    </row>
    <row r="223" spans="3:21">
      <c r="C223" s="40">
        <v>217</v>
      </c>
      <c r="D223" s="41">
        <f t="shared" si="41"/>
        <v>24750</v>
      </c>
      <c r="E223" s="41">
        <f t="shared" si="36"/>
        <v>5370750</v>
      </c>
      <c r="F223" s="41">
        <f t="shared" si="42"/>
        <v>-2370750</v>
      </c>
      <c r="H223" s="40">
        <v>217</v>
      </c>
      <c r="I223" s="41" t="e">
        <f t="shared" si="43"/>
        <v>#NUM!</v>
      </c>
      <c r="J223" s="41" t="e">
        <f t="shared" si="37"/>
        <v>#NUM!</v>
      </c>
      <c r="K223" s="41" t="e">
        <f t="shared" si="44"/>
        <v>#NUM!</v>
      </c>
      <c r="M223" s="40">
        <v>217</v>
      </c>
      <c r="N223" s="41" t="e">
        <f t="shared" si="45"/>
        <v>#NUM!</v>
      </c>
      <c r="O223" s="41" t="e">
        <f t="shared" si="38"/>
        <v>#NUM!</v>
      </c>
      <c r="P223" s="41" t="e">
        <f t="shared" si="46"/>
        <v>#NUM!</v>
      </c>
      <c r="R223" s="40">
        <v>217</v>
      </c>
      <c r="S223" s="41" t="e">
        <f t="shared" si="39"/>
        <v>#NUM!</v>
      </c>
      <c r="T223" s="41" t="e">
        <f t="shared" si="40"/>
        <v>#NUM!</v>
      </c>
      <c r="U223" s="41" t="e">
        <f t="shared" si="47"/>
        <v>#NUM!</v>
      </c>
    </row>
    <row r="224" spans="3:21">
      <c r="C224" s="40">
        <v>218</v>
      </c>
      <c r="D224" s="41">
        <f t="shared" si="41"/>
        <v>24750</v>
      </c>
      <c r="E224" s="41">
        <f t="shared" si="36"/>
        <v>5395500</v>
      </c>
      <c r="F224" s="41">
        <f t="shared" si="42"/>
        <v>-2395500</v>
      </c>
      <c r="H224" s="40">
        <v>218</v>
      </c>
      <c r="I224" s="41" t="e">
        <f t="shared" si="43"/>
        <v>#NUM!</v>
      </c>
      <c r="J224" s="41" t="e">
        <f t="shared" si="37"/>
        <v>#NUM!</v>
      </c>
      <c r="K224" s="41" t="e">
        <f t="shared" si="44"/>
        <v>#NUM!</v>
      </c>
      <c r="M224" s="40">
        <v>218</v>
      </c>
      <c r="N224" s="41" t="e">
        <f t="shared" si="45"/>
        <v>#NUM!</v>
      </c>
      <c r="O224" s="41" t="e">
        <f t="shared" si="38"/>
        <v>#NUM!</v>
      </c>
      <c r="P224" s="41" t="e">
        <f t="shared" si="46"/>
        <v>#NUM!</v>
      </c>
      <c r="R224" s="40">
        <v>218</v>
      </c>
      <c r="S224" s="41" t="e">
        <f t="shared" si="39"/>
        <v>#NUM!</v>
      </c>
      <c r="T224" s="41" t="e">
        <f t="shared" si="40"/>
        <v>#NUM!</v>
      </c>
      <c r="U224" s="41" t="e">
        <f t="shared" si="47"/>
        <v>#NUM!</v>
      </c>
    </row>
    <row r="225" spans="3:21">
      <c r="C225" s="40">
        <v>219</v>
      </c>
      <c r="D225" s="41">
        <f t="shared" si="41"/>
        <v>24750</v>
      </c>
      <c r="E225" s="41">
        <f t="shared" si="36"/>
        <v>5420250</v>
      </c>
      <c r="F225" s="41">
        <f t="shared" si="42"/>
        <v>-2420250</v>
      </c>
      <c r="H225" s="40">
        <v>219</v>
      </c>
      <c r="I225" s="41" t="e">
        <f t="shared" si="43"/>
        <v>#NUM!</v>
      </c>
      <c r="J225" s="41" t="e">
        <f t="shared" si="37"/>
        <v>#NUM!</v>
      </c>
      <c r="K225" s="41" t="e">
        <f t="shared" si="44"/>
        <v>#NUM!</v>
      </c>
      <c r="M225" s="40">
        <v>219</v>
      </c>
      <c r="N225" s="41" t="e">
        <f t="shared" si="45"/>
        <v>#NUM!</v>
      </c>
      <c r="O225" s="41" t="e">
        <f t="shared" si="38"/>
        <v>#NUM!</v>
      </c>
      <c r="P225" s="41" t="e">
        <f t="shared" si="46"/>
        <v>#NUM!</v>
      </c>
      <c r="R225" s="40">
        <v>219</v>
      </c>
      <c r="S225" s="41" t="e">
        <f t="shared" si="39"/>
        <v>#NUM!</v>
      </c>
      <c r="T225" s="41" t="e">
        <f t="shared" si="40"/>
        <v>#NUM!</v>
      </c>
      <c r="U225" s="41" t="e">
        <f t="shared" si="47"/>
        <v>#NUM!</v>
      </c>
    </row>
    <row r="226" spans="3:21">
      <c r="C226" s="40">
        <v>220</v>
      </c>
      <c r="D226" s="41">
        <f t="shared" si="41"/>
        <v>24750</v>
      </c>
      <c r="E226" s="41">
        <f t="shared" si="36"/>
        <v>5445000</v>
      </c>
      <c r="F226" s="41">
        <f t="shared" si="42"/>
        <v>-2445000</v>
      </c>
      <c r="H226" s="40">
        <v>220</v>
      </c>
      <c r="I226" s="41" t="e">
        <f t="shared" si="43"/>
        <v>#NUM!</v>
      </c>
      <c r="J226" s="41" t="e">
        <f t="shared" si="37"/>
        <v>#NUM!</v>
      </c>
      <c r="K226" s="41" t="e">
        <f t="shared" si="44"/>
        <v>#NUM!</v>
      </c>
      <c r="M226" s="40">
        <v>220</v>
      </c>
      <c r="N226" s="41" t="e">
        <f t="shared" si="45"/>
        <v>#NUM!</v>
      </c>
      <c r="O226" s="41" t="e">
        <f t="shared" si="38"/>
        <v>#NUM!</v>
      </c>
      <c r="P226" s="41" t="e">
        <f t="shared" si="46"/>
        <v>#NUM!</v>
      </c>
      <c r="R226" s="40">
        <v>220</v>
      </c>
      <c r="S226" s="41" t="e">
        <f t="shared" si="39"/>
        <v>#NUM!</v>
      </c>
      <c r="T226" s="41" t="e">
        <f t="shared" si="40"/>
        <v>#NUM!</v>
      </c>
      <c r="U226" s="41" t="e">
        <f t="shared" si="47"/>
        <v>#NUM!</v>
      </c>
    </row>
    <row r="227" spans="3:21">
      <c r="C227" s="40">
        <v>221</v>
      </c>
      <c r="D227" s="41">
        <f t="shared" si="41"/>
        <v>24750</v>
      </c>
      <c r="E227" s="41">
        <f t="shared" si="36"/>
        <v>5469750</v>
      </c>
      <c r="F227" s="41">
        <f t="shared" si="42"/>
        <v>-2469750</v>
      </c>
      <c r="H227" s="40">
        <v>221</v>
      </c>
      <c r="I227" s="41" t="e">
        <f t="shared" si="43"/>
        <v>#NUM!</v>
      </c>
      <c r="J227" s="41" t="e">
        <f t="shared" si="37"/>
        <v>#NUM!</v>
      </c>
      <c r="K227" s="41" t="e">
        <f t="shared" si="44"/>
        <v>#NUM!</v>
      </c>
      <c r="M227" s="40">
        <v>221</v>
      </c>
      <c r="N227" s="41" t="e">
        <f t="shared" si="45"/>
        <v>#NUM!</v>
      </c>
      <c r="O227" s="41" t="e">
        <f t="shared" si="38"/>
        <v>#NUM!</v>
      </c>
      <c r="P227" s="41" t="e">
        <f t="shared" si="46"/>
        <v>#NUM!</v>
      </c>
      <c r="R227" s="40">
        <v>221</v>
      </c>
      <c r="S227" s="41" t="e">
        <f t="shared" si="39"/>
        <v>#NUM!</v>
      </c>
      <c r="T227" s="41" t="e">
        <f t="shared" si="40"/>
        <v>#NUM!</v>
      </c>
      <c r="U227" s="41" t="e">
        <f t="shared" si="47"/>
        <v>#NUM!</v>
      </c>
    </row>
    <row r="228" spans="3:21">
      <c r="C228" s="40">
        <v>222</v>
      </c>
      <c r="D228" s="41">
        <f t="shared" si="41"/>
        <v>24750</v>
      </c>
      <c r="E228" s="41">
        <f t="shared" si="36"/>
        <v>5494500</v>
      </c>
      <c r="F228" s="41">
        <f t="shared" si="42"/>
        <v>-2494500</v>
      </c>
      <c r="H228" s="40">
        <v>222</v>
      </c>
      <c r="I228" s="41" t="e">
        <f t="shared" si="43"/>
        <v>#NUM!</v>
      </c>
      <c r="J228" s="41" t="e">
        <f t="shared" si="37"/>
        <v>#NUM!</v>
      </c>
      <c r="K228" s="41" t="e">
        <f t="shared" si="44"/>
        <v>#NUM!</v>
      </c>
      <c r="M228" s="40">
        <v>222</v>
      </c>
      <c r="N228" s="41" t="e">
        <f t="shared" si="45"/>
        <v>#NUM!</v>
      </c>
      <c r="O228" s="41" t="e">
        <f t="shared" si="38"/>
        <v>#NUM!</v>
      </c>
      <c r="P228" s="41" t="e">
        <f t="shared" si="46"/>
        <v>#NUM!</v>
      </c>
      <c r="R228" s="40">
        <v>222</v>
      </c>
      <c r="S228" s="41" t="e">
        <f t="shared" si="39"/>
        <v>#NUM!</v>
      </c>
      <c r="T228" s="41" t="e">
        <f t="shared" si="40"/>
        <v>#NUM!</v>
      </c>
      <c r="U228" s="41" t="e">
        <f t="shared" si="47"/>
        <v>#NUM!</v>
      </c>
    </row>
    <row r="229" spans="3:21">
      <c r="C229" s="40">
        <v>223</v>
      </c>
      <c r="D229" s="41">
        <f t="shared" si="41"/>
        <v>24750</v>
      </c>
      <c r="E229" s="41">
        <f t="shared" si="36"/>
        <v>5519250</v>
      </c>
      <c r="F229" s="41">
        <f t="shared" si="42"/>
        <v>-2519250</v>
      </c>
      <c r="H229" s="40">
        <v>223</v>
      </c>
      <c r="I229" s="41" t="e">
        <f t="shared" si="43"/>
        <v>#NUM!</v>
      </c>
      <c r="J229" s="41" t="e">
        <f t="shared" si="37"/>
        <v>#NUM!</v>
      </c>
      <c r="K229" s="41" t="e">
        <f t="shared" si="44"/>
        <v>#NUM!</v>
      </c>
      <c r="M229" s="40">
        <v>223</v>
      </c>
      <c r="N229" s="41" t="e">
        <f t="shared" si="45"/>
        <v>#NUM!</v>
      </c>
      <c r="O229" s="41" t="e">
        <f t="shared" si="38"/>
        <v>#NUM!</v>
      </c>
      <c r="P229" s="41" t="e">
        <f t="shared" si="46"/>
        <v>#NUM!</v>
      </c>
      <c r="R229" s="40">
        <v>223</v>
      </c>
      <c r="S229" s="41" t="e">
        <f t="shared" si="39"/>
        <v>#NUM!</v>
      </c>
      <c r="T229" s="41" t="e">
        <f t="shared" si="40"/>
        <v>#NUM!</v>
      </c>
      <c r="U229" s="41" t="e">
        <f t="shared" si="47"/>
        <v>#NUM!</v>
      </c>
    </row>
    <row r="230" spans="3:21">
      <c r="C230" s="40">
        <v>224</v>
      </c>
      <c r="D230" s="41">
        <f t="shared" si="41"/>
        <v>24750</v>
      </c>
      <c r="E230" s="41">
        <f t="shared" si="36"/>
        <v>5544000</v>
      </c>
      <c r="F230" s="41">
        <f t="shared" si="42"/>
        <v>-2544000</v>
      </c>
      <c r="H230" s="40">
        <v>224</v>
      </c>
      <c r="I230" s="41" t="e">
        <f t="shared" si="43"/>
        <v>#NUM!</v>
      </c>
      <c r="J230" s="41" t="e">
        <f t="shared" si="37"/>
        <v>#NUM!</v>
      </c>
      <c r="K230" s="41" t="e">
        <f t="shared" si="44"/>
        <v>#NUM!</v>
      </c>
      <c r="M230" s="40">
        <v>224</v>
      </c>
      <c r="N230" s="41" t="e">
        <f t="shared" si="45"/>
        <v>#NUM!</v>
      </c>
      <c r="O230" s="41" t="e">
        <f t="shared" si="38"/>
        <v>#NUM!</v>
      </c>
      <c r="P230" s="41" t="e">
        <f t="shared" si="46"/>
        <v>#NUM!</v>
      </c>
      <c r="R230" s="40">
        <v>224</v>
      </c>
      <c r="S230" s="41" t="e">
        <f t="shared" si="39"/>
        <v>#NUM!</v>
      </c>
      <c r="T230" s="41" t="e">
        <f t="shared" si="40"/>
        <v>#NUM!</v>
      </c>
      <c r="U230" s="41" t="e">
        <f t="shared" si="47"/>
        <v>#NUM!</v>
      </c>
    </row>
    <row r="231" spans="3:21">
      <c r="C231" s="40">
        <v>225</v>
      </c>
      <c r="D231" s="41">
        <f t="shared" si="41"/>
        <v>24750</v>
      </c>
      <c r="E231" s="41">
        <f t="shared" si="36"/>
        <v>5568750</v>
      </c>
      <c r="F231" s="41">
        <f t="shared" si="42"/>
        <v>-2568750</v>
      </c>
      <c r="H231" s="40">
        <v>225</v>
      </c>
      <c r="I231" s="41" t="e">
        <f t="shared" si="43"/>
        <v>#NUM!</v>
      </c>
      <c r="J231" s="41" t="e">
        <f t="shared" si="37"/>
        <v>#NUM!</v>
      </c>
      <c r="K231" s="41" t="e">
        <f t="shared" si="44"/>
        <v>#NUM!</v>
      </c>
      <c r="M231" s="40">
        <v>225</v>
      </c>
      <c r="N231" s="41" t="e">
        <f t="shared" si="45"/>
        <v>#NUM!</v>
      </c>
      <c r="O231" s="41" t="e">
        <f t="shared" si="38"/>
        <v>#NUM!</v>
      </c>
      <c r="P231" s="41" t="e">
        <f t="shared" si="46"/>
        <v>#NUM!</v>
      </c>
      <c r="R231" s="40">
        <v>225</v>
      </c>
      <c r="S231" s="41" t="e">
        <f t="shared" si="39"/>
        <v>#NUM!</v>
      </c>
      <c r="T231" s="41" t="e">
        <f t="shared" si="40"/>
        <v>#NUM!</v>
      </c>
      <c r="U231" s="41" t="e">
        <f t="shared" si="47"/>
        <v>#NUM!</v>
      </c>
    </row>
    <row r="232" spans="3:21">
      <c r="C232" s="40">
        <v>226</v>
      </c>
      <c r="D232" s="41">
        <f t="shared" si="41"/>
        <v>24750</v>
      </c>
      <c r="E232" s="41">
        <f t="shared" si="36"/>
        <v>5593500</v>
      </c>
      <c r="F232" s="41">
        <f t="shared" si="42"/>
        <v>-2593500</v>
      </c>
      <c r="H232" s="40">
        <v>226</v>
      </c>
      <c r="I232" s="41" t="e">
        <f t="shared" si="43"/>
        <v>#NUM!</v>
      </c>
      <c r="J232" s="41" t="e">
        <f t="shared" si="37"/>
        <v>#NUM!</v>
      </c>
      <c r="K232" s="41" t="e">
        <f t="shared" si="44"/>
        <v>#NUM!</v>
      </c>
      <c r="M232" s="40">
        <v>226</v>
      </c>
      <c r="N232" s="41" t="e">
        <f t="shared" si="45"/>
        <v>#NUM!</v>
      </c>
      <c r="O232" s="41" t="e">
        <f t="shared" si="38"/>
        <v>#NUM!</v>
      </c>
      <c r="P232" s="41" t="e">
        <f t="shared" si="46"/>
        <v>#NUM!</v>
      </c>
      <c r="R232" s="40">
        <v>226</v>
      </c>
      <c r="S232" s="41" t="e">
        <f t="shared" si="39"/>
        <v>#NUM!</v>
      </c>
      <c r="T232" s="41" t="e">
        <f t="shared" si="40"/>
        <v>#NUM!</v>
      </c>
      <c r="U232" s="41" t="e">
        <f t="shared" si="47"/>
        <v>#NUM!</v>
      </c>
    </row>
    <row r="233" spans="3:21">
      <c r="C233" s="40">
        <v>227</v>
      </c>
      <c r="D233" s="41">
        <f t="shared" si="41"/>
        <v>24750</v>
      </c>
      <c r="E233" s="41">
        <f t="shared" si="36"/>
        <v>5618250</v>
      </c>
      <c r="F233" s="41">
        <f t="shared" si="42"/>
        <v>-2618250</v>
      </c>
      <c r="H233" s="40">
        <v>227</v>
      </c>
      <c r="I233" s="41" t="e">
        <f t="shared" si="43"/>
        <v>#NUM!</v>
      </c>
      <c r="J233" s="41" t="e">
        <f t="shared" si="37"/>
        <v>#NUM!</v>
      </c>
      <c r="K233" s="41" t="e">
        <f t="shared" si="44"/>
        <v>#NUM!</v>
      </c>
      <c r="M233" s="40">
        <v>227</v>
      </c>
      <c r="N233" s="41" t="e">
        <f t="shared" si="45"/>
        <v>#NUM!</v>
      </c>
      <c r="O233" s="41" t="e">
        <f t="shared" si="38"/>
        <v>#NUM!</v>
      </c>
      <c r="P233" s="41" t="e">
        <f t="shared" si="46"/>
        <v>#NUM!</v>
      </c>
      <c r="R233" s="40">
        <v>227</v>
      </c>
      <c r="S233" s="41" t="e">
        <f t="shared" si="39"/>
        <v>#NUM!</v>
      </c>
      <c r="T233" s="41" t="e">
        <f t="shared" si="40"/>
        <v>#NUM!</v>
      </c>
      <c r="U233" s="41" t="e">
        <f t="shared" si="47"/>
        <v>#NUM!</v>
      </c>
    </row>
    <row r="234" spans="3:21">
      <c r="C234" s="40">
        <v>228</v>
      </c>
      <c r="D234" s="41">
        <f t="shared" si="41"/>
        <v>24750</v>
      </c>
      <c r="E234" s="41">
        <f t="shared" si="36"/>
        <v>5643000</v>
      </c>
      <c r="F234" s="41">
        <f t="shared" si="42"/>
        <v>-2643000</v>
      </c>
      <c r="H234" s="40">
        <v>228</v>
      </c>
      <c r="I234" s="41" t="e">
        <f t="shared" si="43"/>
        <v>#NUM!</v>
      </c>
      <c r="J234" s="41" t="e">
        <f t="shared" si="37"/>
        <v>#NUM!</v>
      </c>
      <c r="K234" s="41" t="e">
        <f t="shared" si="44"/>
        <v>#NUM!</v>
      </c>
      <c r="M234" s="40">
        <v>228</v>
      </c>
      <c r="N234" s="41" t="e">
        <f t="shared" si="45"/>
        <v>#NUM!</v>
      </c>
      <c r="O234" s="41" t="e">
        <f t="shared" si="38"/>
        <v>#NUM!</v>
      </c>
      <c r="P234" s="41" t="e">
        <f t="shared" si="46"/>
        <v>#NUM!</v>
      </c>
      <c r="R234" s="40">
        <v>228</v>
      </c>
      <c r="S234" s="41" t="e">
        <f t="shared" si="39"/>
        <v>#NUM!</v>
      </c>
      <c r="T234" s="41" t="e">
        <f t="shared" si="40"/>
        <v>#NUM!</v>
      </c>
      <c r="U234" s="41" t="e">
        <f t="shared" si="47"/>
        <v>#NUM!</v>
      </c>
    </row>
    <row r="235" spans="3:21">
      <c r="C235" s="40">
        <v>229</v>
      </c>
      <c r="D235" s="41">
        <f t="shared" si="41"/>
        <v>24750</v>
      </c>
      <c r="E235" s="41">
        <f t="shared" si="36"/>
        <v>5667750</v>
      </c>
      <c r="F235" s="41">
        <f t="shared" si="42"/>
        <v>-2667750</v>
      </c>
      <c r="H235" s="40">
        <v>229</v>
      </c>
      <c r="I235" s="41" t="e">
        <f t="shared" si="43"/>
        <v>#NUM!</v>
      </c>
      <c r="J235" s="41" t="e">
        <f t="shared" si="37"/>
        <v>#NUM!</v>
      </c>
      <c r="K235" s="41" t="e">
        <f t="shared" si="44"/>
        <v>#NUM!</v>
      </c>
      <c r="M235" s="40">
        <v>229</v>
      </c>
      <c r="N235" s="41" t="e">
        <f t="shared" si="45"/>
        <v>#NUM!</v>
      </c>
      <c r="O235" s="41" t="e">
        <f t="shared" si="38"/>
        <v>#NUM!</v>
      </c>
      <c r="P235" s="41" t="e">
        <f t="shared" si="46"/>
        <v>#NUM!</v>
      </c>
      <c r="R235" s="40">
        <v>229</v>
      </c>
      <c r="S235" s="41" t="e">
        <f t="shared" si="39"/>
        <v>#NUM!</v>
      </c>
      <c r="T235" s="41" t="e">
        <f t="shared" si="40"/>
        <v>#NUM!</v>
      </c>
      <c r="U235" s="41" t="e">
        <f t="shared" si="47"/>
        <v>#NUM!</v>
      </c>
    </row>
    <row r="236" spans="3:21">
      <c r="C236" s="40">
        <v>230</v>
      </c>
      <c r="D236" s="41">
        <f t="shared" si="41"/>
        <v>24750</v>
      </c>
      <c r="E236" s="41">
        <f t="shared" si="36"/>
        <v>5692500</v>
      </c>
      <c r="F236" s="41">
        <f t="shared" si="42"/>
        <v>-2692500</v>
      </c>
      <c r="H236" s="40">
        <v>230</v>
      </c>
      <c r="I236" s="41" t="e">
        <f t="shared" si="43"/>
        <v>#NUM!</v>
      </c>
      <c r="J236" s="41" t="e">
        <f t="shared" si="37"/>
        <v>#NUM!</v>
      </c>
      <c r="K236" s="41" t="e">
        <f t="shared" si="44"/>
        <v>#NUM!</v>
      </c>
      <c r="M236" s="40">
        <v>230</v>
      </c>
      <c r="N236" s="41" t="e">
        <f t="shared" si="45"/>
        <v>#NUM!</v>
      </c>
      <c r="O236" s="41" t="e">
        <f t="shared" si="38"/>
        <v>#NUM!</v>
      </c>
      <c r="P236" s="41" t="e">
        <f t="shared" si="46"/>
        <v>#NUM!</v>
      </c>
      <c r="R236" s="40">
        <v>230</v>
      </c>
      <c r="S236" s="41" t="e">
        <f t="shared" si="39"/>
        <v>#NUM!</v>
      </c>
      <c r="T236" s="41" t="e">
        <f t="shared" si="40"/>
        <v>#NUM!</v>
      </c>
      <c r="U236" s="41" t="e">
        <f t="shared" si="47"/>
        <v>#NUM!</v>
      </c>
    </row>
    <row r="237" spans="3:21">
      <c r="C237" s="40">
        <v>231</v>
      </c>
      <c r="D237" s="41">
        <f t="shared" si="41"/>
        <v>24750</v>
      </c>
      <c r="E237" s="41">
        <f t="shared" si="36"/>
        <v>5717250</v>
      </c>
      <c r="F237" s="41">
        <f t="shared" si="42"/>
        <v>-2717250</v>
      </c>
      <c r="H237" s="40">
        <v>231</v>
      </c>
      <c r="I237" s="41" t="e">
        <f t="shared" si="43"/>
        <v>#NUM!</v>
      </c>
      <c r="J237" s="41" t="e">
        <f t="shared" si="37"/>
        <v>#NUM!</v>
      </c>
      <c r="K237" s="41" t="e">
        <f t="shared" si="44"/>
        <v>#NUM!</v>
      </c>
      <c r="M237" s="40">
        <v>231</v>
      </c>
      <c r="N237" s="41" t="e">
        <f t="shared" si="45"/>
        <v>#NUM!</v>
      </c>
      <c r="O237" s="41" t="e">
        <f t="shared" si="38"/>
        <v>#NUM!</v>
      </c>
      <c r="P237" s="41" t="e">
        <f t="shared" si="46"/>
        <v>#NUM!</v>
      </c>
      <c r="R237" s="40">
        <v>231</v>
      </c>
      <c r="S237" s="41" t="e">
        <f t="shared" si="39"/>
        <v>#NUM!</v>
      </c>
      <c r="T237" s="41" t="e">
        <f t="shared" si="40"/>
        <v>#NUM!</v>
      </c>
      <c r="U237" s="41" t="e">
        <f t="shared" si="47"/>
        <v>#NUM!</v>
      </c>
    </row>
    <row r="238" spans="3:21">
      <c r="C238" s="40">
        <v>232</v>
      </c>
      <c r="D238" s="41">
        <f t="shared" si="41"/>
        <v>24750</v>
      </c>
      <c r="E238" s="41">
        <f t="shared" si="36"/>
        <v>5742000</v>
      </c>
      <c r="F238" s="41">
        <f t="shared" si="42"/>
        <v>-2742000</v>
      </c>
      <c r="H238" s="40">
        <v>232</v>
      </c>
      <c r="I238" s="41" t="e">
        <f t="shared" si="43"/>
        <v>#NUM!</v>
      </c>
      <c r="J238" s="41" t="e">
        <f t="shared" si="37"/>
        <v>#NUM!</v>
      </c>
      <c r="K238" s="41" t="e">
        <f t="shared" si="44"/>
        <v>#NUM!</v>
      </c>
      <c r="M238" s="40">
        <v>232</v>
      </c>
      <c r="N238" s="41" t="e">
        <f t="shared" si="45"/>
        <v>#NUM!</v>
      </c>
      <c r="O238" s="41" t="e">
        <f t="shared" si="38"/>
        <v>#NUM!</v>
      </c>
      <c r="P238" s="41" t="e">
        <f t="shared" si="46"/>
        <v>#NUM!</v>
      </c>
      <c r="R238" s="40">
        <v>232</v>
      </c>
      <c r="S238" s="41" t="e">
        <f t="shared" si="39"/>
        <v>#NUM!</v>
      </c>
      <c r="T238" s="41" t="e">
        <f t="shared" si="40"/>
        <v>#NUM!</v>
      </c>
      <c r="U238" s="41" t="e">
        <f t="shared" si="47"/>
        <v>#NUM!</v>
      </c>
    </row>
    <row r="239" spans="3:21">
      <c r="C239" s="40">
        <v>233</v>
      </c>
      <c r="D239" s="41">
        <f t="shared" si="41"/>
        <v>24750</v>
      </c>
      <c r="E239" s="41">
        <f t="shared" si="36"/>
        <v>5766750</v>
      </c>
      <c r="F239" s="41">
        <f t="shared" si="42"/>
        <v>-2766750</v>
      </c>
      <c r="H239" s="40">
        <v>233</v>
      </c>
      <c r="I239" s="41" t="e">
        <f t="shared" si="43"/>
        <v>#NUM!</v>
      </c>
      <c r="J239" s="41" t="e">
        <f t="shared" si="37"/>
        <v>#NUM!</v>
      </c>
      <c r="K239" s="41" t="e">
        <f t="shared" si="44"/>
        <v>#NUM!</v>
      </c>
      <c r="M239" s="40">
        <v>233</v>
      </c>
      <c r="N239" s="41" t="e">
        <f t="shared" si="45"/>
        <v>#NUM!</v>
      </c>
      <c r="O239" s="41" t="e">
        <f t="shared" si="38"/>
        <v>#NUM!</v>
      </c>
      <c r="P239" s="41" t="e">
        <f t="shared" si="46"/>
        <v>#NUM!</v>
      </c>
      <c r="R239" s="40">
        <v>233</v>
      </c>
      <c r="S239" s="41" t="e">
        <f t="shared" si="39"/>
        <v>#NUM!</v>
      </c>
      <c r="T239" s="41" t="e">
        <f t="shared" si="40"/>
        <v>#NUM!</v>
      </c>
      <c r="U239" s="41" t="e">
        <f t="shared" si="47"/>
        <v>#NUM!</v>
      </c>
    </row>
    <row r="240" spans="3:21">
      <c r="C240" s="40">
        <v>234</v>
      </c>
      <c r="D240" s="41">
        <f t="shared" si="41"/>
        <v>24750</v>
      </c>
      <c r="E240" s="41">
        <f t="shared" si="36"/>
        <v>5791500</v>
      </c>
      <c r="F240" s="41">
        <f t="shared" si="42"/>
        <v>-2791500</v>
      </c>
      <c r="H240" s="40">
        <v>234</v>
      </c>
      <c r="I240" s="41" t="e">
        <f t="shared" si="43"/>
        <v>#NUM!</v>
      </c>
      <c r="J240" s="41" t="e">
        <f t="shared" si="37"/>
        <v>#NUM!</v>
      </c>
      <c r="K240" s="41" t="e">
        <f t="shared" si="44"/>
        <v>#NUM!</v>
      </c>
      <c r="M240" s="40">
        <v>234</v>
      </c>
      <c r="N240" s="41" t="e">
        <f t="shared" si="45"/>
        <v>#NUM!</v>
      </c>
      <c r="O240" s="41" t="e">
        <f t="shared" si="38"/>
        <v>#NUM!</v>
      </c>
      <c r="P240" s="41" t="e">
        <f t="shared" si="46"/>
        <v>#NUM!</v>
      </c>
      <c r="R240" s="40">
        <v>234</v>
      </c>
      <c r="S240" s="41" t="e">
        <f t="shared" si="39"/>
        <v>#NUM!</v>
      </c>
      <c r="T240" s="41" t="e">
        <f t="shared" si="40"/>
        <v>#NUM!</v>
      </c>
      <c r="U240" s="41" t="e">
        <f t="shared" si="47"/>
        <v>#NUM!</v>
      </c>
    </row>
    <row r="241" spans="3:21">
      <c r="C241" s="40">
        <v>235</v>
      </c>
      <c r="D241" s="41">
        <f t="shared" si="41"/>
        <v>24750</v>
      </c>
      <c r="E241" s="41">
        <f t="shared" si="36"/>
        <v>5816250</v>
      </c>
      <c r="F241" s="41">
        <f t="shared" si="42"/>
        <v>-2816250</v>
      </c>
      <c r="H241" s="40">
        <v>235</v>
      </c>
      <c r="I241" s="41" t="e">
        <f t="shared" si="43"/>
        <v>#NUM!</v>
      </c>
      <c r="J241" s="41" t="e">
        <f t="shared" si="37"/>
        <v>#NUM!</v>
      </c>
      <c r="K241" s="41" t="e">
        <f t="shared" si="44"/>
        <v>#NUM!</v>
      </c>
      <c r="M241" s="40">
        <v>235</v>
      </c>
      <c r="N241" s="41" t="e">
        <f t="shared" si="45"/>
        <v>#NUM!</v>
      </c>
      <c r="O241" s="41" t="e">
        <f t="shared" si="38"/>
        <v>#NUM!</v>
      </c>
      <c r="P241" s="41" t="e">
        <f t="shared" si="46"/>
        <v>#NUM!</v>
      </c>
      <c r="R241" s="40">
        <v>235</v>
      </c>
      <c r="S241" s="41" t="e">
        <f t="shared" si="39"/>
        <v>#NUM!</v>
      </c>
      <c r="T241" s="41" t="e">
        <f t="shared" si="40"/>
        <v>#NUM!</v>
      </c>
      <c r="U241" s="41" t="e">
        <f t="shared" si="47"/>
        <v>#NUM!</v>
      </c>
    </row>
    <row r="242" spans="3:21">
      <c r="C242" s="40">
        <v>236</v>
      </c>
      <c r="D242" s="41">
        <f t="shared" si="41"/>
        <v>24750</v>
      </c>
      <c r="E242" s="41">
        <f t="shared" si="36"/>
        <v>5841000</v>
      </c>
      <c r="F242" s="41">
        <f t="shared" si="42"/>
        <v>-2841000</v>
      </c>
      <c r="H242" s="40">
        <v>236</v>
      </c>
      <c r="I242" s="41" t="e">
        <f t="shared" si="43"/>
        <v>#NUM!</v>
      </c>
      <c r="J242" s="41" t="e">
        <f t="shared" si="37"/>
        <v>#NUM!</v>
      </c>
      <c r="K242" s="41" t="e">
        <f t="shared" si="44"/>
        <v>#NUM!</v>
      </c>
      <c r="M242" s="40">
        <v>236</v>
      </c>
      <c r="N242" s="41" t="e">
        <f t="shared" si="45"/>
        <v>#NUM!</v>
      </c>
      <c r="O242" s="41" t="e">
        <f t="shared" si="38"/>
        <v>#NUM!</v>
      </c>
      <c r="P242" s="41" t="e">
        <f t="shared" si="46"/>
        <v>#NUM!</v>
      </c>
      <c r="R242" s="40">
        <v>236</v>
      </c>
      <c r="S242" s="41" t="e">
        <f t="shared" si="39"/>
        <v>#NUM!</v>
      </c>
      <c r="T242" s="41" t="e">
        <f t="shared" si="40"/>
        <v>#NUM!</v>
      </c>
      <c r="U242" s="41" t="e">
        <f t="shared" si="47"/>
        <v>#NUM!</v>
      </c>
    </row>
    <row r="243" spans="3:21">
      <c r="C243" s="40">
        <v>237</v>
      </c>
      <c r="D243" s="41">
        <f t="shared" si="41"/>
        <v>24750</v>
      </c>
      <c r="E243" s="41">
        <f t="shared" si="36"/>
        <v>5865750</v>
      </c>
      <c r="F243" s="41">
        <f t="shared" si="42"/>
        <v>-2865750</v>
      </c>
      <c r="H243" s="40">
        <v>237</v>
      </c>
      <c r="I243" s="41" t="e">
        <f t="shared" si="43"/>
        <v>#NUM!</v>
      </c>
      <c r="J243" s="41" t="e">
        <f t="shared" si="37"/>
        <v>#NUM!</v>
      </c>
      <c r="K243" s="41" t="e">
        <f t="shared" si="44"/>
        <v>#NUM!</v>
      </c>
      <c r="M243" s="40">
        <v>237</v>
      </c>
      <c r="N243" s="41" t="e">
        <f t="shared" si="45"/>
        <v>#NUM!</v>
      </c>
      <c r="O243" s="41" t="e">
        <f t="shared" si="38"/>
        <v>#NUM!</v>
      </c>
      <c r="P243" s="41" t="e">
        <f t="shared" si="46"/>
        <v>#NUM!</v>
      </c>
      <c r="R243" s="40">
        <v>237</v>
      </c>
      <c r="S243" s="41" t="e">
        <f t="shared" si="39"/>
        <v>#NUM!</v>
      </c>
      <c r="T243" s="41" t="e">
        <f t="shared" si="40"/>
        <v>#NUM!</v>
      </c>
      <c r="U243" s="41" t="e">
        <f t="shared" si="47"/>
        <v>#NUM!</v>
      </c>
    </row>
    <row r="244" spans="3:21">
      <c r="C244" s="40">
        <v>238</v>
      </c>
      <c r="D244" s="41">
        <f t="shared" si="41"/>
        <v>24750</v>
      </c>
      <c r="E244" s="41">
        <f t="shared" si="36"/>
        <v>5890500</v>
      </c>
      <c r="F244" s="41">
        <f t="shared" si="42"/>
        <v>-2890500</v>
      </c>
      <c r="H244" s="40">
        <v>238</v>
      </c>
      <c r="I244" s="41" t="e">
        <f t="shared" si="43"/>
        <v>#NUM!</v>
      </c>
      <c r="J244" s="41" t="e">
        <f t="shared" si="37"/>
        <v>#NUM!</v>
      </c>
      <c r="K244" s="41" t="e">
        <f t="shared" si="44"/>
        <v>#NUM!</v>
      </c>
      <c r="M244" s="40">
        <v>238</v>
      </c>
      <c r="N244" s="41" t="e">
        <f t="shared" si="45"/>
        <v>#NUM!</v>
      </c>
      <c r="O244" s="41" t="e">
        <f t="shared" si="38"/>
        <v>#NUM!</v>
      </c>
      <c r="P244" s="41" t="e">
        <f t="shared" si="46"/>
        <v>#NUM!</v>
      </c>
      <c r="R244" s="40">
        <v>238</v>
      </c>
      <c r="S244" s="41" t="e">
        <f t="shared" si="39"/>
        <v>#NUM!</v>
      </c>
      <c r="T244" s="41" t="e">
        <f t="shared" si="40"/>
        <v>#NUM!</v>
      </c>
      <c r="U244" s="41" t="e">
        <f t="shared" si="47"/>
        <v>#NUM!</v>
      </c>
    </row>
    <row r="245" spans="3:21">
      <c r="C245" s="40">
        <v>239</v>
      </c>
      <c r="D245" s="41">
        <f t="shared" si="41"/>
        <v>24750</v>
      </c>
      <c r="E245" s="41">
        <f t="shared" si="36"/>
        <v>5915250</v>
      </c>
      <c r="F245" s="41">
        <f t="shared" si="42"/>
        <v>-2915250</v>
      </c>
      <c r="H245" s="40">
        <v>239</v>
      </c>
      <c r="I245" s="41" t="e">
        <f t="shared" si="43"/>
        <v>#NUM!</v>
      </c>
      <c r="J245" s="41" t="e">
        <f t="shared" si="37"/>
        <v>#NUM!</v>
      </c>
      <c r="K245" s="41" t="e">
        <f t="shared" si="44"/>
        <v>#NUM!</v>
      </c>
      <c r="M245" s="40">
        <v>239</v>
      </c>
      <c r="N245" s="41" t="e">
        <f t="shared" si="45"/>
        <v>#NUM!</v>
      </c>
      <c r="O245" s="41" t="e">
        <f t="shared" si="38"/>
        <v>#NUM!</v>
      </c>
      <c r="P245" s="41" t="e">
        <f t="shared" si="46"/>
        <v>#NUM!</v>
      </c>
      <c r="R245" s="40">
        <v>239</v>
      </c>
      <c r="S245" s="41" t="e">
        <f t="shared" si="39"/>
        <v>#NUM!</v>
      </c>
      <c r="T245" s="41" t="e">
        <f t="shared" si="40"/>
        <v>#NUM!</v>
      </c>
      <c r="U245" s="41" t="e">
        <f t="shared" si="47"/>
        <v>#NUM!</v>
      </c>
    </row>
    <row r="246" spans="3:21">
      <c r="C246" s="40">
        <v>240</v>
      </c>
      <c r="D246" s="41">
        <f t="shared" si="41"/>
        <v>24750</v>
      </c>
      <c r="E246" s="41">
        <f t="shared" si="36"/>
        <v>5940000</v>
      </c>
      <c r="F246" s="41">
        <f t="shared" si="42"/>
        <v>-2940000</v>
      </c>
      <c r="H246" s="40">
        <v>240</v>
      </c>
      <c r="I246" s="41" t="e">
        <f t="shared" si="43"/>
        <v>#NUM!</v>
      </c>
      <c r="J246" s="41" t="e">
        <f t="shared" si="37"/>
        <v>#NUM!</v>
      </c>
      <c r="K246" s="41" t="e">
        <f t="shared" si="44"/>
        <v>#NUM!</v>
      </c>
      <c r="M246" s="40">
        <v>240</v>
      </c>
      <c r="N246" s="41" t="e">
        <f t="shared" si="45"/>
        <v>#NUM!</v>
      </c>
      <c r="O246" s="41" t="e">
        <f t="shared" si="38"/>
        <v>#NUM!</v>
      </c>
      <c r="P246" s="41" t="e">
        <f t="shared" si="46"/>
        <v>#NUM!</v>
      </c>
      <c r="R246" s="40">
        <v>240</v>
      </c>
      <c r="S246" s="41" t="e">
        <f t="shared" si="39"/>
        <v>#NUM!</v>
      </c>
      <c r="T246" s="41" t="e">
        <f t="shared" si="40"/>
        <v>#NUM!</v>
      </c>
      <c r="U246" s="41" t="e">
        <f t="shared" si="47"/>
        <v>#NUM!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帳齡分析RAW</vt:lpstr>
      <vt:lpstr>帳齡-筆數</vt:lpstr>
      <vt:lpstr>帳齡-金額</vt:lpstr>
      <vt:lpstr>各種折舊</vt:lpstr>
      <vt:lpstr>帳齡分析日</vt:lpstr>
    </vt:vector>
  </TitlesOfParts>
  <Company>Km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Grant Wang</cp:lastModifiedBy>
  <dcterms:created xsi:type="dcterms:W3CDTF">2006-10-14T01:17:00Z</dcterms:created>
  <dcterms:modified xsi:type="dcterms:W3CDTF">2012-11-02T02:32:14Z</dcterms:modified>
</cp:coreProperties>
</file>