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改版\新範例檔案\參考解答\"/>
    </mc:Choice>
  </mc:AlternateContent>
  <bookViews>
    <workbookView xWindow="-45" yWindow="-45" windowWidth="10020" windowHeight="6030" tabRatio="443"/>
  </bookViews>
  <sheets>
    <sheet name="使用運算列表" sheetId="1" r:id="rId1"/>
    <sheet name="使用陣列公式" sheetId="3" r:id="rId2"/>
    <sheet name="樞紐分析結果" sheetId="4" r:id="rId3"/>
  </sheets>
  <definedNames>
    <definedName name="_xlnm.Criteria" localSheetId="1">使用陣列公式!$A$1:$A$2</definedName>
    <definedName name="_xlnm.Criteria">使用運算列表!$G$1:$H$2</definedName>
    <definedName name="_xlnm.Database" localSheetId="1">使用陣列公式!#REF!</definedName>
    <definedName name="_xlnm.Database">使用運算列表!$A$1:$E$77</definedName>
    <definedName name="月份">使用運算列表!$A$2:$A$77</definedName>
    <definedName name="客戶人數">使用運算列表!$D$2:$D$77</definedName>
    <definedName name="區域">使用運算列表!$C$2:$C$77</definedName>
    <definedName name="業務員">使用運算列表!$B$2:$B$77</definedName>
    <definedName name="銷售業績">使用運算列表!$E$2:$E$77</definedName>
  </definedNames>
  <calcPr calcId="152511"/>
  <pivotCaches>
    <pivotCache cacheId="6" r:id="rId4"/>
  </pivotCaches>
</workbook>
</file>

<file path=xl/calcChain.xml><?xml version="1.0" encoding="utf-8"?>
<calcChain xmlns="http://schemas.openxmlformats.org/spreadsheetml/2006/main">
  <c r="E7" i="4" l="1"/>
  <c r="E8" i="4"/>
  <c r="E9" i="4"/>
  <c r="E10" i="4"/>
  <c r="E11" i="4"/>
  <c r="E12" i="4"/>
  <c r="E13" i="4"/>
  <c r="E14" i="4"/>
  <c r="E15" i="4"/>
  <c r="E16" i="4"/>
  <c r="E17" i="4"/>
  <c r="E6" i="4"/>
  <c r="E18" i="4" s="1"/>
  <c r="B6" i="3" a="1"/>
  <c r="B6" i="3"/>
  <c r="B7" i="3" a="1"/>
  <c r="B7" i="3"/>
  <c r="B8" i="3" a="1"/>
  <c r="B8" i="3"/>
  <c r="B9" i="3" a="1"/>
  <c r="B9" i="3"/>
  <c r="B10" i="3" a="1"/>
  <c r="B10" i="3"/>
  <c r="B11" i="3" a="1"/>
  <c r="B11" i="3"/>
  <c r="B12" i="3" a="1"/>
  <c r="B12" i="3"/>
  <c r="B13" i="3" a="1"/>
  <c r="B13" i="3"/>
  <c r="B14" i="3" a="1"/>
  <c r="B14" i="3"/>
  <c r="B15" i="3" a="1"/>
  <c r="B15" i="3"/>
  <c r="B16" i="3" a="1"/>
  <c r="B16" i="3"/>
  <c r="B5" i="3" a="1"/>
  <c r="B5" i="3"/>
  <c r="I5" i="1"/>
  <c r="J5" i="1"/>
  <c r="H5" i="1"/>
  <c r="K5" i="1"/>
  <c r="K19" i="1"/>
  <c r="J19" i="1"/>
  <c r="I19" i="1"/>
  <c r="C5" i="3" a="1"/>
  <c r="C5" i="3"/>
  <c r="D5" i="3" a="1"/>
  <c r="D5" i="3"/>
  <c r="E5" i="3"/>
  <c r="D6" i="3" a="1"/>
  <c r="D6" i="3"/>
  <c r="D7" i="3" a="1"/>
  <c r="D7" i="3"/>
  <c r="D8" i="3" a="1"/>
  <c r="D8" i="3"/>
  <c r="D9" i="3" a="1"/>
  <c r="D9" i="3"/>
  <c r="D10" i="3" a="1"/>
  <c r="D10" i="3"/>
  <c r="D11" i="3" a="1"/>
  <c r="D11" i="3"/>
  <c r="D12" i="3" a="1"/>
  <c r="D12" i="3"/>
  <c r="D13" i="3" a="1"/>
  <c r="D13" i="3"/>
  <c r="D14" i="3" a="1"/>
  <c r="D14" i="3"/>
  <c r="D15" i="3" a="1"/>
  <c r="D15" i="3"/>
  <c r="D16" i="3" a="1"/>
  <c r="D16" i="3"/>
  <c r="D18" i="3"/>
  <c r="C6" i="3" a="1"/>
  <c r="C6" i="3"/>
  <c r="E6" i="3"/>
  <c r="C7" i="3" a="1"/>
  <c r="C7" i="3"/>
  <c r="E7" i="3"/>
  <c r="C8" i="3" a="1"/>
  <c r="C8" i="3"/>
  <c r="E8" i="3"/>
  <c r="C9" i="3" a="1"/>
  <c r="C9" i="3"/>
  <c r="E9" i="3"/>
  <c r="C10" i="3" a="1"/>
  <c r="C10" i="3"/>
  <c r="E10" i="3"/>
  <c r="C11" i="3" a="1"/>
  <c r="C11" i="3"/>
  <c r="E11" i="3"/>
  <c r="C12" i="3" a="1"/>
  <c r="C12" i="3"/>
  <c r="E12" i="3"/>
  <c r="C13" i="3" a="1"/>
  <c r="C13" i="3"/>
  <c r="E13" i="3"/>
  <c r="C14" i="3" a="1"/>
  <c r="C14" i="3"/>
  <c r="E14" i="3"/>
  <c r="C15" i="3" a="1"/>
  <c r="C15" i="3"/>
  <c r="E15" i="3"/>
  <c r="C16" i="3" a="1"/>
  <c r="C16" i="3"/>
  <c r="E16" i="3"/>
  <c r="E18" i="3"/>
  <c r="C18" i="3"/>
</calcChain>
</file>

<file path=xl/sharedStrings.xml><?xml version="1.0" encoding="utf-8"?>
<sst xmlns="http://schemas.openxmlformats.org/spreadsheetml/2006/main" count="294" uniqueCount="43">
  <si>
    <t>月份</t>
  </si>
  <si>
    <t>區域</t>
  </si>
  <si>
    <t>業務員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</si>
  <si>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</si>
  <si>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</si>
  <si>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</si>
  <si>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</si>
  <si>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</si>
  <si>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</si>
  <si>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</si>
  <si>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</si>
  <si>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</si>
  <si>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</si>
  <si>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</si>
  <si>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</si>
  <si>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林宸佑</t>
  </si>
  <si>
    <t>林毓修</t>
  </si>
  <si>
    <t>林宸旭</t>
  </si>
  <si>
    <t>林毓倫</t>
  </si>
  <si>
    <t>台北</t>
  </si>
  <si>
    <t>台中</t>
  </si>
  <si>
    <t>高雄</t>
  </si>
  <si>
    <t>區域</t>
    <phoneticPr fontId="0" type="noConversion"/>
  </si>
  <si>
    <t>一月</t>
    <phoneticPr fontId="0" type="noConversion"/>
  </si>
  <si>
    <t>銷售業績/客戶人數</t>
    <phoneticPr fontId="0" type="noConversion"/>
  </si>
  <si>
    <t>區域</t>
    <phoneticPr fontId="0" type="noConversion"/>
  </si>
  <si>
    <t>一月</t>
    <phoneticPr fontId="0" type="noConversion"/>
  </si>
  <si>
    <t>年度合計</t>
    <phoneticPr fontId="0" type="noConversion"/>
  </si>
  <si>
    <t>業務員</t>
    <phoneticPr fontId="0" type="noConversion"/>
  </si>
  <si>
    <t>客戶人數</t>
    <phoneticPr fontId="0" type="noConversion"/>
  </si>
  <si>
    <t>銷售業績</t>
    <phoneticPr fontId="0" type="noConversion"/>
  </si>
  <si>
    <t>銷售業績/客戶人數</t>
    <phoneticPr fontId="0" type="noConversion"/>
  </si>
  <si>
    <t>業務員</t>
    <phoneticPr fontId="0" type="noConversion"/>
  </si>
  <si>
    <t>客戶人數</t>
    <phoneticPr fontId="0" type="noConversion"/>
  </si>
  <si>
    <t>銷售業績</t>
    <phoneticPr fontId="0" type="noConversion"/>
  </si>
  <si>
    <t>銷售業績/客戶人數</t>
    <phoneticPr fontId="0" type="noConversion"/>
  </si>
  <si>
    <t>一月</t>
    <phoneticPr fontId="0" type="noConversion"/>
  </si>
  <si>
    <t>區域</t>
    <phoneticPr fontId="0" type="noConversion"/>
  </si>
  <si>
    <t>總計</t>
  </si>
  <si>
    <t>計數 的業務員</t>
  </si>
  <si>
    <t>資料</t>
  </si>
  <si>
    <t>加總 的客戶人數</t>
  </si>
  <si>
    <t>加總 的銷售業績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</si>
</sst>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3" formatCode="_(* #,##0.00_);_(* \(#,##0.00\);_(* &quot;-&quot;??_);_(@_)"/>
    <numFmt numFmtId="184" formatCode="_(* #,##0_);_(* \(#,##0\);_(* &quot;-&quot;??_);_(@_)"/>
  </numFmts>
  <fonts count="8">
    <font>
      <sz val="10"/>
      <name val="Arial"/>
      <family val="2"/>
    </font>
    <font>
      <sz val="10"/>
      <name val="Arial"/>
      <family val="2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i/>
      <sz val="1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9"/>
      <name val="細明體"/>
      <family val="3"/>
      <charset val="136"/>
    </font>
  </fonts>
  <fills count="18">
    <fill>
      <patternFill patternType="none"/>
    </fill>
    <fill>
      <patternFill patternType="gray125"/>
    </fill>
    <fill>
      <patternFill patternType="solid">
        <fgColor indexed="42"/>
        <bgColor indexed="2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24"/>
      </patternFill>
    </fill>
    <fill>
      <patternFill patternType="solid">
        <fgColor indexed="47"/>
        <bgColor indexed="24"/>
      </patternFill>
    </fill>
    <fill>
      <patternFill patternType="solid">
        <fgColor indexed="13"/>
        <bgColor indexed="24"/>
      </patternFill>
    </fill>
    <fill>
      <patternFill patternType="solid">
        <fgColor indexed="41"/>
        <bgColor indexed="24"/>
      </patternFill>
    </fill>
    <fill>
      <patternFill patternType="solid">
        <fgColor indexed="43"/>
        <bgColor indexed="24"/>
      </patternFill>
    </fill>
    <fill>
      <patternFill patternType="solid">
        <fgColor indexed="53"/>
        <bgColor indexed="24"/>
      </patternFill>
    </fill>
    <fill>
      <patternFill patternType="solid">
        <fgColor indexed="11"/>
        <bgColor indexed="24"/>
      </patternFill>
    </fill>
    <fill>
      <patternFill patternType="solid">
        <fgColor indexed="44"/>
        <bgColor indexed="24"/>
      </patternFill>
    </fill>
    <fill>
      <patternFill patternType="solid">
        <fgColor indexed="45"/>
        <bgColor indexed="24"/>
      </patternFill>
    </fill>
    <fill>
      <patternFill patternType="solid">
        <fgColor indexed="49"/>
        <bgColor indexed="2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83" fontId="1" fillId="0" borderId="0" applyFont="0" applyFill="0" applyBorder="0" applyAlignment="0" applyProtection="0"/>
  </cellStyleXfs>
  <cellXfs count="91">
    <xf numFmtId="0" fontId="0" fillId="0" borderId="0" xfId="0"/>
    <xf numFmtId="2" fontId="2" fillId="2" borderId="0" xfId="0" applyNumberFormat="1" applyFont="1" applyFill="1" applyBorder="1" applyAlignment="1">
      <alignment horizontal="left"/>
    </xf>
    <xf numFmtId="0" fontId="3" fillId="0" borderId="0" xfId="0" applyFont="1"/>
    <xf numFmtId="184" fontId="3" fillId="3" borderId="1" xfId="1" applyNumberFormat="1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0" borderId="0" xfId="0" applyFont="1"/>
    <xf numFmtId="0" fontId="5" fillId="5" borderId="0" xfId="0" applyFont="1" applyFill="1"/>
    <xf numFmtId="184" fontId="5" fillId="5" borderId="0" xfId="1" applyNumberFormat="1" applyFont="1" applyFill="1"/>
    <xf numFmtId="0" fontId="6" fillId="6" borderId="0" xfId="0" applyFont="1" applyFill="1"/>
    <xf numFmtId="0" fontId="6" fillId="6" borderId="1" xfId="0" applyFont="1" applyFill="1" applyBorder="1"/>
    <xf numFmtId="0" fontId="3" fillId="7" borderId="1" xfId="0" applyFont="1" applyFill="1" applyBorder="1"/>
    <xf numFmtId="2" fontId="2" fillId="2" borderId="1" xfId="0" applyNumberFormat="1" applyFont="1" applyFill="1" applyBorder="1" applyAlignment="1">
      <alignment horizontal="left"/>
    </xf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2" fillId="9" borderId="5" xfId="0" applyFont="1" applyFill="1" applyBorder="1" applyAlignment="1"/>
    <xf numFmtId="1" fontId="2" fillId="9" borderId="0" xfId="0" applyNumberFormat="1" applyFont="1" applyFill="1" applyBorder="1" applyAlignment="1"/>
    <xf numFmtId="2" fontId="2" fillId="9" borderId="0" xfId="0" applyNumberFormat="1" applyFont="1" applyFill="1" applyBorder="1" applyAlignment="1"/>
    <xf numFmtId="0" fontId="2" fillId="9" borderId="0" xfId="0" applyFont="1" applyFill="1" applyBorder="1" applyAlignment="1"/>
    <xf numFmtId="184" fontId="2" fillId="9" borderId="6" xfId="1" applyNumberFormat="1" applyFont="1" applyFill="1" applyBorder="1" applyAlignment="1"/>
    <xf numFmtId="0" fontId="2" fillId="2" borderId="5" xfId="0" applyFont="1" applyFill="1" applyBorder="1" applyAlignment="1"/>
    <xf numFmtId="1" fontId="2" fillId="2" borderId="0" xfId="0" applyNumberFormat="1" applyFont="1" applyFill="1" applyBorder="1" applyAlignment="1"/>
    <xf numFmtId="2" fontId="2" fillId="2" borderId="0" xfId="0" applyNumberFormat="1" applyFont="1" applyFill="1" applyBorder="1" applyAlignment="1"/>
    <xf numFmtId="0" fontId="2" fillId="2" borderId="0" xfId="0" applyFont="1" applyFill="1" applyBorder="1" applyAlignment="1"/>
    <xf numFmtId="184" fontId="2" fillId="2" borderId="6" xfId="1" applyNumberFormat="1" applyFont="1" applyFill="1" applyBorder="1" applyAlignment="1"/>
    <xf numFmtId="0" fontId="2" fillId="10" borderId="5" xfId="0" applyFont="1" applyFill="1" applyBorder="1" applyAlignment="1"/>
    <xf numFmtId="1" fontId="2" fillId="10" borderId="0" xfId="0" applyNumberFormat="1" applyFont="1" applyFill="1" applyBorder="1" applyAlignment="1"/>
    <xf numFmtId="2" fontId="2" fillId="10" borderId="0" xfId="0" applyNumberFormat="1" applyFont="1" applyFill="1" applyBorder="1" applyAlignment="1"/>
    <xf numFmtId="0" fontId="2" fillId="10" borderId="0" xfId="0" applyFont="1" applyFill="1" applyBorder="1" applyAlignment="1"/>
    <xf numFmtId="184" fontId="2" fillId="10" borderId="6" xfId="1" applyNumberFormat="1" applyFont="1" applyFill="1" applyBorder="1" applyAlignment="1"/>
    <xf numFmtId="0" fontId="2" fillId="11" borderId="5" xfId="0" applyFont="1" applyFill="1" applyBorder="1" applyAlignment="1"/>
    <xf numFmtId="1" fontId="2" fillId="11" borderId="0" xfId="0" applyNumberFormat="1" applyFont="1" applyFill="1" applyBorder="1" applyAlignment="1"/>
    <xf numFmtId="2" fontId="2" fillId="11" borderId="0" xfId="0" applyNumberFormat="1" applyFont="1" applyFill="1" applyBorder="1" applyAlignment="1"/>
    <xf numFmtId="0" fontId="2" fillId="11" borderId="0" xfId="0" applyFont="1" applyFill="1" applyBorder="1" applyAlignment="1"/>
    <xf numFmtId="184" fontId="2" fillId="11" borderId="6" xfId="1" applyNumberFormat="1" applyFont="1" applyFill="1" applyBorder="1" applyAlignment="1"/>
    <xf numFmtId="0" fontId="2" fillId="12" borderId="5" xfId="0" applyFont="1" applyFill="1" applyBorder="1" applyAlignment="1"/>
    <xf numFmtId="1" fontId="2" fillId="12" borderId="0" xfId="0" applyNumberFormat="1" applyFont="1" applyFill="1" applyBorder="1" applyAlignment="1"/>
    <xf numFmtId="2" fontId="2" fillId="12" borderId="0" xfId="0" applyNumberFormat="1" applyFont="1" applyFill="1" applyBorder="1" applyAlignment="1"/>
    <xf numFmtId="0" fontId="2" fillId="12" borderId="0" xfId="0" applyFont="1" applyFill="1" applyBorder="1" applyAlignment="1"/>
    <xf numFmtId="184" fontId="2" fillId="12" borderId="6" xfId="1" applyNumberFormat="1" applyFont="1" applyFill="1" applyBorder="1" applyAlignment="1"/>
    <xf numFmtId="0" fontId="2" fillId="13" borderId="5" xfId="0" applyFont="1" applyFill="1" applyBorder="1" applyAlignment="1"/>
    <xf numFmtId="1" fontId="2" fillId="13" borderId="0" xfId="0" applyNumberFormat="1" applyFont="1" applyFill="1" applyBorder="1" applyAlignment="1"/>
    <xf numFmtId="2" fontId="2" fillId="13" borderId="0" xfId="0" applyNumberFormat="1" applyFont="1" applyFill="1" applyBorder="1" applyAlignment="1"/>
    <xf numFmtId="0" fontId="2" fillId="13" borderId="0" xfId="0" applyFont="1" applyFill="1" applyBorder="1" applyAlignment="1"/>
    <xf numFmtId="184" fontId="2" fillId="13" borderId="6" xfId="1" applyNumberFormat="1" applyFont="1" applyFill="1" applyBorder="1" applyAlignment="1"/>
    <xf numFmtId="0" fontId="2" fillId="14" borderId="5" xfId="0" applyFont="1" applyFill="1" applyBorder="1" applyAlignment="1"/>
    <xf numFmtId="1" fontId="2" fillId="14" borderId="0" xfId="0" applyNumberFormat="1" applyFont="1" applyFill="1" applyBorder="1" applyAlignment="1"/>
    <xf numFmtId="2" fontId="2" fillId="14" borderId="0" xfId="0" applyNumberFormat="1" applyFont="1" applyFill="1" applyBorder="1" applyAlignment="1"/>
    <xf numFmtId="0" fontId="2" fillId="14" borderId="0" xfId="0" applyFont="1" applyFill="1" applyBorder="1" applyAlignment="1"/>
    <xf numFmtId="184" fontId="2" fillId="14" borderId="6" xfId="1" applyNumberFormat="1" applyFont="1" applyFill="1" applyBorder="1" applyAlignment="1"/>
    <xf numFmtId="0" fontId="2" fillId="15" borderId="5" xfId="0" applyFont="1" applyFill="1" applyBorder="1" applyAlignment="1"/>
    <xf numFmtId="1" fontId="2" fillId="15" borderId="0" xfId="0" applyNumberFormat="1" applyFont="1" applyFill="1" applyBorder="1" applyAlignment="1"/>
    <xf numFmtId="2" fontId="2" fillId="15" borderId="0" xfId="0" applyNumberFormat="1" applyFont="1" applyFill="1" applyBorder="1" applyAlignment="1"/>
    <xf numFmtId="0" fontId="2" fillId="15" borderId="0" xfId="0" applyFont="1" applyFill="1" applyBorder="1" applyAlignment="1"/>
    <xf numFmtId="184" fontId="2" fillId="15" borderId="6" xfId="1" applyNumberFormat="1" applyFont="1" applyFill="1" applyBorder="1" applyAlignment="1"/>
    <xf numFmtId="0" fontId="2" fillId="16" borderId="5" xfId="0" applyFont="1" applyFill="1" applyBorder="1" applyAlignment="1"/>
    <xf numFmtId="1" fontId="2" fillId="16" borderId="0" xfId="0" applyNumberFormat="1" applyFont="1" applyFill="1" applyBorder="1" applyAlignment="1"/>
    <xf numFmtId="2" fontId="2" fillId="16" borderId="0" xfId="0" applyNumberFormat="1" applyFont="1" applyFill="1" applyBorder="1" applyAlignment="1"/>
    <xf numFmtId="0" fontId="2" fillId="16" borderId="0" xfId="0" applyFont="1" applyFill="1" applyBorder="1" applyAlignment="1"/>
    <xf numFmtId="184" fontId="2" fillId="16" borderId="6" xfId="1" applyNumberFormat="1" applyFont="1" applyFill="1" applyBorder="1" applyAlignment="1"/>
    <xf numFmtId="0" fontId="2" fillId="17" borderId="5" xfId="0" applyFont="1" applyFill="1" applyBorder="1" applyAlignment="1"/>
    <xf numFmtId="1" fontId="2" fillId="17" borderId="0" xfId="0" applyNumberFormat="1" applyFont="1" applyFill="1" applyBorder="1" applyAlignment="1"/>
    <xf numFmtId="2" fontId="2" fillId="17" borderId="0" xfId="0" applyNumberFormat="1" applyFont="1" applyFill="1" applyBorder="1" applyAlignment="1"/>
    <xf numFmtId="0" fontId="2" fillId="17" borderId="0" xfId="0" applyFont="1" applyFill="1" applyBorder="1" applyAlignment="1"/>
    <xf numFmtId="184" fontId="2" fillId="17" borderId="6" xfId="1" applyNumberFormat="1" applyFont="1" applyFill="1" applyBorder="1" applyAlignment="1"/>
    <xf numFmtId="0" fontId="2" fillId="17" borderId="7" xfId="0" applyFont="1" applyFill="1" applyBorder="1" applyAlignment="1"/>
    <xf numFmtId="1" fontId="2" fillId="17" borderId="8" xfId="0" applyNumberFormat="1" applyFont="1" applyFill="1" applyBorder="1" applyAlignment="1"/>
    <xf numFmtId="2" fontId="2" fillId="17" borderId="8" xfId="0" applyNumberFormat="1" applyFont="1" applyFill="1" applyBorder="1" applyAlignment="1"/>
    <xf numFmtId="0" fontId="2" fillId="17" borderId="8" xfId="0" applyFont="1" applyFill="1" applyBorder="1" applyAlignment="1"/>
    <xf numFmtId="184" fontId="2" fillId="17" borderId="9" xfId="1" applyNumberFormat="1" applyFont="1" applyFill="1" applyBorder="1" applyAlignment="1"/>
    <xf numFmtId="0" fontId="3" fillId="0" borderId="10" xfId="0" pivotButton="1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1" xfId="0" pivotButton="1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1" xfId="0" applyNumberFormat="1" applyFont="1" applyBorder="1"/>
    <xf numFmtId="0" fontId="3" fillId="0" borderId="14" xfId="0" applyNumberFormat="1" applyFont="1" applyBorder="1"/>
    <xf numFmtId="0" fontId="3" fillId="0" borderId="15" xfId="0" applyNumberFormat="1" applyFont="1" applyBorder="1"/>
    <xf numFmtId="0" fontId="3" fillId="0" borderId="16" xfId="0" applyFont="1" applyBorder="1"/>
    <xf numFmtId="0" fontId="3" fillId="0" borderId="16" xfId="0" applyNumberFormat="1" applyFont="1" applyBorder="1"/>
    <xf numFmtId="0" fontId="3" fillId="0" borderId="0" xfId="0" applyNumberFormat="1" applyFont="1"/>
    <xf numFmtId="0" fontId="3" fillId="0" borderId="17" xfId="0" applyNumberFormat="1" applyFont="1" applyBorder="1"/>
    <xf numFmtId="0" fontId="3" fillId="0" borderId="18" xfId="0" applyFont="1" applyBorder="1"/>
    <xf numFmtId="0" fontId="3" fillId="0" borderId="18" xfId="0" applyNumberFormat="1" applyFont="1" applyBorder="1"/>
    <xf numFmtId="0" fontId="3" fillId="0" borderId="19" xfId="0" applyNumberFormat="1" applyFont="1" applyBorder="1"/>
    <xf numFmtId="0" fontId="3" fillId="0" borderId="20" xfId="0" applyNumberFormat="1" applyFont="1" applyBorder="1"/>
    <xf numFmtId="183" fontId="3" fillId="0" borderId="0" xfId="1" applyNumberFormat="1" applyFont="1"/>
  </cellXfs>
  <cellStyles count="2">
    <cellStyle name="一般" xfId="0" builtinId="0"/>
    <cellStyle name="千分位" xfId="1" builtinId="3"/>
  </cellStyles>
  <dxfs count="2">
    <dxf>
      <font>
        <sz val="12"/>
      </font>
    </dxf>
    <dxf>
      <font>
        <name val="新細明體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ncent" refreshedDate="38578.875449189814" createdVersion="1" refreshedVersion="2" recordCount="76" upgradeOnRefresh="1">
  <cacheSource type="worksheet">
    <worksheetSource name="_xlnm.Database"/>
  </cacheSource>
  <cacheFields count="5">
    <cacheField name="月份" numFmtId="0">
      <sharedItems count="12">
        <s v="一月"/>
        <s v="二月"/>
        <s v="三月"/>
        <s v="四月"/>
        <s v="五月"/>
        <s v="六月"/>
        <s v="七月"/>
        <s v="八月"/>
        <s v="九月"/>
        <s v="十月"/>
        <s v="十一月"/>
        <s v="十二月"/>
      </sharedItems>
    </cacheField>
    <cacheField name="業務員" numFmtId="0">
      <sharedItems count="4">
        <s v="林宸佑"/>
        <s v="林毓修"/>
        <s v="林宸旭"/>
        <s v="林毓倫"/>
      </sharedItems>
    </cacheField>
    <cacheField name="區域" numFmtId="0">
      <sharedItems count="3">
        <s v="台北"/>
        <s v="台中"/>
        <s v="高雄"/>
      </sharedItems>
    </cacheField>
    <cacheField name="客戶人數" numFmtId="0">
      <sharedItems containsSemiMixedTypes="0" containsString="0" containsNumber="1" containsInteger="1" minValue="2" maxValue="77"/>
    </cacheField>
    <cacheField name="銷售業績" numFmtId="0">
      <sharedItems containsSemiMixedTypes="0" containsString="0" containsNumber="1" containsInteger="1" minValue="31000" maxValue="11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x v="0"/>
    <x v="0"/>
    <x v="0"/>
    <n v="14"/>
    <n v="106000"/>
  </r>
  <r>
    <x v="0"/>
    <x v="1"/>
    <x v="1"/>
    <n v="44"/>
    <n v="117000"/>
  </r>
  <r>
    <x v="0"/>
    <x v="2"/>
    <x v="2"/>
    <n v="25"/>
    <n v="73000"/>
  </r>
  <r>
    <x v="0"/>
    <x v="3"/>
    <x v="0"/>
    <n v="40"/>
    <n v="109000"/>
  </r>
  <r>
    <x v="0"/>
    <x v="3"/>
    <x v="2"/>
    <n v="31"/>
    <n v="31000"/>
  </r>
  <r>
    <x v="0"/>
    <x v="0"/>
    <x v="0"/>
    <n v="37"/>
    <n v="89000"/>
  </r>
  <r>
    <x v="0"/>
    <x v="1"/>
    <x v="1"/>
    <n v="11"/>
    <n v="34000"/>
  </r>
  <r>
    <x v="0"/>
    <x v="2"/>
    <x v="2"/>
    <n v="57"/>
    <n v="96000"/>
  </r>
  <r>
    <x v="0"/>
    <x v="3"/>
    <x v="0"/>
    <n v="39"/>
    <n v="40000"/>
  </r>
  <r>
    <x v="1"/>
    <x v="0"/>
    <x v="1"/>
    <n v="12"/>
    <n v="58000"/>
  </r>
  <r>
    <x v="1"/>
    <x v="2"/>
    <x v="2"/>
    <n v="43"/>
    <n v="85000"/>
  </r>
  <r>
    <x v="1"/>
    <x v="1"/>
    <x v="0"/>
    <n v="38"/>
    <n v="35000"/>
  </r>
  <r>
    <x v="1"/>
    <x v="3"/>
    <x v="2"/>
    <n v="60"/>
    <n v="47000"/>
  </r>
  <r>
    <x v="2"/>
    <x v="0"/>
    <x v="0"/>
    <n v="67"/>
    <n v="93000"/>
  </r>
  <r>
    <x v="2"/>
    <x v="2"/>
    <x v="1"/>
    <n v="42"/>
    <n v="92000"/>
  </r>
  <r>
    <x v="2"/>
    <x v="1"/>
    <x v="2"/>
    <n v="38"/>
    <n v="35000"/>
  </r>
  <r>
    <x v="2"/>
    <x v="1"/>
    <x v="0"/>
    <n v="18"/>
    <n v="71000"/>
  </r>
  <r>
    <x v="2"/>
    <x v="2"/>
    <x v="1"/>
    <n v="71"/>
    <n v="87000"/>
  </r>
  <r>
    <x v="2"/>
    <x v="0"/>
    <x v="2"/>
    <n v="26"/>
    <n v="102000"/>
  </r>
  <r>
    <x v="2"/>
    <x v="1"/>
    <x v="0"/>
    <n v="8"/>
    <n v="68000"/>
  </r>
  <r>
    <x v="2"/>
    <x v="2"/>
    <x v="2"/>
    <n v="36"/>
    <n v="116000"/>
  </r>
  <r>
    <x v="3"/>
    <x v="0"/>
    <x v="0"/>
    <n v="34"/>
    <n v="106000"/>
  </r>
  <r>
    <x v="3"/>
    <x v="0"/>
    <x v="1"/>
    <n v="68"/>
    <n v="113000"/>
  </r>
  <r>
    <x v="3"/>
    <x v="1"/>
    <x v="2"/>
    <n v="26"/>
    <n v="96000"/>
  </r>
  <r>
    <x v="3"/>
    <x v="2"/>
    <x v="0"/>
    <n v="20"/>
    <n v="108000"/>
  </r>
  <r>
    <x v="3"/>
    <x v="2"/>
    <x v="1"/>
    <n v="69"/>
    <n v="114000"/>
  </r>
  <r>
    <x v="3"/>
    <x v="1"/>
    <x v="2"/>
    <n v="40"/>
    <n v="53000"/>
  </r>
  <r>
    <x v="3"/>
    <x v="1"/>
    <x v="0"/>
    <n v="53"/>
    <n v="104000"/>
  </r>
  <r>
    <x v="4"/>
    <x v="0"/>
    <x v="2"/>
    <n v="14"/>
    <n v="93000"/>
  </r>
  <r>
    <x v="4"/>
    <x v="3"/>
    <x v="0"/>
    <n v="41"/>
    <n v="63000"/>
  </r>
  <r>
    <x v="4"/>
    <x v="2"/>
    <x v="1"/>
    <n v="57"/>
    <n v="33000"/>
  </r>
  <r>
    <x v="4"/>
    <x v="0"/>
    <x v="2"/>
    <n v="26"/>
    <n v="66000"/>
  </r>
  <r>
    <x v="4"/>
    <x v="2"/>
    <x v="0"/>
    <n v="67"/>
    <n v="46000"/>
  </r>
  <r>
    <x v="4"/>
    <x v="0"/>
    <x v="1"/>
    <n v="21"/>
    <n v="85000"/>
  </r>
  <r>
    <x v="5"/>
    <x v="3"/>
    <x v="2"/>
    <n v="30"/>
    <n v="77000"/>
  </r>
  <r>
    <x v="5"/>
    <x v="2"/>
    <x v="0"/>
    <n v="55"/>
    <n v="71000"/>
  </r>
  <r>
    <x v="5"/>
    <x v="0"/>
    <x v="2"/>
    <n v="57"/>
    <n v="40000"/>
  </r>
  <r>
    <x v="5"/>
    <x v="2"/>
    <x v="0"/>
    <n v="2"/>
    <n v="62000"/>
  </r>
  <r>
    <x v="5"/>
    <x v="0"/>
    <x v="1"/>
    <n v="45"/>
    <n v="69000"/>
  </r>
  <r>
    <x v="5"/>
    <x v="0"/>
    <x v="2"/>
    <n v="12"/>
    <n v="35000"/>
  </r>
  <r>
    <x v="6"/>
    <x v="2"/>
    <x v="0"/>
    <n v="52"/>
    <n v="74000"/>
  </r>
  <r>
    <x v="6"/>
    <x v="0"/>
    <x v="1"/>
    <n v="38"/>
    <n v="77000"/>
  </r>
  <r>
    <x v="6"/>
    <x v="2"/>
    <x v="2"/>
    <n v="39"/>
    <n v="71000"/>
  </r>
  <r>
    <x v="6"/>
    <x v="0"/>
    <x v="0"/>
    <n v="23"/>
    <n v="37000"/>
  </r>
  <r>
    <x v="6"/>
    <x v="0"/>
    <x v="2"/>
    <n v="74"/>
    <n v="99000"/>
  </r>
  <r>
    <x v="6"/>
    <x v="2"/>
    <x v="0"/>
    <n v="28"/>
    <n v="117000"/>
  </r>
  <r>
    <x v="6"/>
    <x v="0"/>
    <x v="1"/>
    <n v="34"/>
    <n v="107000"/>
  </r>
  <r>
    <x v="6"/>
    <x v="2"/>
    <x v="2"/>
    <n v="71"/>
    <n v="55000"/>
  </r>
  <r>
    <x v="7"/>
    <x v="0"/>
    <x v="0"/>
    <n v="61"/>
    <n v="44000"/>
  </r>
  <r>
    <x v="7"/>
    <x v="0"/>
    <x v="1"/>
    <n v="77"/>
    <n v="100000"/>
  </r>
  <r>
    <x v="7"/>
    <x v="2"/>
    <x v="2"/>
    <n v="7"/>
    <n v="119000"/>
  </r>
  <r>
    <x v="7"/>
    <x v="0"/>
    <x v="0"/>
    <n v="41"/>
    <n v="93000"/>
  </r>
  <r>
    <x v="8"/>
    <x v="2"/>
    <x v="2"/>
    <n v="59"/>
    <n v="95000"/>
  </r>
  <r>
    <x v="8"/>
    <x v="1"/>
    <x v="0"/>
    <n v="48"/>
    <n v="63000"/>
  </r>
  <r>
    <x v="8"/>
    <x v="0"/>
    <x v="1"/>
    <n v="34"/>
    <n v="40000"/>
  </r>
  <r>
    <x v="8"/>
    <x v="3"/>
    <x v="2"/>
    <n v="17"/>
    <n v="73000"/>
  </r>
  <r>
    <x v="8"/>
    <x v="2"/>
    <x v="0"/>
    <n v="7"/>
    <n v="42000"/>
  </r>
  <r>
    <x v="8"/>
    <x v="1"/>
    <x v="1"/>
    <n v="5"/>
    <n v="104000"/>
  </r>
  <r>
    <x v="8"/>
    <x v="0"/>
    <x v="2"/>
    <n v="72"/>
    <n v="65000"/>
  </r>
  <r>
    <x v="8"/>
    <x v="3"/>
    <x v="0"/>
    <n v="25"/>
    <n v="109000"/>
  </r>
  <r>
    <x v="9"/>
    <x v="2"/>
    <x v="1"/>
    <n v="41"/>
    <n v="60000"/>
  </r>
  <r>
    <x v="9"/>
    <x v="0"/>
    <x v="0"/>
    <n v="26"/>
    <n v="49000"/>
  </r>
  <r>
    <x v="9"/>
    <x v="1"/>
    <x v="1"/>
    <n v="3"/>
    <n v="52000"/>
  </r>
  <r>
    <x v="10"/>
    <x v="2"/>
    <x v="2"/>
    <n v="64"/>
    <n v="64000"/>
  </r>
  <r>
    <x v="10"/>
    <x v="3"/>
    <x v="0"/>
    <n v="56"/>
    <n v="55000"/>
  </r>
  <r>
    <x v="10"/>
    <x v="3"/>
    <x v="2"/>
    <n v="24"/>
    <n v="48000"/>
  </r>
  <r>
    <x v="10"/>
    <x v="0"/>
    <x v="0"/>
    <n v="57"/>
    <n v="53000"/>
  </r>
  <r>
    <x v="10"/>
    <x v="1"/>
    <x v="1"/>
    <n v="4"/>
    <n v="83000"/>
  </r>
  <r>
    <x v="10"/>
    <x v="2"/>
    <x v="0"/>
    <n v="34"/>
    <n v="75000"/>
  </r>
  <r>
    <x v="10"/>
    <x v="0"/>
    <x v="1"/>
    <n v="3"/>
    <n v="79000"/>
  </r>
  <r>
    <x v="10"/>
    <x v="1"/>
    <x v="0"/>
    <n v="4"/>
    <n v="44000"/>
  </r>
  <r>
    <x v="11"/>
    <x v="2"/>
    <x v="1"/>
    <n v="71"/>
    <n v="62000"/>
  </r>
  <r>
    <x v="11"/>
    <x v="3"/>
    <x v="2"/>
    <n v="36"/>
    <n v="81000"/>
  </r>
  <r>
    <x v="11"/>
    <x v="3"/>
    <x v="0"/>
    <n v="9"/>
    <n v="109000"/>
  </r>
  <r>
    <x v="11"/>
    <x v="0"/>
    <x v="2"/>
    <n v="11"/>
    <n v="36000"/>
  </r>
  <r>
    <x v="11"/>
    <x v="1"/>
    <x v="0"/>
    <n v="20"/>
    <n v="4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6" applyNumberFormats="0" applyBorderFormats="0" applyFontFormats="0" applyPatternFormats="0" applyAlignmentFormats="0" applyWidthHeightFormats="1" dataCaption="資料" updatedVersion="2" showMemberPropertyTips="0" useAutoFormatting="1" itemPrintTitles="1" createdVersion="1" indent="0" compact="0" compactData="0" gridDropZones="1">
  <location ref="A4:D18" firstHeaderRow="1" firstDataRow="2" firstDataCol="1" rowPageCount="1" colPageCount="1"/>
  <pivotFields count="5">
    <pivotField axis="axisRow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compact="0" outline="0" subtotalTop="0" showAll="0" includeNewItemsInFilter="1"/>
    <pivotField axis="axisPage" compact="0" outline="0" subtotalTop="0" showAll="0" includeNewItemsInFilter="1">
      <items count="4">
        <item x="1"/>
        <item x="0"/>
        <item x="2"/>
        <item t="default"/>
      </items>
    </pivotField>
    <pivotField dataField="1" compact="0" outline="0" subtotalTop="0" showAll="0" includeNewItemsInFilter="1"/>
    <pivotField dataField="1" compact="0" numFmtId="184" outline="0" subtotalTop="0" showAll="0" includeNewItemsInFilter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item="1" hier="0"/>
  </pageFields>
  <dataFields count="3">
    <dataField name="計數 的業務員" fld="1" subtotal="count" baseField="0" baseItem="0"/>
    <dataField name="加總 的客戶人數" fld="3" baseField="0" baseItem="0"/>
    <dataField name="加總 的銷售業績" fld="4" baseField="0" baseItem="0"/>
  </dataFields>
  <formats count="2">
    <format dxfId="1">
      <pivotArea type="all" dataOnly="0" outline="0" fieldPosition="0"/>
    </format>
    <format dxfId="0">
      <pivotArea type="all" dataOnly="0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8"/>
  <sheetViews>
    <sheetView tabSelected="1" workbookViewId="0">
      <selection activeCell="K2" sqref="K2"/>
    </sheetView>
  </sheetViews>
  <sheetFormatPr defaultColWidth="8.85546875" defaultRowHeight="16.5"/>
  <cols>
    <col min="1" max="1" width="7" style="2" customWidth="1"/>
    <col min="2" max="2" width="7.5703125" style="2" customWidth="1"/>
    <col min="3" max="3" width="5.5703125" style="2" customWidth="1"/>
    <col min="4" max="4" width="9.5703125" style="2" customWidth="1"/>
    <col min="5" max="5" width="11.28515625" style="2" bestFit="1" customWidth="1"/>
    <col min="6" max="6" width="5.28515625" style="2" customWidth="1"/>
    <col min="7" max="7" width="11" style="2" bestFit="1" customWidth="1"/>
    <col min="8" max="8" width="8.28515625" style="2" bestFit="1" customWidth="1"/>
    <col min="9" max="9" width="10.42578125" style="2" bestFit="1" customWidth="1"/>
    <col min="10" max="10" width="13.42578125" style="2" customWidth="1"/>
    <col min="11" max="11" width="20.85546875" style="2" bestFit="1" customWidth="1"/>
    <col min="12" max="16384" width="8.85546875" style="2"/>
  </cols>
  <sheetData>
    <row r="1" spans="1:11" ht="17.25" thickTop="1">
      <c r="A1" s="13" t="s">
        <v>0</v>
      </c>
      <c r="B1" s="14" t="s">
        <v>2</v>
      </c>
      <c r="C1" s="14" t="s">
        <v>37</v>
      </c>
      <c r="D1" s="14" t="s">
        <v>29</v>
      </c>
      <c r="E1" s="15" t="s">
        <v>30</v>
      </c>
      <c r="G1" s="5" t="s">
        <v>0</v>
      </c>
      <c r="H1" s="4" t="s">
        <v>22</v>
      </c>
    </row>
    <row r="2" spans="1:11">
      <c r="A2" s="16" t="s">
        <v>36</v>
      </c>
      <c r="B2" s="17" t="s">
        <v>15</v>
      </c>
      <c r="C2" s="18" t="s">
        <v>19</v>
      </c>
      <c r="D2" s="19">
        <v>14</v>
      </c>
      <c r="E2" s="20">
        <v>106000</v>
      </c>
      <c r="G2" s="11" t="s">
        <v>23</v>
      </c>
      <c r="H2" s="12" t="s">
        <v>19</v>
      </c>
    </row>
    <row r="3" spans="1:11">
      <c r="A3" s="16" t="s">
        <v>3</v>
      </c>
      <c r="B3" s="17" t="s">
        <v>16</v>
      </c>
      <c r="C3" s="18" t="s">
        <v>20</v>
      </c>
      <c r="D3" s="19">
        <v>44</v>
      </c>
      <c r="E3" s="20">
        <v>117000</v>
      </c>
    </row>
    <row r="4" spans="1:11">
      <c r="A4" s="16" t="s">
        <v>3</v>
      </c>
      <c r="B4" s="17" t="s">
        <v>17</v>
      </c>
      <c r="C4" s="18" t="s">
        <v>21</v>
      </c>
      <c r="D4" s="19">
        <v>25</v>
      </c>
      <c r="E4" s="20">
        <v>73000</v>
      </c>
      <c r="G4" s="9"/>
      <c r="H4" s="10" t="s">
        <v>32</v>
      </c>
      <c r="I4" s="10" t="s">
        <v>33</v>
      </c>
      <c r="J4" s="10" t="s">
        <v>34</v>
      </c>
      <c r="K4" s="10" t="s">
        <v>35</v>
      </c>
    </row>
    <row r="5" spans="1:11">
      <c r="A5" s="16" t="s">
        <v>3</v>
      </c>
      <c r="B5" s="17" t="s">
        <v>18</v>
      </c>
      <c r="C5" s="18" t="s">
        <v>19</v>
      </c>
      <c r="D5" s="19">
        <v>40</v>
      </c>
      <c r="E5" s="20">
        <v>109000</v>
      </c>
      <c r="G5" s="11"/>
      <c r="H5" s="3">
        <f>DCOUNTA(_xlnm.Database,"業務員",_xlnm.Criteria)</f>
        <v>4</v>
      </c>
      <c r="I5" s="3">
        <f>DSUM(_xlnm.Database,"客戶人數",_xlnm.Criteria)</f>
        <v>130</v>
      </c>
      <c r="J5" s="3">
        <f>DSUM(_xlnm.Database,"銷售業績",_xlnm.Criteria)</f>
        <v>344000</v>
      </c>
      <c r="K5" s="3">
        <f>J5/I5</f>
        <v>2646.1538461538462</v>
      </c>
    </row>
    <row r="6" spans="1:11">
      <c r="A6" s="16" t="s">
        <v>3</v>
      </c>
      <c r="B6" s="17" t="s">
        <v>18</v>
      </c>
      <c r="C6" s="18" t="s">
        <v>21</v>
      </c>
      <c r="D6" s="19">
        <v>31</v>
      </c>
      <c r="E6" s="20">
        <v>31000</v>
      </c>
      <c r="G6" s="11" t="s">
        <v>23</v>
      </c>
      <c r="H6" s="3">
        <f t="dataTable" ref="H6:K17" dt2D="0" dtr="0" r1="G2"/>
        <v>4</v>
      </c>
      <c r="I6" s="3">
        <v>130</v>
      </c>
      <c r="J6" s="3">
        <v>344000</v>
      </c>
      <c r="K6" s="3">
        <v>2646.1538461538462</v>
      </c>
    </row>
    <row r="7" spans="1:11">
      <c r="A7" s="16" t="s">
        <v>3</v>
      </c>
      <c r="B7" s="17" t="s">
        <v>15</v>
      </c>
      <c r="C7" s="18" t="s">
        <v>19</v>
      </c>
      <c r="D7" s="19">
        <v>37</v>
      </c>
      <c r="E7" s="20">
        <v>89000</v>
      </c>
      <c r="G7" s="11" t="s">
        <v>4</v>
      </c>
      <c r="H7" s="3">
        <v>1</v>
      </c>
      <c r="I7" s="3">
        <v>38</v>
      </c>
      <c r="J7" s="3">
        <v>35000</v>
      </c>
      <c r="K7" s="3">
        <v>921.0526315789474</v>
      </c>
    </row>
    <row r="8" spans="1:11">
      <c r="A8" s="16" t="s">
        <v>3</v>
      </c>
      <c r="B8" s="17" t="s">
        <v>16</v>
      </c>
      <c r="C8" s="18" t="s">
        <v>20</v>
      </c>
      <c r="D8" s="19">
        <v>11</v>
      </c>
      <c r="E8" s="20">
        <v>34000</v>
      </c>
      <c r="G8" s="11" t="s">
        <v>5</v>
      </c>
      <c r="H8" s="3">
        <v>3</v>
      </c>
      <c r="I8" s="3">
        <v>93</v>
      </c>
      <c r="J8" s="3">
        <v>232000</v>
      </c>
      <c r="K8" s="3">
        <v>2494.6236559139784</v>
      </c>
    </row>
    <row r="9" spans="1:11">
      <c r="A9" s="16" t="s">
        <v>3</v>
      </c>
      <c r="B9" s="17" t="s">
        <v>17</v>
      </c>
      <c r="C9" s="18" t="s">
        <v>21</v>
      </c>
      <c r="D9" s="19">
        <v>57</v>
      </c>
      <c r="E9" s="20">
        <v>96000</v>
      </c>
      <c r="G9" s="11" t="s">
        <v>6</v>
      </c>
      <c r="H9" s="3">
        <v>3</v>
      </c>
      <c r="I9" s="3">
        <v>107</v>
      </c>
      <c r="J9" s="3">
        <v>318000</v>
      </c>
      <c r="K9" s="3">
        <v>2971.9626168224299</v>
      </c>
    </row>
    <row r="10" spans="1:11">
      <c r="A10" s="16" t="s">
        <v>3</v>
      </c>
      <c r="B10" s="17" t="s">
        <v>18</v>
      </c>
      <c r="C10" s="18" t="s">
        <v>19</v>
      </c>
      <c r="D10" s="19">
        <v>39</v>
      </c>
      <c r="E10" s="20">
        <v>40000</v>
      </c>
      <c r="G10" s="11" t="s">
        <v>7</v>
      </c>
      <c r="H10" s="3">
        <v>2</v>
      </c>
      <c r="I10" s="3">
        <v>108</v>
      </c>
      <c r="J10" s="3">
        <v>109000</v>
      </c>
      <c r="K10" s="3">
        <v>1009.2592592592592</v>
      </c>
    </row>
    <row r="11" spans="1:11">
      <c r="A11" s="21" t="s">
        <v>4</v>
      </c>
      <c r="B11" s="22" t="s">
        <v>15</v>
      </c>
      <c r="C11" s="23" t="s">
        <v>20</v>
      </c>
      <c r="D11" s="24">
        <v>12</v>
      </c>
      <c r="E11" s="25">
        <v>58000</v>
      </c>
      <c r="G11" s="11" t="s">
        <v>8</v>
      </c>
      <c r="H11" s="3">
        <v>2</v>
      </c>
      <c r="I11" s="3">
        <v>57</v>
      </c>
      <c r="J11" s="3">
        <v>133000</v>
      </c>
      <c r="K11" s="3">
        <v>2333.3333333333335</v>
      </c>
    </row>
    <row r="12" spans="1:11">
      <c r="A12" s="21" t="s">
        <v>4</v>
      </c>
      <c r="B12" s="22" t="s">
        <v>17</v>
      </c>
      <c r="C12" s="23" t="s">
        <v>21</v>
      </c>
      <c r="D12" s="24">
        <v>43</v>
      </c>
      <c r="E12" s="25">
        <v>85000</v>
      </c>
      <c r="G12" s="11" t="s">
        <v>9</v>
      </c>
      <c r="H12" s="3">
        <v>3</v>
      </c>
      <c r="I12" s="3">
        <v>103</v>
      </c>
      <c r="J12" s="3">
        <v>228000</v>
      </c>
      <c r="K12" s="3">
        <v>2213.5922330097087</v>
      </c>
    </row>
    <row r="13" spans="1:11">
      <c r="A13" s="21" t="s">
        <v>4</v>
      </c>
      <c r="B13" s="22" t="s">
        <v>16</v>
      </c>
      <c r="C13" s="23" t="s">
        <v>19</v>
      </c>
      <c r="D13" s="24">
        <v>38</v>
      </c>
      <c r="E13" s="25">
        <v>35000</v>
      </c>
      <c r="G13" s="11" t="s">
        <v>10</v>
      </c>
      <c r="H13" s="3">
        <v>2</v>
      </c>
      <c r="I13" s="3">
        <v>102</v>
      </c>
      <c r="J13" s="3">
        <v>137000</v>
      </c>
      <c r="K13" s="3">
        <v>1343.1372549019609</v>
      </c>
    </row>
    <row r="14" spans="1:11">
      <c r="A14" s="21" t="s">
        <v>4</v>
      </c>
      <c r="B14" s="22" t="s">
        <v>18</v>
      </c>
      <c r="C14" s="23" t="s">
        <v>21</v>
      </c>
      <c r="D14" s="24">
        <v>60</v>
      </c>
      <c r="E14" s="25">
        <v>47000</v>
      </c>
      <c r="G14" s="11" t="s">
        <v>11</v>
      </c>
      <c r="H14" s="3">
        <v>3</v>
      </c>
      <c r="I14" s="3">
        <v>80</v>
      </c>
      <c r="J14" s="3">
        <v>214000</v>
      </c>
      <c r="K14" s="3">
        <v>2675</v>
      </c>
    </row>
    <row r="15" spans="1:11">
      <c r="A15" s="26" t="s">
        <v>5</v>
      </c>
      <c r="B15" s="27" t="s">
        <v>15</v>
      </c>
      <c r="C15" s="28" t="s">
        <v>19</v>
      </c>
      <c r="D15" s="29">
        <v>67</v>
      </c>
      <c r="E15" s="30">
        <v>93000</v>
      </c>
      <c r="G15" s="11" t="s">
        <v>12</v>
      </c>
      <c r="H15" s="3">
        <v>1</v>
      </c>
      <c r="I15" s="3">
        <v>26</v>
      </c>
      <c r="J15" s="3">
        <v>49000</v>
      </c>
      <c r="K15" s="3">
        <v>1884.6153846153845</v>
      </c>
    </row>
    <row r="16" spans="1:11">
      <c r="A16" s="26" t="s">
        <v>5</v>
      </c>
      <c r="B16" s="27" t="s">
        <v>17</v>
      </c>
      <c r="C16" s="28" t="s">
        <v>20</v>
      </c>
      <c r="D16" s="29">
        <v>42</v>
      </c>
      <c r="E16" s="30">
        <v>92000</v>
      </c>
      <c r="G16" s="11" t="s">
        <v>13</v>
      </c>
      <c r="H16" s="3">
        <v>4</v>
      </c>
      <c r="I16" s="3">
        <v>151</v>
      </c>
      <c r="J16" s="3">
        <v>227000</v>
      </c>
      <c r="K16" s="3">
        <v>1503.3112582781457</v>
      </c>
    </row>
    <row r="17" spans="1:11">
      <c r="A17" s="26" t="s">
        <v>5</v>
      </c>
      <c r="B17" s="27" t="s">
        <v>16</v>
      </c>
      <c r="C17" s="28" t="s">
        <v>21</v>
      </c>
      <c r="D17" s="29">
        <v>38</v>
      </c>
      <c r="E17" s="30">
        <v>35000</v>
      </c>
      <c r="G17" s="11" t="s">
        <v>14</v>
      </c>
      <c r="H17" s="3">
        <v>2</v>
      </c>
      <c r="I17" s="3">
        <v>29</v>
      </c>
      <c r="J17" s="3">
        <v>149000</v>
      </c>
      <c r="K17" s="3">
        <v>5137.9310344827591</v>
      </c>
    </row>
    <row r="18" spans="1:11">
      <c r="A18" s="26" t="s">
        <v>5</v>
      </c>
      <c r="B18" s="27" t="s">
        <v>16</v>
      </c>
      <c r="C18" s="28" t="s">
        <v>19</v>
      </c>
      <c r="D18" s="29">
        <v>18</v>
      </c>
      <c r="E18" s="30">
        <v>71000</v>
      </c>
    </row>
    <row r="19" spans="1:11">
      <c r="A19" s="26" t="s">
        <v>5</v>
      </c>
      <c r="B19" s="27" t="s">
        <v>17</v>
      </c>
      <c r="C19" s="28" t="s">
        <v>20</v>
      </c>
      <c r="D19" s="29">
        <v>71</v>
      </c>
      <c r="E19" s="30">
        <v>87000</v>
      </c>
      <c r="G19" s="7" t="s">
        <v>27</v>
      </c>
      <c r="H19" s="7"/>
      <c r="I19" s="8">
        <f>SUM(I6:I17)</f>
        <v>1024</v>
      </c>
      <c r="J19" s="8">
        <f>SUM(J6:J17)</f>
        <v>2175000</v>
      </c>
      <c r="K19" s="8">
        <f>AVERAGE(K6:K17)</f>
        <v>2261.1643756958129</v>
      </c>
    </row>
    <row r="20" spans="1:11">
      <c r="A20" s="26" t="s">
        <v>5</v>
      </c>
      <c r="B20" s="27" t="s">
        <v>15</v>
      </c>
      <c r="C20" s="28" t="s">
        <v>21</v>
      </c>
      <c r="D20" s="29">
        <v>26</v>
      </c>
      <c r="E20" s="30">
        <v>102000</v>
      </c>
    </row>
    <row r="21" spans="1:11">
      <c r="A21" s="26" t="s">
        <v>5</v>
      </c>
      <c r="B21" s="27" t="s">
        <v>16</v>
      </c>
      <c r="C21" s="28" t="s">
        <v>19</v>
      </c>
      <c r="D21" s="29">
        <v>8</v>
      </c>
      <c r="E21" s="30">
        <v>68000</v>
      </c>
    </row>
    <row r="22" spans="1:11">
      <c r="A22" s="26" t="s">
        <v>5</v>
      </c>
      <c r="B22" s="27" t="s">
        <v>17</v>
      </c>
      <c r="C22" s="28" t="s">
        <v>21</v>
      </c>
      <c r="D22" s="29">
        <v>36</v>
      </c>
      <c r="E22" s="30">
        <v>116000</v>
      </c>
    </row>
    <row r="23" spans="1:11">
      <c r="A23" s="31" t="s">
        <v>6</v>
      </c>
      <c r="B23" s="32" t="s">
        <v>15</v>
      </c>
      <c r="C23" s="33" t="s">
        <v>19</v>
      </c>
      <c r="D23" s="34">
        <v>34</v>
      </c>
      <c r="E23" s="35">
        <v>106000</v>
      </c>
    </row>
    <row r="24" spans="1:11">
      <c r="A24" s="31" t="s">
        <v>6</v>
      </c>
      <c r="B24" s="32" t="s">
        <v>15</v>
      </c>
      <c r="C24" s="33" t="s">
        <v>20</v>
      </c>
      <c r="D24" s="34">
        <v>68</v>
      </c>
      <c r="E24" s="35">
        <v>113000</v>
      </c>
    </row>
    <row r="25" spans="1:11">
      <c r="A25" s="31" t="s">
        <v>6</v>
      </c>
      <c r="B25" s="32" t="s">
        <v>16</v>
      </c>
      <c r="C25" s="33" t="s">
        <v>21</v>
      </c>
      <c r="D25" s="34">
        <v>26</v>
      </c>
      <c r="E25" s="35">
        <v>96000</v>
      </c>
    </row>
    <row r="26" spans="1:11">
      <c r="A26" s="31" t="s">
        <v>6</v>
      </c>
      <c r="B26" s="32" t="s">
        <v>17</v>
      </c>
      <c r="C26" s="33" t="s">
        <v>19</v>
      </c>
      <c r="D26" s="34">
        <v>20</v>
      </c>
      <c r="E26" s="35">
        <v>108000</v>
      </c>
    </row>
    <row r="27" spans="1:11">
      <c r="A27" s="31" t="s">
        <v>6</v>
      </c>
      <c r="B27" s="32" t="s">
        <v>17</v>
      </c>
      <c r="C27" s="33" t="s">
        <v>20</v>
      </c>
      <c r="D27" s="34">
        <v>69</v>
      </c>
      <c r="E27" s="35">
        <v>114000</v>
      </c>
    </row>
    <row r="28" spans="1:11">
      <c r="A28" s="31" t="s">
        <v>6</v>
      </c>
      <c r="B28" s="32" t="s">
        <v>16</v>
      </c>
      <c r="C28" s="33" t="s">
        <v>21</v>
      </c>
      <c r="D28" s="34">
        <v>40</v>
      </c>
      <c r="E28" s="35">
        <v>53000</v>
      </c>
    </row>
    <row r="29" spans="1:11">
      <c r="A29" s="31" t="s">
        <v>6</v>
      </c>
      <c r="B29" s="32" t="s">
        <v>16</v>
      </c>
      <c r="C29" s="33" t="s">
        <v>19</v>
      </c>
      <c r="D29" s="34">
        <v>53</v>
      </c>
      <c r="E29" s="35">
        <v>104000</v>
      </c>
    </row>
    <row r="30" spans="1:11">
      <c r="A30" s="36" t="s">
        <v>7</v>
      </c>
      <c r="B30" s="37" t="s">
        <v>15</v>
      </c>
      <c r="C30" s="38" t="s">
        <v>21</v>
      </c>
      <c r="D30" s="39">
        <v>14</v>
      </c>
      <c r="E30" s="40">
        <v>93000</v>
      </c>
    </row>
    <row r="31" spans="1:11">
      <c r="A31" s="36" t="s">
        <v>7</v>
      </c>
      <c r="B31" s="37" t="s">
        <v>18</v>
      </c>
      <c r="C31" s="38" t="s">
        <v>19</v>
      </c>
      <c r="D31" s="39">
        <v>41</v>
      </c>
      <c r="E31" s="40">
        <v>63000</v>
      </c>
    </row>
    <row r="32" spans="1:11">
      <c r="A32" s="36" t="s">
        <v>7</v>
      </c>
      <c r="B32" s="37" t="s">
        <v>17</v>
      </c>
      <c r="C32" s="38" t="s">
        <v>20</v>
      </c>
      <c r="D32" s="39">
        <v>57</v>
      </c>
      <c r="E32" s="40">
        <v>33000</v>
      </c>
    </row>
    <row r="33" spans="1:5">
      <c r="A33" s="36" t="s">
        <v>7</v>
      </c>
      <c r="B33" s="37" t="s">
        <v>15</v>
      </c>
      <c r="C33" s="38" t="s">
        <v>21</v>
      </c>
      <c r="D33" s="39">
        <v>26</v>
      </c>
      <c r="E33" s="40">
        <v>66000</v>
      </c>
    </row>
    <row r="34" spans="1:5">
      <c r="A34" s="36" t="s">
        <v>7</v>
      </c>
      <c r="B34" s="37" t="s">
        <v>17</v>
      </c>
      <c r="C34" s="38" t="s">
        <v>19</v>
      </c>
      <c r="D34" s="39">
        <v>67</v>
      </c>
      <c r="E34" s="40">
        <v>46000</v>
      </c>
    </row>
    <row r="35" spans="1:5">
      <c r="A35" s="36" t="s">
        <v>7</v>
      </c>
      <c r="B35" s="37" t="s">
        <v>15</v>
      </c>
      <c r="C35" s="38" t="s">
        <v>20</v>
      </c>
      <c r="D35" s="39">
        <v>21</v>
      </c>
      <c r="E35" s="40">
        <v>85000</v>
      </c>
    </row>
    <row r="36" spans="1:5">
      <c r="A36" s="41" t="s">
        <v>8</v>
      </c>
      <c r="B36" s="42" t="s">
        <v>18</v>
      </c>
      <c r="C36" s="43" t="s">
        <v>21</v>
      </c>
      <c r="D36" s="44">
        <v>30</v>
      </c>
      <c r="E36" s="45">
        <v>77000</v>
      </c>
    </row>
    <row r="37" spans="1:5">
      <c r="A37" s="41" t="s">
        <v>8</v>
      </c>
      <c r="B37" s="42" t="s">
        <v>17</v>
      </c>
      <c r="C37" s="43" t="s">
        <v>19</v>
      </c>
      <c r="D37" s="44">
        <v>55</v>
      </c>
      <c r="E37" s="45">
        <v>71000</v>
      </c>
    </row>
    <row r="38" spans="1:5">
      <c r="A38" s="41" t="s">
        <v>8</v>
      </c>
      <c r="B38" s="42" t="s">
        <v>15</v>
      </c>
      <c r="C38" s="43" t="s">
        <v>21</v>
      </c>
      <c r="D38" s="44">
        <v>57</v>
      </c>
      <c r="E38" s="45">
        <v>40000</v>
      </c>
    </row>
    <row r="39" spans="1:5">
      <c r="A39" s="41" t="s">
        <v>8</v>
      </c>
      <c r="B39" s="42" t="s">
        <v>17</v>
      </c>
      <c r="C39" s="43" t="s">
        <v>19</v>
      </c>
      <c r="D39" s="44">
        <v>2</v>
      </c>
      <c r="E39" s="45">
        <v>62000</v>
      </c>
    </row>
    <row r="40" spans="1:5">
      <c r="A40" s="41" t="s">
        <v>8</v>
      </c>
      <c r="B40" s="42" t="s">
        <v>15</v>
      </c>
      <c r="C40" s="43" t="s">
        <v>20</v>
      </c>
      <c r="D40" s="44">
        <v>45</v>
      </c>
      <c r="E40" s="45">
        <v>69000</v>
      </c>
    </row>
    <row r="41" spans="1:5">
      <c r="A41" s="41" t="s">
        <v>8</v>
      </c>
      <c r="B41" s="42" t="s">
        <v>15</v>
      </c>
      <c r="C41" s="43" t="s">
        <v>21</v>
      </c>
      <c r="D41" s="44">
        <v>12</v>
      </c>
      <c r="E41" s="45">
        <v>35000</v>
      </c>
    </row>
    <row r="42" spans="1:5">
      <c r="A42" s="46" t="s">
        <v>9</v>
      </c>
      <c r="B42" s="47" t="s">
        <v>17</v>
      </c>
      <c r="C42" s="48" t="s">
        <v>19</v>
      </c>
      <c r="D42" s="49">
        <v>52</v>
      </c>
      <c r="E42" s="50">
        <v>74000</v>
      </c>
    </row>
    <row r="43" spans="1:5">
      <c r="A43" s="46" t="s">
        <v>9</v>
      </c>
      <c r="B43" s="47" t="s">
        <v>15</v>
      </c>
      <c r="C43" s="48" t="s">
        <v>20</v>
      </c>
      <c r="D43" s="49">
        <v>38</v>
      </c>
      <c r="E43" s="50">
        <v>77000</v>
      </c>
    </row>
    <row r="44" spans="1:5">
      <c r="A44" s="46" t="s">
        <v>9</v>
      </c>
      <c r="B44" s="47" t="s">
        <v>17</v>
      </c>
      <c r="C44" s="48" t="s">
        <v>21</v>
      </c>
      <c r="D44" s="49">
        <v>39</v>
      </c>
      <c r="E44" s="50">
        <v>71000</v>
      </c>
    </row>
    <row r="45" spans="1:5">
      <c r="A45" s="46" t="s">
        <v>9</v>
      </c>
      <c r="B45" s="47" t="s">
        <v>15</v>
      </c>
      <c r="C45" s="48" t="s">
        <v>19</v>
      </c>
      <c r="D45" s="49">
        <v>23</v>
      </c>
      <c r="E45" s="50">
        <v>37000</v>
      </c>
    </row>
    <row r="46" spans="1:5">
      <c r="A46" s="46" t="s">
        <v>9</v>
      </c>
      <c r="B46" s="47" t="s">
        <v>15</v>
      </c>
      <c r="C46" s="48" t="s">
        <v>21</v>
      </c>
      <c r="D46" s="49">
        <v>74</v>
      </c>
      <c r="E46" s="50">
        <v>99000</v>
      </c>
    </row>
    <row r="47" spans="1:5">
      <c r="A47" s="46" t="s">
        <v>9</v>
      </c>
      <c r="B47" s="47" t="s">
        <v>17</v>
      </c>
      <c r="C47" s="48" t="s">
        <v>19</v>
      </c>
      <c r="D47" s="49">
        <v>28</v>
      </c>
      <c r="E47" s="50">
        <v>117000</v>
      </c>
    </row>
    <row r="48" spans="1:5">
      <c r="A48" s="46" t="s">
        <v>9</v>
      </c>
      <c r="B48" s="47" t="s">
        <v>15</v>
      </c>
      <c r="C48" s="48" t="s">
        <v>20</v>
      </c>
      <c r="D48" s="49">
        <v>34</v>
      </c>
      <c r="E48" s="50">
        <v>107000</v>
      </c>
    </row>
    <row r="49" spans="1:5">
      <c r="A49" s="46" t="s">
        <v>9</v>
      </c>
      <c r="B49" s="47" t="s">
        <v>17</v>
      </c>
      <c r="C49" s="48" t="s">
        <v>21</v>
      </c>
      <c r="D49" s="49">
        <v>71</v>
      </c>
      <c r="E49" s="50">
        <v>55000</v>
      </c>
    </row>
    <row r="50" spans="1:5">
      <c r="A50" s="21" t="s">
        <v>10</v>
      </c>
      <c r="B50" s="22" t="s">
        <v>15</v>
      </c>
      <c r="C50" s="23" t="s">
        <v>19</v>
      </c>
      <c r="D50" s="24">
        <v>61</v>
      </c>
      <c r="E50" s="25">
        <v>44000</v>
      </c>
    </row>
    <row r="51" spans="1:5">
      <c r="A51" s="21" t="s">
        <v>10</v>
      </c>
      <c r="B51" s="22" t="s">
        <v>15</v>
      </c>
      <c r="C51" s="23" t="s">
        <v>20</v>
      </c>
      <c r="D51" s="24">
        <v>77</v>
      </c>
      <c r="E51" s="25">
        <v>100000</v>
      </c>
    </row>
    <row r="52" spans="1:5">
      <c r="A52" s="21" t="s">
        <v>10</v>
      </c>
      <c r="B52" s="22" t="s">
        <v>17</v>
      </c>
      <c r="C52" s="23" t="s">
        <v>21</v>
      </c>
      <c r="D52" s="24">
        <v>7</v>
      </c>
      <c r="E52" s="25">
        <v>119000</v>
      </c>
    </row>
    <row r="53" spans="1:5">
      <c r="A53" s="21" t="s">
        <v>10</v>
      </c>
      <c r="B53" s="22" t="s">
        <v>15</v>
      </c>
      <c r="C53" s="23" t="s">
        <v>19</v>
      </c>
      <c r="D53" s="24">
        <v>41</v>
      </c>
      <c r="E53" s="25">
        <v>93000</v>
      </c>
    </row>
    <row r="54" spans="1:5">
      <c r="A54" s="36" t="s">
        <v>11</v>
      </c>
      <c r="B54" s="37" t="s">
        <v>17</v>
      </c>
      <c r="C54" s="38" t="s">
        <v>21</v>
      </c>
      <c r="D54" s="39">
        <v>59</v>
      </c>
      <c r="E54" s="40">
        <v>95000</v>
      </c>
    </row>
    <row r="55" spans="1:5">
      <c r="A55" s="36" t="s">
        <v>11</v>
      </c>
      <c r="B55" s="37" t="s">
        <v>16</v>
      </c>
      <c r="C55" s="38" t="s">
        <v>19</v>
      </c>
      <c r="D55" s="39">
        <v>48</v>
      </c>
      <c r="E55" s="40">
        <v>63000</v>
      </c>
    </row>
    <row r="56" spans="1:5">
      <c r="A56" s="36" t="s">
        <v>11</v>
      </c>
      <c r="B56" s="37" t="s">
        <v>15</v>
      </c>
      <c r="C56" s="38" t="s">
        <v>20</v>
      </c>
      <c r="D56" s="39">
        <v>34</v>
      </c>
      <c r="E56" s="40">
        <v>40000</v>
      </c>
    </row>
    <row r="57" spans="1:5">
      <c r="A57" s="36" t="s">
        <v>11</v>
      </c>
      <c r="B57" s="37" t="s">
        <v>18</v>
      </c>
      <c r="C57" s="38" t="s">
        <v>21</v>
      </c>
      <c r="D57" s="39">
        <v>17</v>
      </c>
      <c r="E57" s="40">
        <v>73000</v>
      </c>
    </row>
    <row r="58" spans="1:5">
      <c r="A58" s="36" t="s">
        <v>11</v>
      </c>
      <c r="B58" s="37" t="s">
        <v>17</v>
      </c>
      <c r="C58" s="38" t="s">
        <v>19</v>
      </c>
      <c r="D58" s="39">
        <v>7</v>
      </c>
      <c r="E58" s="40">
        <v>42000</v>
      </c>
    </row>
    <row r="59" spans="1:5">
      <c r="A59" s="36" t="s">
        <v>11</v>
      </c>
      <c r="B59" s="37" t="s">
        <v>16</v>
      </c>
      <c r="C59" s="38" t="s">
        <v>20</v>
      </c>
      <c r="D59" s="39">
        <v>5</v>
      </c>
      <c r="E59" s="40">
        <v>104000</v>
      </c>
    </row>
    <row r="60" spans="1:5">
      <c r="A60" s="36" t="s">
        <v>11</v>
      </c>
      <c r="B60" s="37" t="s">
        <v>15</v>
      </c>
      <c r="C60" s="38" t="s">
        <v>21</v>
      </c>
      <c r="D60" s="39">
        <v>72</v>
      </c>
      <c r="E60" s="40">
        <v>65000</v>
      </c>
    </row>
    <row r="61" spans="1:5">
      <c r="A61" s="36" t="s">
        <v>11</v>
      </c>
      <c r="B61" s="37" t="s">
        <v>18</v>
      </c>
      <c r="C61" s="38" t="s">
        <v>19</v>
      </c>
      <c r="D61" s="39">
        <v>25</v>
      </c>
      <c r="E61" s="40">
        <v>109000</v>
      </c>
    </row>
    <row r="62" spans="1:5">
      <c r="A62" s="51" t="s">
        <v>12</v>
      </c>
      <c r="B62" s="52" t="s">
        <v>17</v>
      </c>
      <c r="C62" s="53" t="s">
        <v>20</v>
      </c>
      <c r="D62" s="54">
        <v>41</v>
      </c>
      <c r="E62" s="55">
        <v>60000</v>
      </c>
    </row>
    <row r="63" spans="1:5">
      <c r="A63" s="51" t="s">
        <v>12</v>
      </c>
      <c r="B63" s="52" t="s">
        <v>15</v>
      </c>
      <c r="C63" s="53" t="s">
        <v>19</v>
      </c>
      <c r="D63" s="54">
        <v>26</v>
      </c>
      <c r="E63" s="55">
        <v>49000</v>
      </c>
    </row>
    <row r="64" spans="1:5">
      <c r="A64" s="51" t="s">
        <v>12</v>
      </c>
      <c r="B64" s="52" t="s">
        <v>16</v>
      </c>
      <c r="C64" s="53" t="s">
        <v>20</v>
      </c>
      <c r="D64" s="54">
        <v>3</v>
      </c>
      <c r="E64" s="55">
        <v>52000</v>
      </c>
    </row>
    <row r="65" spans="1:5">
      <c r="A65" s="56" t="s">
        <v>13</v>
      </c>
      <c r="B65" s="57" t="s">
        <v>17</v>
      </c>
      <c r="C65" s="58" t="s">
        <v>21</v>
      </c>
      <c r="D65" s="59">
        <v>64</v>
      </c>
      <c r="E65" s="60">
        <v>64000</v>
      </c>
    </row>
    <row r="66" spans="1:5">
      <c r="A66" s="56" t="s">
        <v>13</v>
      </c>
      <c r="B66" s="57" t="s">
        <v>18</v>
      </c>
      <c r="C66" s="58" t="s">
        <v>19</v>
      </c>
      <c r="D66" s="59">
        <v>56</v>
      </c>
      <c r="E66" s="60">
        <v>55000</v>
      </c>
    </row>
    <row r="67" spans="1:5">
      <c r="A67" s="56" t="s">
        <v>13</v>
      </c>
      <c r="B67" s="57" t="s">
        <v>18</v>
      </c>
      <c r="C67" s="58" t="s">
        <v>21</v>
      </c>
      <c r="D67" s="59">
        <v>24</v>
      </c>
      <c r="E67" s="60">
        <v>48000</v>
      </c>
    </row>
    <row r="68" spans="1:5">
      <c r="A68" s="56" t="s">
        <v>13</v>
      </c>
      <c r="B68" s="57" t="s">
        <v>15</v>
      </c>
      <c r="C68" s="58" t="s">
        <v>19</v>
      </c>
      <c r="D68" s="59">
        <v>57</v>
      </c>
      <c r="E68" s="60">
        <v>53000</v>
      </c>
    </row>
    <row r="69" spans="1:5">
      <c r="A69" s="56" t="s">
        <v>13</v>
      </c>
      <c r="B69" s="57" t="s">
        <v>16</v>
      </c>
      <c r="C69" s="58" t="s">
        <v>20</v>
      </c>
      <c r="D69" s="59">
        <v>4</v>
      </c>
      <c r="E69" s="60">
        <v>83000</v>
      </c>
    </row>
    <row r="70" spans="1:5">
      <c r="A70" s="56" t="s">
        <v>13</v>
      </c>
      <c r="B70" s="57" t="s">
        <v>17</v>
      </c>
      <c r="C70" s="58" t="s">
        <v>19</v>
      </c>
      <c r="D70" s="59">
        <v>34</v>
      </c>
      <c r="E70" s="60">
        <v>75000</v>
      </c>
    </row>
    <row r="71" spans="1:5">
      <c r="A71" s="56" t="s">
        <v>13</v>
      </c>
      <c r="B71" s="57" t="s">
        <v>15</v>
      </c>
      <c r="C71" s="58" t="s">
        <v>20</v>
      </c>
      <c r="D71" s="59">
        <v>3</v>
      </c>
      <c r="E71" s="60">
        <v>79000</v>
      </c>
    </row>
    <row r="72" spans="1:5">
      <c r="A72" s="56" t="s">
        <v>13</v>
      </c>
      <c r="B72" s="57" t="s">
        <v>16</v>
      </c>
      <c r="C72" s="58" t="s">
        <v>19</v>
      </c>
      <c r="D72" s="59">
        <v>4</v>
      </c>
      <c r="E72" s="60">
        <v>44000</v>
      </c>
    </row>
    <row r="73" spans="1:5">
      <c r="A73" s="61" t="s">
        <v>14</v>
      </c>
      <c r="B73" s="62" t="s">
        <v>17</v>
      </c>
      <c r="C73" s="63" t="s">
        <v>20</v>
      </c>
      <c r="D73" s="64">
        <v>71</v>
      </c>
      <c r="E73" s="65">
        <v>62000</v>
      </c>
    </row>
    <row r="74" spans="1:5">
      <c r="A74" s="61" t="s">
        <v>14</v>
      </c>
      <c r="B74" s="62" t="s">
        <v>18</v>
      </c>
      <c r="C74" s="63" t="s">
        <v>21</v>
      </c>
      <c r="D74" s="64">
        <v>36</v>
      </c>
      <c r="E74" s="65">
        <v>81000</v>
      </c>
    </row>
    <row r="75" spans="1:5">
      <c r="A75" s="61" t="s">
        <v>14</v>
      </c>
      <c r="B75" s="62" t="s">
        <v>18</v>
      </c>
      <c r="C75" s="63" t="s">
        <v>19</v>
      </c>
      <c r="D75" s="64">
        <v>9</v>
      </c>
      <c r="E75" s="65">
        <v>109000</v>
      </c>
    </row>
    <row r="76" spans="1:5">
      <c r="A76" s="61" t="s">
        <v>14</v>
      </c>
      <c r="B76" s="62" t="s">
        <v>15</v>
      </c>
      <c r="C76" s="63" t="s">
        <v>21</v>
      </c>
      <c r="D76" s="64">
        <v>11</v>
      </c>
      <c r="E76" s="65">
        <v>36000</v>
      </c>
    </row>
    <row r="77" spans="1:5" ht="17.25" thickBot="1">
      <c r="A77" s="66" t="s">
        <v>14</v>
      </c>
      <c r="B77" s="67" t="s">
        <v>16</v>
      </c>
      <c r="C77" s="68" t="s">
        <v>19</v>
      </c>
      <c r="D77" s="69">
        <v>20</v>
      </c>
      <c r="E77" s="70">
        <v>40000</v>
      </c>
    </row>
    <row r="78" spans="1:5" ht="17.25" thickTop="1"/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8"/>
  <sheetViews>
    <sheetView topLeftCell="A7" workbookViewId="0">
      <selection activeCell="E4" sqref="E4"/>
    </sheetView>
  </sheetViews>
  <sheetFormatPr defaultColWidth="8.85546875" defaultRowHeight="16.5"/>
  <cols>
    <col min="1" max="1" width="10.140625" style="2" bestFit="1" customWidth="1"/>
    <col min="2" max="2" width="8.28515625" style="2" bestFit="1" customWidth="1"/>
    <col min="3" max="3" width="10.42578125" style="2" bestFit="1" customWidth="1"/>
    <col min="4" max="4" width="13.5703125" style="2" customWidth="1"/>
    <col min="5" max="5" width="20.85546875" style="2" bestFit="1" customWidth="1"/>
    <col min="6" max="16384" width="8.85546875" style="2"/>
  </cols>
  <sheetData>
    <row r="1" spans="1:5">
      <c r="A1" s="4" t="s">
        <v>25</v>
      </c>
    </row>
    <row r="2" spans="1:5">
      <c r="A2" s="1" t="s">
        <v>19</v>
      </c>
      <c r="B2" s="6"/>
    </row>
    <row r="4" spans="1:5">
      <c r="A4" s="9"/>
      <c r="B4" s="10" t="s">
        <v>28</v>
      </c>
      <c r="C4" s="10" t="s">
        <v>29</v>
      </c>
      <c r="D4" s="10" t="s">
        <v>30</v>
      </c>
      <c r="E4" s="10" t="s">
        <v>31</v>
      </c>
    </row>
    <row r="5" spans="1:5">
      <c r="A5" s="11" t="s">
        <v>26</v>
      </c>
      <c r="B5" s="3">
        <f t="array" ref="B5">IF($A$2="",SUM((月份=A5)*1),SUM((月份=A5)*(區域=$A$2)))</f>
        <v>4</v>
      </c>
      <c r="C5" s="3">
        <f t="array" ref="C5">IF($A$2="",SUM((月份=A5)*Contacts),SUM((月份=A5)*(區域=$A$2)*客戶人數))</f>
        <v>130</v>
      </c>
      <c r="D5" s="3">
        <f t="array" ref="D5">IF($A$2="",SUM((月份=A5)*銷售業績),SUM((月份=A5)*(區域=$A$2)*銷售業績))</f>
        <v>344000</v>
      </c>
      <c r="E5" s="3">
        <f t="shared" ref="E5:E16" si="0">D5/C5</f>
        <v>2646.1538461538462</v>
      </c>
    </row>
    <row r="6" spans="1:5">
      <c r="A6" s="11" t="s">
        <v>4</v>
      </c>
      <c r="B6" s="3">
        <f t="array" ref="B6">IF($A$2="",SUM((月份=A6)*1),SUM((月份=A6)*(區域=$A$2)))</f>
        <v>1</v>
      </c>
      <c r="C6" s="3">
        <f t="array" ref="C6">IF($A$2="",SUM((月份=A6)*Contacts),SUM((月份=A6)*(區域=$A$2)*客戶人數))</f>
        <v>38</v>
      </c>
      <c r="D6" s="3">
        <f t="array" ref="D6">IF($A$2="",SUM((月份=A6)*銷售業績),SUM((月份=A6)*(區域=$A$2)*銷售業績))</f>
        <v>35000</v>
      </c>
      <c r="E6" s="3">
        <f t="shared" si="0"/>
        <v>921.0526315789474</v>
      </c>
    </row>
    <row r="7" spans="1:5">
      <c r="A7" s="11" t="s">
        <v>5</v>
      </c>
      <c r="B7" s="3">
        <f t="array" ref="B7">IF($A$2="",SUM((月份=A7)*1),SUM((月份=A7)*(區域=$A$2)))</f>
        <v>3</v>
      </c>
      <c r="C7" s="3">
        <f t="array" ref="C7">IF($A$2="",SUM((月份=A7)*Contacts),SUM((月份=A7)*(區域=$A$2)*客戶人數))</f>
        <v>93</v>
      </c>
      <c r="D7" s="3">
        <f t="array" ref="D7">IF($A$2="",SUM((月份=A7)*銷售業績),SUM((月份=A7)*(區域=$A$2)*銷售業績))</f>
        <v>232000</v>
      </c>
      <c r="E7" s="3">
        <f t="shared" si="0"/>
        <v>2494.6236559139784</v>
      </c>
    </row>
    <row r="8" spans="1:5">
      <c r="A8" s="11" t="s">
        <v>6</v>
      </c>
      <c r="B8" s="3">
        <f t="array" ref="B8">IF($A$2="",SUM((月份=A8)*1),SUM((月份=A8)*(區域=$A$2)))</f>
        <v>3</v>
      </c>
      <c r="C8" s="3">
        <f t="array" ref="C8">IF($A$2="",SUM((月份=A8)*Contacts),SUM((月份=A8)*(區域=$A$2)*客戶人數))</f>
        <v>107</v>
      </c>
      <c r="D8" s="3">
        <f t="array" ref="D8">IF($A$2="",SUM((月份=A8)*銷售業績),SUM((月份=A8)*(區域=$A$2)*銷售業績))</f>
        <v>318000</v>
      </c>
      <c r="E8" s="3">
        <f t="shared" si="0"/>
        <v>2971.9626168224299</v>
      </c>
    </row>
    <row r="9" spans="1:5">
      <c r="A9" s="11" t="s">
        <v>7</v>
      </c>
      <c r="B9" s="3">
        <f t="array" ref="B9">IF($A$2="",SUM((月份=A9)*1),SUM((月份=A9)*(區域=$A$2)))</f>
        <v>2</v>
      </c>
      <c r="C9" s="3">
        <f t="array" ref="C9">IF($A$2="",SUM((月份=A9)*Contacts),SUM((月份=A9)*(區域=$A$2)*客戶人數))</f>
        <v>108</v>
      </c>
      <c r="D9" s="3">
        <f t="array" ref="D9">IF($A$2="",SUM((月份=A9)*銷售業績),SUM((月份=A9)*(區域=$A$2)*銷售業績))</f>
        <v>109000</v>
      </c>
      <c r="E9" s="3">
        <f t="shared" si="0"/>
        <v>1009.2592592592592</v>
      </c>
    </row>
    <row r="10" spans="1:5">
      <c r="A10" s="11" t="s">
        <v>8</v>
      </c>
      <c r="B10" s="3">
        <f t="array" ref="B10">IF($A$2="",SUM((月份=A10)*1),SUM((月份=A10)*(區域=$A$2)))</f>
        <v>2</v>
      </c>
      <c r="C10" s="3">
        <f t="array" ref="C10">IF($A$2="",SUM((月份=A10)*Contacts),SUM((月份=A10)*(區域=$A$2)*客戶人數))</f>
        <v>57</v>
      </c>
      <c r="D10" s="3">
        <f t="array" ref="D10">IF($A$2="",SUM((月份=A10)*銷售業績),SUM((月份=A10)*(區域=$A$2)*銷售業績))</f>
        <v>133000</v>
      </c>
      <c r="E10" s="3">
        <f t="shared" si="0"/>
        <v>2333.3333333333335</v>
      </c>
    </row>
    <row r="11" spans="1:5">
      <c r="A11" s="11" t="s">
        <v>9</v>
      </c>
      <c r="B11" s="3">
        <f t="array" ref="B11">IF($A$2="",SUM((月份=A11)*1),SUM((月份=A11)*(區域=$A$2)))</f>
        <v>3</v>
      </c>
      <c r="C11" s="3">
        <f t="array" ref="C11">IF($A$2="",SUM((月份=A11)*Contacts),SUM((月份=A11)*(區域=$A$2)*客戶人數))</f>
        <v>103</v>
      </c>
      <c r="D11" s="3">
        <f t="array" ref="D11">IF($A$2="",SUM((月份=A11)*銷售業績),SUM((月份=A11)*(區域=$A$2)*銷售業績))</f>
        <v>228000</v>
      </c>
      <c r="E11" s="3">
        <f t="shared" si="0"/>
        <v>2213.5922330097087</v>
      </c>
    </row>
    <row r="12" spans="1:5">
      <c r="A12" s="11" t="s">
        <v>10</v>
      </c>
      <c r="B12" s="3">
        <f t="array" ref="B12">IF($A$2="",SUM((月份=A12)*1),SUM((月份=A12)*(區域=$A$2)))</f>
        <v>2</v>
      </c>
      <c r="C12" s="3">
        <f t="array" ref="C12">IF($A$2="",SUM((月份=A12)*Contacts),SUM((月份=A12)*(區域=$A$2)*客戶人數))</f>
        <v>102</v>
      </c>
      <c r="D12" s="3">
        <f t="array" ref="D12">IF($A$2="",SUM((月份=A12)*銷售業績),SUM((月份=A12)*(區域=$A$2)*銷售業績))</f>
        <v>137000</v>
      </c>
      <c r="E12" s="3">
        <f t="shared" si="0"/>
        <v>1343.1372549019609</v>
      </c>
    </row>
    <row r="13" spans="1:5">
      <c r="A13" s="11" t="s">
        <v>11</v>
      </c>
      <c r="B13" s="3">
        <f t="array" ref="B13">IF($A$2="",SUM((月份=A13)*1),SUM((月份=A13)*(區域=$A$2)))</f>
        <v>3</v>
      </c>
      <c r="C13" s="3">
        <f t="array" ref="C13">IF($A$2="",SUM((月份=A13)*Contacts),SUM((月份=A13)*(區域=$A$2)*客戶人數))</f>
        <v>80</v>
      </c>
      <c r="D13" s="3">
        <f t="array" ref="D13">IF($A$2="",SUM((月份=A13)*銷售業績),SUM((月份=A13)*(區域=$A$2)*銷售業績))</f>
        <v>214000</v>
      </c>
      <c r="E13" s="3">
        <f t="shared" si="0"/>
        <v>2675</v>
      </c>
    </row>
    <row r="14" spans="1:5">
      <c r="A14" s="11" t="s">
        <v>12</v>
      </c>
      <c r="B14" s="3">
        <f t="array" ref="B14">IF($A$2="",SUM((月份=A14)*1),SUM((月份=A14)*(區域=$A$2)))</f>
        <v>1</v>
      </c>
      <c r="C14" s="3">
        <f t="array" ref="C14">IF($A$2="",SUM((月份=A14)*Contacts),SUM((月份=A14)*(區域=$A$2)*客戶人數))</f>
        <v>26</v>
      </c>
      <c r="D14" s="3">
        <f t="array" ref="D14">IF($A$2="",SUM((月份=A14)*銷售業績),SUM((月份=A14)*(區域=$A$2)*銷售業績))</f>
        <v>49000</v>
      </c>
      <c r="E14" s="3">
        <f t="shared" si="0"/>
        <v>1884.6153846153845</v>
      </c>
    </row>
    <row r="15" spans="1:5">
      <c r="A15" s="11" t="s">
        <v>13</v>
      </c>
      <c r="B15" s="3">
        <f t="array" ref="B15">IF($A$2="",SUM((月份=A15)*1),SUM((月份=A15)*(區域=$A$2)))</f>
        <v>4</v>
      </c>
      <c r="C15" s="3">
        <f t="array" ref="C15">IF($A$2="",SUM((月份=A15)*Contacts),SUM((月份=A15)*(區域=$A$2)*客戶人數))</f>
        <v>151</v>
      </c>
      <c r="D15" s="3">
        <f t="array" ref="D15">IF($A$2="",SUM((月份=A15)*銷售業績),SUM((月份=A15)*(區域=$A$2)*銷售業績))</f>
        <v>227000</v>
      </c>
      <c r="E15" s="3">
        <f t="shared" si="0"/>
        <v>1503.3112582781457</v>
      </c>
    </row>
    <row r="16" spans="1:5">
      <c r="A16" s="11" t="s">
        <v>14</v>
      </c>
      <c r="B16" s="3">
        <f t="array" ref="B16">IF($A$2="",SUM((月份=A16)*1),SUM((月份=A16)*(區域=$A$2)))</f>
        <v>2</v>
      </c>
      <c r="C16" s="3">
        <f t="array" ref="C16">IF($A$2="",SUM((月份=A16)*Contacts),SUM((月份=A16)*(區域=$A$2)*客戶人數))</f>
        <v>29</v>
      </c>
      <c r="D16" s="3">
        <f t="array" ref="D16">IF($A$2="",SUM((月份=A16)*銷售業績),SUM((月份=A16)*(區域=$A$2)*銷售業績))</f>
        <v>149000</v>
      </c>
      <c r="E16" s="3">
        <f t="shared" si="0"/>
        <v>5137.9310344827591</v>
      </c>
    </row>
    <row r="18" spans="1:5">
      <c r="A18" s="7" t="s">
        <v>27</v>
      </c>
      <c r="B18" s="7"/>
      <c r="C18" s="8">
        <f>SUM(C5:C16)</f>
        <v>1024</v>
      </c>
      <c r="D18" s="8">
        <f>SUM(D5:D16)</f>
        <v>2175000</v>
      </c>
      <c r="E18" s="8">
        <f>AVERAGE(E5:E16)</f>
        <v>2261.1643756958129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C14" sqref="C14"/>
    </sheetView>
  </sheetViews>
  <sheetFormatPr defaultColWidth="8.85546875" defaultRowHeight="16.5"/>
  <cols>
    <col min="1" max="1" width="8.28515625" style="2" bestFit="1" customWidth="1"/>
    <col min="2" max="2" width="16" style="2" bestFit="1" customWidth="1"/>
    <col min="3" max="4" width="18.42578125" style="2" bestFit="1" customWidth="1"/>
    <col min="5" max="5" width="20.85546875" style="2" bestFit="1" customWidth="1"/>
    <col min="6" max="16384" width="8.85546875" style="2"/>
  </cols>
  <sheetData>
    <row r="2" spans="1:5">
      <c r="A2" s="71" t="s">
        <v>1</v>
      </c>
      <c r="B2" s="72" t="s">
        <v>19</v>
      </c>
    </row>
    <row r="4" spans="1:5">
      <c r="A4" s="73"/>
      <c r="B4" s="74" t="s">
        <v>40</v>
      </c>
      <c r="C4" s="75"/>
      <c r="D4" s="76"/>
    </row>
    <row r="5" spans="1:5">
      <c r="A5" s="74" t="s">
        <v>0</v>
      </c>
      <c r="B5" s="73" t="s">
        <v>39</v>
      </c>
      <c r="C5" s="77" t="s">
        <v>41</v>
      </c>
      <c r="D5" s="78" t="s">
        <v>42</v>
      </c>
      <c r="E5" s="10" t="s">
        <v>24</v>
      </c>
    </row>
    <row r="6" spans="1:5">
      <c r="A6" s="73" t="s">
        <v>3</v>
      </c>
      <c r="B6" s="79">
        <v>4</v>
      </c>
      <c r="C6" s="80">
        <v>130</v>
      </c>
      <c r="D6" s="81">
        <v>344000</v>
      </c>
      <c r="E6" s="90">
        <f>D6/C6</f>
        <v>2646.1538461538462</v>
      </c>
    </row>
    <row r="7" spans="1:5">
      <c r="A7" s="82" t="s">
        <v>4</v>
      </c>
      <c r="B7" s="83">
        <v>1</v>
      </c>
      <c r="C7" s="84">
        <v>38</v>
      </c>
      <c r="D7" s="85">
        <v>35000</v>
      </c>
      <c r="E7" s="90">
        <f t="shared" ref="E7:E17" si="0">D7/C7</f>
        <v>921.0526315789474</v>
      </c>
    </row>
    <row r="8" spans="1:5">
      <c r="A8" s="82" t="s">
        <v>5</v>
      </c>
      <c r="B8" s="83">
        <v>3</v>
      </c>
      <c r="C8" s="84">
        <v>93</v>
      </c>
      <c r="D8" s="85">
        <v>232000</v>
      </c>
      <c r="E8" s="90">
        <f t="shared" si="0"/>
        <v>2494.6236559139784</v>
      </c>
    </row>
    <row r="9" spans="1:5">
      <c r="A9" s="82" t="s">
        <v>6</v>
      </c>
      <c r="B9" s="83">
        <v>3</v>
      </c>
      <c r="C9" s="84">
        <v>107</v>
      </c>
      <c r="D9" s="85">
        <v>318000</v>
      </c>
      <c r="E9" s="90">
        <f t="shared" si="0"/>
        <v>2971.9626168224299</v>
      </c>
    </row>
    <row r="10" spans="1:5">
      <c r="A10" s="82" t="s">
        <v>7</v>
      </c>
      <c r="B10" s="83">
        <v>2</v>
      </c>
      <c r="C10" s="84">
        <v>108</v>
      </c>
      <c r="D10" s="85">
        <v>109000</v>
      </c>
      <c r="E10" s="90">
        <f t="shared" si="0"/>
        <v>1009.2592592592592</v>
      </c>
    </row>
    <row r="11" spans="1:5">
      <c r="A11" s="82" t="s">
        <v>8</v>
      </c>
      <c r="B11" s="83">
        <v>2</v>
      </c>
      <c r="C11" s="84">
        <v>57</v>
      </c>
      <c r="D11" s="85">
        <v>133000</v>
      </c>
      <c r="E11" s="90">
        <f t="shared" si="0"/>
        <v>2333.3333333333335</v>
      </c>
    </row>
    <row r="12" spans="1:5">
      <c r="A12" s="82" t="s">
        <v>9</v>
      </c>
      <c r="B12" s="83">
        <v>3</v>
      </c>
      <c r="C12" s="84">
        <v>103</v>
      </c>
      <c r="D12" s="85">
        <v>228000</v>
      </c>
      <c r="E12" s="90">
        <f t="shared" si="0"/>
        <v>2213.5922330097087</v>
      </c>
    </row>
    <row r="13" spans="1:5">
      <c r="A13" s="82" t="s">
        <v>10</v>
      </c>
      <c r="B13" s="83">
        <v>2</v>
      </c>
      <c r="C13" s="84">
        <v>102</v>
      </c>
      <c r="D13" s="85">
        <v>137000</v>
      </c>
      <c r="E13" s="90">
        <f t="shared" si="0"/>
        <v>1343.1372549019609</v>
      </c>
    </row>
    <row r="14" spans="1:5">
      <c r="A14" s="82" t="s">
        <v>11</v>
      </c>
      <c r="B14" s="83">
        <v>3</v>
      </c>
      <c r="C14" s="84">
        <v>80</v>
      </c>
      <c r="D14" s="85">
        <v>214000</v>
      </c>
      <c r="E14" s="90">
        <f t="shared" si="0"/>
        <v>2675</v>
      </c>
    </row>
    <row r="15" spans="1:5">
      <c r="A15" s="82" t="s">
        <v>12</v>
      </c>
      <c r="B15" s="83">
        <v>1</v>
      </c>
      <c r="C15" s="84">
        <v>26</v>
      </c>
      <c r="D15" s="85">
        <v>49000</v>
      </c>
      <c r="E15" s="90">
        <f t="shared" si="0"/>
        <v>1884.6153846153845</v>
      </c>
    </row>
    <row r="16" spans="1:5">
      <c r="A16" s="82" t="s">
        <v>13</v>
      </c>
      <c r="B16" s="83">
        <v>4</v>
      </c>
      <c r="C16" s="84">
        <v>151</v>
      </c>
      <c r="D16" s="85">
        <v>227000</v>
      </c>
      <c r="E16" s="90">
        <f t="shared" si="0"/>
        <v>1503.3112582781457</v>
      </c>
    </row>
    <row r="17" spans="1:5">
      <c r="A17" s="82" t="s">
        <v>14</v>
      </c>
      <c r="B17" s="83">
        <v>2</v>
      </c>
      <c r="C17" s="84">
        <v>29</v>
      </c>
      <c r="D17" s="85">
        <v>149000</v>
      </c>
      <c r="E17" s="90">
        <f t="shared" si="0"/>
        <v>5137.9310344827591</v>
      </c>
    </row>
    <row r="18" spans="1:5">
      <c r="A18" s="86" t="s">
        <v>38</v>
      </c>
      <c r="B18" s="87">
        <v>30</v>
      </c>
      <c r="C18" s="88">
        <v>1024</v>
      </c>
      <c r="D18" s="89">
        <v>2175000</v>
      </c>
      <c r="E18" s="90">
        <f>AVERAGE(E6:E17)</f>
        <v>2261.1643756958129</v>
      </c>
    </row>
  </sheetData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8</vt:i4>
      </vt:variant>
    </vt:vector>
  </HeadingPairs>
  <TitlesOfParts>
    <vt:vector size="11" baseType="lpstr">
      <vt:lpstr>使用運算列表</vt:lpstr>
      <vt:lpstr>使用陣列公式</vt:lpstr>
      <vt:lpstr>樞紐分析結果</vt:lpstr>
      <vt:lpstr>使用陣列公式!Criteria</vt:lpstr>
      <vt:lpstr>Criteria</vt:lpstr>
      <vt:lpstr>Database</vt:lpstr>
      <vt:lpstr>月份</vt:lpstr>
      <vt:lpstr>客戶人數</vt:lpstr>
      <vt:lpstr>區域</vt:lpstr>
      <vt:lpstr>業務員</vt:lpstr>
      <vt:lpstr>銷售業績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table summary.xls</dc:title>
  <dc:subject>Excel 2002 Formulas</dc:subject>
  <dc:creator>John Walkenbach</dc:creator>
  <cp:keywords>©2001, JWalk &amp; Associates, Inc.</cp:keywords>
  <dc:description>Example file distributed with 'Excel 2002 Formulas', from Hungry Minds Inc.</dc:description>
  <cp:lastModifiedBy>Windows 使用者</cp:lastModifiedBy>
  <dcterms:created xsi:type="dcterms:W3CDTF">1999-05-15T14:51:23Z</dcterms:created>
  <dcterms:modified xsi:type="dcterms:W3CDTF">2013-09-16T06:02:44Z</dcterms:modified>
  <cp:category>http://www.j-walk.com/ss</cp:category>
</cp:coreProperties>
</file>