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改版\新範例檔案\"/>
    </mc:Choice>
  </mc:AlternateContent>
  <bookViews>
    <workbookView xWindow="195" yWindow="15" windowWidth="12330" windowHeight="7050" tabRatio="700"/>
  </bookViews>
  <sheets>
    <sheet name="時間價值函數範例" sheetId="1" r:id="rId1"/>
    <sheet name="分期付款償付表" sheetId="4" r:id="rId2"/>
    <sheet name="折舊" sheetId="2" r:id="rId3"/>
    <sheet name="折舊分析" sheetId="5" r:id="rId4"/>
    <sheet name="折舊分析圖" sheetId="10" r:id="rId5"/>
    <sheet name="財務決策" sheetId="7" r:id="rId6"/>
    <sheet name="債券" sheetId="8" r:id="rId7"/>
    <sheet name="其他財務函數" sheetId="9" r:id="rId8"/>
  </sheets>
  <externalReferences>
    <externalReference r:id="rId9"/>
  </externalReferences>
  <definedNames>
    <definedName name="檢定成績">#REF!</definedName>
  </definedNames>
  <calcPr calcId="152511"/>
</workbook>
</file>

<file path=xl/calcChain.xml><?xml version="1.0" encoding="utf-8"?>
<calcChain xmlns="http://schemas.openxmlformats.org/spreadsheetml/2006/main">
  <c r="C4" i="9" l="1"/>
  <c r="C7" i="9" s="1"/>
  <c r="B7" i="9"/>
  <c r="B4" i="4"/>
  <c r="B5" i="4" s="1"/>
  <c r="B7" i="4" s="1"/>
  <c r="B17" i="4"/>
</calcChain>
</file>

<file path=xl/comments1.xml><?xml version="1.0" encoding="utf-8"?>
<comments xmlns="http://schemas.openxmlformats.org/spreadsheetml/2006/main">
  <authors>
    <author>vincent</author>
  </authors>
  <commentList>
    <comment ref="A35" authorId="0" shapeId="0">
      <text>
        <r>
          <rPr>
            <b/>
            <sz val="9"/>
            <color indexed="81"/>
            <rFont val="新細明體"/>
            <family val="1"/>
            <charset val="136"/>
          </rPr>
          <t>vincent:</t>
        </r>
        <r>
          <rPr>
            <sz val="9"/>
            <color indexed="81"/>
            <rFont val="新細明體"/>
            <family val="1"/>
            <charset val="136"/>
          </rPr>
          <t xml:space="preserve">
評估2002年 1月 10 日支付 $10,000 現金之投資案，並陸續於 2003 年 3 月 1 日回收 $2750；2003 年 10 月 30 日回收 $4250；2004 年 2 月 15 日回收 $3250，2005 年 4 月 1 日回收 $2750 之內部報酬率。</t>
        </r>
      </text>
    </comment>
  </commentList>
</comments>
</file>

<file path=xl/comments2.xml><?xml version="1.0" encoding="utf-8"?>
<comments xmlns="http://schemas.openxmlformats.org/spreadsheetml/2006/main">
  <authors>
    <author>一個滿意的 Microsoft Office 使用者</author>
  </authors>
  <commentList>
    <comment ref="A1" authorId="0" shapeId="0">
      <text>
        <r>
          <rPr>
            <sz val="9"/>
            <color indexed="81"/>
            <rFont val="新細明體"/>
            <family val="1"/>
            <charset val="136"/>
          </rPr>
          <t>年初美美抽中大獎，可有兩種受獎選擇；A方案為年底開始每年在瑞士銀行存12000美元，共五年，利率是10%，一年計息一次；B方案是從現在開始每年在法國銀行存11000元，共五年，利率也是10%，但半年計息一次。試問美美應該如何抉擇?</t>
        </r>
      </text>
    </comment>
  </commentList>
</comments>
</file>

<file path=xl/sharedStrings.xml><?xml version="1.0" encoding="utf-8"?>
<sst xmlns="http://schemas.openxmlformats.org/spreadsheetml/2006/main" count="356" uniqueCount="337">
  <si>
    <t>某債券的交易條件如下：交割日為2007年6月25日，到期日為2008年12月31日，發行日為2007年1月1日，年利率 6.25%，</t>
  </si>
  <si>
    <t>每年付息一次，每百元成交價格為 $100，計算日期的基準為 30/360，則該債券之收益率為何？</t>
  </si>
  <si>
    <t>=YIELDMAT("2007/6/25","2008/12/31","2007/1/1",6.25%,100,0)</t>
    <phoneticPr fontId="2" type="noConversion"/>
  </si>
  <si>
    <t>=RATE(20*12,-10000,1000000,,1,10%)*12</t>
    <phoneticPr fontId="2" type="noConversion"/>
  </si>
  <si>
    <t>=RATE(10,150000,-1000000,300000,0,10%)</t>
    <phoneticPr fontId="2" type="noConversion"/>
  </si>
  <si>
    <t>=RATE(12,5835,-1000000,1000000)*12</t>
    <phoneticPr fontId="2" type="noConversion"/>
  </si>
  <si>
    <t>有效利率與年金</t>
  </si>
  <si>
    <r>
      <t>A</t>
    </r>
    <r>
      <rPr>
        <sz val="12"/>
        <rFont val="新細明體"/>
        <family val="1"/>
        <charset val="136"/>
      </rPr>
      <t>方案</t>
    </r>
  </si>
  <si>
    <r>
      <t>B</t>
    </r>
    <r>
      <rPr>
        <sz val="12"/>
        <rFont val="新細明體"/>
        <family val="1"/>
        <charset val="136"/>
      </rPr>
      <t>方案</t>
    </r>
  </si>
  <si>
    <t>名目利率</t>
  </si>
  <si>
    <t>有效利率</t>
  </si>
  <si>
    <t>每期得款</t>
  </si>
  <si>
    <t>現值</t>
  </si>
  <si>
    <t>型態</t>
  </si>
  <si>
    <t>未來值</t>
  </si>
  <si>
    <t>直接計算</t>
    <phoneticPr fontId="2" type="noConversion"/>
  </si>
  <si>
    <r>
      <t>在房屋抵押貸款的分析中，借款</t>
    </r>
    <r>
      <rPr>
        <sz val="10"/>
        <rFont val="Arial"/>
        <family val="2"/>
      </rPr>
      <t>20</t>
    </r>
    <r>
      <rPr>
        <sz val="10"/>
        <rFont val="華康中圓體"/>
        <family val="3"/>
        <charset val="136"/>
      </rPr>
      <t>年，年利率</t>
    </r>
    <r>
      <rPr>
        <sz val="10"/>
        <rFont val="Arial"/>
        <family val="2"/>
      </rPr>
      <t>9.75%</t>
    </r>
    <r>
      <rPr>
        <sz val="10"/>
        <rFont val="華康中圓體"/>
        <family val="3"/>
        <charset val="136"/>
      </rPr>
      <t>，金額</t>
    </r>
    <r>
      <rPr>
        <sz val="10"/>
        <rFont val="Arial"/>
        <family val="2"/>
      </rPr>
      <t>500</t>
    </r>
    <r>
      <rPr>
        <sz val="10"/>
        <rFont val="華康中圓體"/>
        <family val="3"/>
        <charset val="136"/>
      </rPr>
      <t>萬，按月攤還，請問，</t>
    </r>
    <phoneticPr fontId="2" type="noConversion"/>
  </si>
  <si>
    <r>
      <t>j</t>
    </r>
    <r>
      <rPr>
        <sz val="10"/>
        <rFont val="新細明體"/>
        <family val="1"/>
        <charset val="136"/>
      </rPr>
      <t>第一個月應付利息金額</t>
    </r>
    <phoneticPr fontId="2" type="noConversion"/>
  </si>
  <si>
    <t>=CUMIPMT(9.75%/12,20*12,5000000,1,1,0)</t>
    <phoneticPr fontId="2" type="noConversion"/>
  </si>
  <si>
    <t>=IPMT(9.75%/12,1,12*20,5000000)</t>
    <phoneticPr fontId="2" type="noConversion"/>
  </si>
  <si>
    <r>
      <t>k</t>
    </r>
    <r>
      <rPr>
        <sz val="10"/>
        <rFont val="新細明體"/>
        <family val="1"/>
        <charset val="136"/>
      </rPr>
      <t>第10年全年應付利息金額</t>
    </r>
    <phoneticPr fontId="2" type="noConversion"/>
  </si>
  <si>
    <t>=CUMIPMT(9.75%/12,20*12,5000000,109,120,0)</t>
    <phoneticPr fontId="2" type="noConversion"/>
  </si>
  <si>
    <r>
      <t>在房屋抵押貸款的分析中，借款</t>
    </r>
    <r>
      <rPr>
        <sz val="10"/>
        <rFont val="Arial"/>
        <family val="2"/>
      </rPr>
      <t>20</t>
    </r>
    <r>
      <rPr>
        <sz val="10"/>
        <rFont val="華康中圓體"/>
        <family val="3"/>
        <charset val="136"/>
      </rPr>
      <t>年，年利率</t>
    </r>
    <r>
      <rPr>
        <sz val="10"/>
        <rFont val="Arial"/>
        <family val="2"/>
      </rPr>
      <t>9.75%</t>
    </r>
    <r>
      <rPr>
        <sz val="10"/>
        <rFont val="華康中圓體"/>
        <family val="3"/>
        <charset val="136"/>
      </rPr>
      <t>，金額</t>
    </r>
    <r>
      <rPr>
        <sz val="10"/>
        <rFont val="Arial"/>
        <family val="2"/>
      </rPr>
      <t>500</t>
    </r>
    <r>
      <rPr>
        <sz val="10"/>
        <rFont val="華康中圓體"/>
        <family val="3"/>
        <charset val="136"/>
      </rPr>
      <t>萬，按月攤還，請問，</t>
    </r>
  </si>
  <si>
    <r>
      <t>k</t>
    </r>
    <r>
      <rPr>
        <sz val="10"/>
        <rFont val="華康細明體"/>
        <family val="3"/>
        <charset val="136"/>
      </rPr>
      <t>第十年的付款本金金額</t>
    </r>
    <r>
      <rPr>
        <sz val="10"/>
        <rFont val="Times New Roman"/>
        <family val="1"/>
      </rPr>
      <t xml:space="preserve"> (109</t>
    </r>
    <r>
      <rPr>
        <sz val="10"/>
        <rFont val="華康細明體"/>
        <family val="3"/>
        <charset val="136"/>
      </rPr>
      <t>期到</t>
    </r>
    <r>
      <rPr>
        <sz val="10"/>
        <rFont val="Times New Roman"/>
        <family val="1"/>
      </rPr>
      <t>120</t>
    </r>
    <r>
      <rPr>
        <sz val="10"/>
        <rFont val="華康細明體"/>
        <family val="3"/>
        <charset val="136"/>
      </rPr>
      <t>期</t>
    </r>
    <r>
      <rPr>
        <sz val="10"/>
        <rFont val="Times New Roman"/>
        <family val="1"/>
      </rPr>
      <t>)</t>
    </r>
  </si>
  <si>
    <r>
      <t>假設</t>
    </r>
    <r>
      <rPr>
        <sz val="10"/>
        <rFont val="Times New Roman"/>
        <family val="1"/>
      </rPr>
      <t xml:space="preserve"> A5:A8 </t>
    </r>
    <r>
      <rPr>
        <sz val="10"/>
        <rFont val="華康細明體"/>
        <family val="3"/>
        <charset val="136"/>
      </rPr>
      <t>儲存格分別代表一儲蓄存款之分析資料，依序為年利率</t>
    </r>
    <r>
      <rPr>
        <sz val="10"/>
        <rFont val="Times New Roman"/>
        <family val="1"/>
      </rPr>
      <t xml:space="preserve"> 10%</t>
    </r>
    <r>
      <rPr>
        <sz val="10"/>
        <rFont val="華康細明體"/>
        <family val="3"/>
        <charset val="136"/>
      </rPr>
      <t>﹑期數</t>
    </r>
    <r>
      <rPr>
        <sz val="10"/>
        <rFont val="Times New Roman"/>
        <family val="1"/>
      </rPr>
      <t xml:space="preserve"> 3 </t>
    </r>
    <r>
      <rPr>
        <sz val="10"/>
        <rFont val="華康細明體"/>
        <family val="3"/>
        <charset val="136"/>
      </rPr>
      <t>年﹑每月付款</t>
    </r>
    <r>
      <rPr>
        <sz val="10"/>
        <rFont val="Times New Roman"/>
        <family val="1"/>
      </rPr>
      <t>1000</t>
    </r>
    <r>
      <rPr>
        <sz val="10"/>
        <rFont val="華康細明體"/>
        <family val="3"/>
        <charset val="136"/>
      </rPr>
      <t>元，或</t>
    </r>
    <phoneticPr fontId="2" type="noConversion"/>
  </si>
  <si>
    <t>每年付款12000元，請分別按月利與年利計算，於A8儲存格中求算終值。</t>
  </si>
  <si>
    <t>CUMIPMT</t>
  </si>
  <si>
    <t>CUMPRINC</t>
  </si>
  <si>
    <t>FV</t>
    <phoneticPr fontId="2" type="noConversion"/>
  </si>
  <si>
    <r>
      <t>k</t>
    </r>
    <r>
      <rPr>
        <sz val="10"/>
        <rFont val="華康細明體"/>
        <family val="3"/>
        <charset val="136"/>
      </rPr>
      <t>若按年利複利計算，每年繳</t>
    </r>
    <r>
      <rPr>
        <sz val="10"/>
        <rFont val="Times New Roman"/>
        <family val="1"/>
      </rPr>
      <t xml:space="preserve"> 12000 </t>
    </r>
    <r>
      <rPr>
        <sz val="10"/>
        <rFont val="華康細明體"/>
        <family val="3"/>
        <charset val="136"/>
      </rPr>
      <t>元，則終值</t>
    </r>
    <phoneticPr fontId="2" type="noConversion"/>
  </si>
  <si>
    <r>
      <t>j</t>
    </r>
    <r>
      <rPr>
        <sz val="10"/>
        <rFont val="華康中圓體"/>
        <family val="3"/>
        <charset val="136"/>
      </rPr>
      <t>第一個月應付本金金額</t>
    </r>
    <phoneticPr fontId="2" type="noConversion"/>
  </si>
  <si>
    <r>
      <t>j</t>
    </r>
    <r>
      <rPr>
        <sz val="10"/>
        <rFont val="華康細明體"/>
        <family val="3"/>
        <charset val="136"/>
      </rPr>
      <t xml:space="preserve">若按月利複利計算，每月繳1000 元，則終值 </t>
    </r>
    <phoneticPr fontId="2" type="noConversion"/>
  </si>
  <si>
    <t>定期儲蓄存款，假設期初存入100,000 元，且以後每月月底儲蓄 1萬元，若年利率為 8%，為期10 年，且按</t>
  </si>
  <si>
    <t>月利複利計算，則 10 年後帳戶餘額為何?若改為月初繳款，則10年後又有多少的餘額?</t>
  </si>
  <si>
    <r>
      <t>j</t>
    </r>
    <r>
      <rPr>
        <sz val="10"/>
        <rFont val="華康細明體"/>
        <family val="3"/>
        <charset val="136"/>
      </rPr>
      <t>期末</t>
    </r>
  </si>
  <si>
    <r>
      <t>k</t>
    </r>
    <r>
      <rPr>
        <sz val="10"/>
        <rFont val="華康細明體"/>
        <family val="3"/>
        <charset val="136"/>
      </rPr>
      <t>期初</t>
    </r>
  </si>
  <si>
    <t>=CUMPRINC(9.75%/12,20*12,5000000,1,1,0)</t>
    <phoneticPr fontId="2" type="noConversion"/>
  </si>
  <si>
    <t>=PPMT(9.75%/12,1,12*20,5000000)</t>
    <phoneticPr fontId="2" type="noConversion"/>
  </si>
  <si>
    <t>=CUMPRINC(9.75%/12,20*12,5000000,109,120,0)</t>
    <phoneticPr fontId="2" type="noConversion"/>
  </si>
  <si>
    <t>=FV(A18/12,A19*12,-A20)</t>
    <phoneticPr fontId="2" type="noConversion"/>
  </si>
  <si>
    <t>=FV(A18,A19,-A21*12)</t>
    <phoneticPr fontId="2" type="noConversion"/>
  </si>
  <si>
    <t>FV(8%/12,120,-10000,-100000)</t>
    <phoneticPr fontId="2" type="noConversion"/>
  </si>
  <si>
    <t>=FV(8%/12,120,-10000,-100000,1)</t>
    <phoneticPr fontId="2" type="noConversion"/>
  </si>
  <si>
    <t>購買資產方法通常有分期付款或現金價二種。假設現金價為10萬元，倘若在沒有急需此10 萬元現金，且亦無更佳之投資機</t>
  </si>
  <si>
    <t>會，則分期付款的方法在如下二種型態下，試比較現金或那一種分期方式較有利：頭期款2萬，分10期 (月)，年利</t>
  </si>
  <si>
    <t>率8%，期付1萬。頭期款2萬4仟，分36期 (月)，年利率8%期付3仟。</t>
  </si>
  <si>
    <t>=PV(8%/12,36,-3000)+24000</t>
    <phoneticPr fontId="2" type="noConversion"/>
  </si>
  <si>
    <r>
      <t>以現金支付，現值是</t>
    </r>
    <r>
      <rPr>
        <sz val="10"/>
        <rFont val="Times New Roman"/>
        <family val="1"/>
      </rPr>
      <t>100,000</t>
    </r>
    <r>
      <rPr>
        <sz val="10"/>
        <rFont val="華康細明體"/>
        <family val="3"/>
        <charset val="136"/>
      </rPr>
      <t>，因此，「現金」較「分期」有利，而在分期方法中，以方案</t>
    </r>
    <r>
      <rPr>
        <sz val="10"/>
        <rFont val="Wingdings"/>
        <charset val="2"/>
      </rPr>
      <t></t>
    </r>
    <r>
      <rPr>
        <sz val="10"/>
        <rFont val="華康細明體"/>
        <family val="3"/>
        <charset val="136"/>
      </rPr>
      <t>的分期付款中較有利。</t>
    </r>
  </si>
  <si>
    <t>=PV(8%/12,10,-10000)+20000</t>
    <phoneticPr fontId="2" type="noConversion"/>
  </si>
  <si>
    <r>
      <t>假設期初金額為</t>
    </r>
    <r>
      <rPr>
        <sz val="9.5"/>
        <rFont val="Arial"/>
        <family val="2"/>
      </rPr>
      <t>10,000</t>
    </r>
    <r>
      <rPr>
        <sz val="9.5"/>
        <rFont val="華康中圓體"/>
        <family val="3"/>
        <charset val="136"/>
      </rPr>
      <t>，若第一至第三年的年利率分別為</t>
    </r>
    <r>
      <rPr>
        <sz val="9.5"/>
        <rFont val="Arial"/>
        <family val="2"/>
      </rPr>
      <t>10%</t>
    </r>
    <r>
      <rPr>
        <sz val="9.5"/>
        <rFont val="華康中圓體"/>
        <family val="3"/>
        <charset val="136"/>
      </rPr>
      <t>、</t>
    </r>
    <r>
      <rPr>
        <sz val="9.5"/>
        <rFont val="Arial"/>
        <family val="2"/>
      </rPr>
      <t>8%</t>
    </r>
    <r>
      <rPr>
        <sz val="9.5"/>
        <rFont val="華康中圓體"/>
        <family val="3"/>
        <charset val="136"/>
      </rPr>
      <t>、</t>
    </r>
    <r>
      <rPr>
        <sz val="9.5"/>
        <rFont val="Arial"/>
        <family val="2"/>
      </rPr>
      <t>12%</t>
    </r>
    <r>
      <rPr>
        <sz val="9.5"/>
        <rFont val="華康中圓體"/>
        <family val="3"/>
        <charset val="136"/>
      </rPr>
      <t>，則到期之終值為何</t>
    </r>
    <r>
      <rPr>
        <sz val="9.5"/>
        <rFont val="Arial"/>
        <family val="2"/>
      </rPr>
      <t>(</t>
    </r>
    <r>
      <rPr>
        <sz val="9.5"/>
        <rFont val="華康中圓體"/>
        <family val="3"/>
        <charset val="136"/>
      </rPr>
      <t>以複利計算</t>
    </r>
    <r>
      <rPr>
        <sz val="9.5"/>
        <rFont val="Arial"/>
        <family val="2"/>
      </rPr>
      <t>)</t>
    </r>
  </si>
  <si>
    <r>
      <t>年利率為</t>
    </r>
    <r>
      <rPr>
        <sz val="9.5"/>
        <rFont val="Arial"/>
        <family val="2"/>
      </rPr>
      <t>10 %</t>
    </r>
    <r>
      <rPr>
        <sz val="9.5"/>
        <rFont val="華康中圓體"/>
        <family val="3"/>
        <charset val="136"/>
      </rPr>
      <t>的三年期</t>
    </r>
    <r>
      <rPr>
        <sz val="9.5"/>
        <rFont val="Arial"/>
        <family val="2"/>
      </rPr>
      <t xml:space="preserve"> $8,000</t>
    </r>
    <r>
      <rPr>
        <sz val="9.5"/>
        <rFont val="華康中圓體"/>
        <family val="3"/>
        <charset val="136"/>
      </rPr>
      <t>貸款，求算</t>
    </r>
  </si>
  <si>
    <r>
      <t>1.</t>
    </r>
    <r>
      <rPr>
        <sz val="9.5"/>
        <rFont val="華康中圓體"/>
        <family val="3"/>
        <charset val="136"/>
      </rPr>
      <t>第一個月應付利息金額</t>
    </r>
  </si>
  <si>
    <r>
      <t>2.</t>
    </r>
    <r>
      <rPr>
        <sz val="9.5"/>
        <rFont val="華康中圓體"/>
        <family val="3"/>
        <charset val="136"/>
      </rPr>
      <t>最後一年應付利息金額</t>
    </r>
  </si>
  <si>
    <t>第一個月應付利息金額</t>
  </si>
  <si>
    <t>最後一年應付利息金額</t>
  </si>
  <si>
    <t>=FVSCHEDULE(10000,{0.1,0.08,0.12})</t>
    <phoneticPr fontId="2" type="noConversion"/>
  </si>
  <si>
    <t>=IPMT(10%,3,3,8000)</t>
    <phoneticPr fontId="2" type="noConversion"/>
  </si>
  <si>
    <t>=IPMT(10%/12,1,36,8000)</t>
    <phoneticPr fontId="2" type="noConversion"/>
  </si>
  <si>
    <t>IPMT</t>
    <phoneticPr fontId="2" type="noConversion"/>
  </si>
  <si>
    <r>
      <t>請求算</t>
    </r>
    <r>
      <rPr>
        <sz val="9.5"/>
        <rFont val="Arial"/>
        <family val="2"/>
      </rPr>
      <t xml:space="preserve">15 </t>
    </r>
    <r>
      <rPr>
        <sz val="9.5"/>
        <rFont val="華康中圓體"/>
        <family val="3"/>
        <charset val="136"/>
      </rPr>
      <t>年貸款，按月支付，貨款金額</t>
    </r>
    <r>
      <rPr>
        <sz val="9.5"/>
        <rFont val="Arial"/>
        <family val="2"/>
      </rPr>
      <t xml:space="preserve"> $1,000,000</t>
    </r>
    <r>
      <rPr>
        <sz val="9.5"/>
        <rFont val="華康中圓體"/>
        <family val="3"/>
        <charset val="136"/>
      </rPr>
      <t>，年利率</t>
    </r>
    <r>
      <rPr>
        <sz val="9.5"/>
        <rFont val="Arial"/>
        <family val="2"/>
      </rPr>
      <t xml:space="preserve">8% </t>
    </r>
    <r>
      <rPr>
        <sz val="9.5"/>
        <rFont val="華康中圓體"/>
        <family val="3"/>
        <charset val="136"/>
      </rPr>
      <t>之第</t>
    </r>
    <r>
      <rPr>
        <sz val="9.5"/>
        <rFont val="Arial"/>
        <family val="2"/>
      </rPr>
      <t>8</t>
    </r>
    <r>
      <rPr>
        <sz val="9.5"/>
        <rFont val="華康中圓體"/>
        <family val="3"/>
        <charset val="136"/>
      </rPr>
      <t>、</t>
    </r>
    <r>
      <rPr>
        <sz val="9.5"/>
        <rFont val="Arial"/>
        <family val="2"/>
      </rPr>
      <t>20</t>
    </r>
    <r>
      <rPr>
        <sz val="9.5"/>
        <rFont val="華康中圓體"/>
        <family val="3"/>
        <charset val="136"/>
      </rPr>
      <t>、最後一期的利息支付分。</t>
    </r>
  </si>
  <si>
    <r>
      <t>j</t>
    </r>
    <r>
      <rPr>
        <sz val="10"/>
        <rFont val="華康細明體"/>
        <family val="3"/>
        <charset val="136"/>
      </rPr>
      <t>第</t>
    </r>
    <r>
      <rPr>
        <sz val="10"/>
        <rFont val="Times New Roman"/>
        <family val="1"/>
      </rPr>
      <t>8</t>
    </r>
    <r>
      <rPr>
        <sz val="10"/>
        <rFont val="華康細明體"/>
        <family val="3"/>
        <charset val="136"/>
      </rPr>
      <t>期﹕</t>
    </r>
    <phoneticPr fontId="2" type="noConversion"/>
  </si>
  <si>
    <r>
      <t>k</t>
    </r>
    <r>
      <rPr>
        <sz val="10"/>
        <rFont val="華康細明體"/>
        <family val="3"/>
        <charset val="136"/>
      </rPr>
      <t>第</t>
    </r>
    <r>
      <rPr>
        <sz val="10"/>
        <rFont val="Times New Roman"/>
        <family val="1"/>
      </rPr>
      <t>20</t>
    </r>
    <r>
      <rPr>
        <sz val="10"/>
        <rFont val="華康細明體"/>
        <family val="3"/>
        <charset val="136"/>
      </rPr>
      <t>期</t>
    </r>
    <phoneticPr fontId="2" type="noConversion"/>
  </si>
  <si>
    <r>
      <t>l</t>
    </r>
    <r>
      <rPr>
        <sz val="10"/>
        <rFont val="華康細明體"/>
        <family val="3"/>
        <charset val="136"/>
      </rPr>
      <t>最後一期</t>
    </r>
    <phoneticPr fontId="2" type="noConversion"/>
  </si>
  <si>
    <t>=IPMT(8%/12,8,180,1000000)</t>
    <phoneticPr fontId="2" type="noConversion"/>
  </si>
  <si>
    <t>=IPMT(8%/12,20,180,1000000)</t>
    <phoneticPr fontId="2" type="noConversion"/>
  </si>
  <si>
    <t>=IPMT(8%/12,180,180,1000000)</t>
    <phoneticPr fontId="2" type="noConversion"/>
  </si>
  <si>
    <r>
      <t>假設</t>
    </r>
    <r>
      <rPr>
        <sz val="10"/>
        <rFont val="Times New Roman"/>
        <family val="1"/>
      </rPr>
      <t>10</t>
    </r>
    <r>
      <rPr>
        <sz val="10"/>
        <rFont val="華康細明體"/>
        <family val="3"/>
        <charset val="136"/>
      </rPr>
      <t>年貸款，按年支付，貨款金額</t>
    </r>
    <r>
      <rPr>
        <sz val="10"/>
        <rFont val="Times New Roman"/>
        <family val="1"/>
      </rPr>
      <t xml:space="preserve"> $100,000</t>
    </r>
    <r>
      <rPr>
        <sz val="10"/>
        <rFont val="華康細明體"/>
        <family val="3"/>
        <charset val="136"/>
      </rPr>
      <t>，年利率</t>
    </r>
    <r>
      <rPr>
        <sz val="10"/>
        <rFont val="Times New Roman"/>
        <family val="1"/>
      </rPr>
      <t>15%</t>
    </r>
    <r>
      <rPr>
        <sz val="10"/>
        <rFont val="華康細明體"/>
        <family val="3"/>
        <charset val="136"/>
      </rPr>
      <t>，第</t>
    </r>
    <r>
      <rPr>
        <sz val="10"/>
        <rFont val="Times New Roman"/>
        <family val="1"/>
      </rPr>
      <t>1</t>
    </r>
    <r>
      <rPr>
        <sz val="10"/>
        <rFont val="華康細明體"/>
        <family val="3"/>
        <charset val="136"/>
      </rPr>
      <t>年及第</t>
    </r>
    <r>
      <rPr>
        <sz val="10"/>
        <rFont val="Times New Roman"/>
        <family val="1"/>
      </rPr>
      <t>10</t>
    </r>
    <r>
      <rPr>
        <sz val="10"/>
        <rFont val="華康細明體"/>
        <family val="3"/>
        <charset val="136"/>
      </rPr>
      <t>年之利息支付分別為</t>
    </r>
    <r>
      <rPr>
        <sz val="10"/>
        <rFont val="Times New Roman"/>
        <family val="1"/>
      </rPr>
      <t>:(</t>
    </r>
    <r>
      <rPr>
        <sz val="10"/>
        <rFont val="華康細明體"/>
        <family val="3"/>
        <charset val="136"/>
      </rPr>
      <t>以小數點一位之正數顯示</t>
    </r>
    <r>
      <rPr>
        <sz val="10"/>
        <rFont val="Times New Roman"/>
        <family val="1"/>
      </rPr>
      <t>)</t>
    </r>
  </si>
  <si>
    <t>第一年</t>
    <phoneticPr fontId="2" type="noConversion"/>
  </si>
  <si>
    <t>第十年</t>
  </si>
  <si>
    <t>ABS(ROUND(IPMT(15%,1,10,100000),1))</t>
    <phoneticPr fontId="2" type="noConversion"/>
  </si>
  <si>
    <t>ABS(ROUND(IPMT(15%,10,10,100000),1))</t>
    <phoneticPr fontId="2" type="noConversion"/>
  </si>
  <si>
    <r>
      <t>若欲於儲蓄存款之期末存得</t>
    </r>
    <r>
      <rPr>
        <sz val="10"/>
        <rFont val="Times New Roman"/>
        <family val="1"/>
      </rPr>
      <t>1</t>
    </r>
    <r>
      <rPr>
        <sz val="10"/>
        <rFont val="華康細明體"/>
        <family val="3"/>
        <charset val="136"/>
      </rPr>
      <t>萬元，而於期初存入</t>
    </r>
    <r>
      <rPr>
        <sz val="10"/>
        <rFont val="Times New Roman"/>
        <family val="1"/>
      </rPr>
      <t xml:space="preserve"> $500</t>
    </r>
    <r>
      <rPr>
        <sz val="10"/>
        <rFont val="華康細明體"/>
        <family val="3"/>
        <charset val="136"/>
      </rPr>
      <t>，且以後每月固定於期初存入</t>
    </r>
    <r>
      <rPr>
        <sz val="10"/>
        <rFont val="Times New Roman"/>
        <family val="1"/>
      </rPr>
      <t>300</t>
    </r>
    <r>
      <rPr>
        <sz val="10"/>
        <rFont val="華康細明體"/>
        <family val="3"/>
        <charset val="136"/>
      </rPr>
      <t>元，假設年利率為</t>
    </r>
    <r>
      <rPr>
        <sz val="10"/>
        <rFont val="Times New Roman"/>
        <family val="1"/>
      </rPr>
      <t xml:space="preserve"> 8%</t>
    </r>
    <r>
      <rPr>
        <sz val="10"/>
        <rFont val="華康細明體"/>
        <family val="3"/>
        <charset val="136"/>
      </rPr>
      <t>，則應存多少月才可得</t>
    </r>
    <r>
      <rPr>
        <sz val="10"/>
        <rFont val="Times New Roman"/>
        <family val="1"/>
      </rPr>
      <t>1</t>
    </r>
    <r>
      <rPr>
        <sz val="10"/>
        <rFont val="華康細明體"/>
        <family val="3"/>
        <charset val="136"/>
      </rPr>
      <t>萬元。</t>
    </r>
  </si>
  <si>
    <t>NPER</t>
    <phoneticPr fontId="2" type="noConversion"/>
  </si>
  <si>
    <t>=ROUNDUP(NPER(8%/12,-300,-500,10000,1),0)</t>
    <phoneticPr fontId="2" type="noConversion"/>
  </si>
  <si>
    <t>假設以定期儲蓄存款方式預備於3年後存足150,4830元做為出國留學的費用，假設定時定額的年利率為3% ，每月只有能力存28500，</t>
  </si>
  <si>
    <t>必須存足幾年(幾個月)方可以存足留學的費用? (四捨五入取至整數)</t>
  </si>
  <si>
    <r>
      <t>年利率為</t>
    </r>
    <r>
      <rPr>
        <sz val="9.5"/>
        <rFont val="Arial"/>
        <family val="2"/>
      </rPr>
      <t xml:space="preserve"> 10 % </t>
    </r>
    <r>
      <rPr>
        <sz val="9.5"/>
        <rFont val="華康中圓體"/>
        <family val="3"/>
        <charset val="136"/>
      </rPr>
      <t>的三年期</t>
    </r>
    <r>
      <rPr>
        <sz val="9.5"/>
        <rFont val="Arial"/>
        <family val="2"/>
      </rPr>
      <t xml:space="preserve"> $8000 </t>
    </r>
    <r>
      <rPr>
        <sz val="9.5"/>
        <rFont val="華康中圓體"/>
        <family val="3"/>
        <charset val="136"/>
      </rPr>
      <t>貸款，求算：</t>
    </r>
  </si>
  <si>
    <r>
      <t>j</t>
    </r>
    <r>
      <rPr>
        <sz val="9.5"/>
        <rFont val="Arial"/>
        <family val="2"/>
      </rPr>
      <t xml:space="preserve"> </t>
    </r>
    <r>
      <rPr>
        <sz val="9.5"/>
        <rFont val="華康中圓體"/>
        <family val="3"/>
        <charset val="136"/>
      </rPr>
      <t>第一個月應付之本利和金額</t>
    </r>
  </si>
  <si>
    <r>
      <t>k</t>
    </r>
    <r>
      <rPr>
        <sz val="9.5"/>
        <rFont val="Arial"/>
        <family val="2"/>
      </rPr>
      <t xml:space="preserve"> </t>
    </r>
    <r>
      <rPr>
        <sz val="9.5"/>
        <rFont val="華康中圓體"/>
        <family val="3"/>
        <charset val="136"/>
      </rPr>
      <t>最後一年應付之本利和金額</t>
    </r>
  </si>
  <si>
    <t>PMT</t>
    <phoneticPr fontId="2" type="noConversion"/>
  </si>
  <si>
    <r>
      <t xml:space="preserve">15 </t>
    </r>
    <r>
      <rPr>
        <sz val="10"/>
        <rFont val="華康中明體"/>
        <family val="3"/>
        <charset val="136"/>
      </rPr>
      <t>年貸款，按月支付，貸款金額</t>
    </r>
    <r>
      <rPr>
        <sz val="10"/>
        <rFont val="Times New Roman"/>
        <family val="1"/>
      </rPr>
      <t xml:space="preserve"> 1,000,000</t>
    </r>
    <r>
      <rPr>
        <sz val="10"/>
        <rFont val="華康中明體"/>
        <family val="3"/>
        <charset val="136"/>
      </rPr>
      <t>，年利率</t>
    </r>
    <r>
      <rPr>
        <sz val="10"/>
        <rFont val="Times New Roman"/>
        <family val="1"/>
      </rPr>
      <t>8%</t>
    </r>
    <r>
      <rPr>
        <sz val="10"/>
        <rFont val="華康中明體"/>
        <family val="3"/>
        <charset val="136"/>
      </rPr>
      <t>之第</t>
    </r>
    <r>
      <rPr>
        <sz val="10"/>
        <rFont val="Times New Roman"/>
        <family val="1"/>
      </rPr>
      <t xml:space="preserve"> 8</t>
    </r>
    <r>
      <rPr>
        <sz val="10"/>
        <rFont val="華康中明體"/>
        <family val="3"/>
        <charset val="136"/>
      </rPr>
      <t>、</t>
    </r>
    <r>
      <rPr>
        <sz val="10"/>
        <rFont val="Times New Roman"/>
        <family val="1"/>
      </rPr>
      <t>20</t>
    </r>
    <r>
      <rPr>
        <sz val="10"/>
        <rFont val="華康中明體"/>
        <family val="3"/>
        <charset val="136"/>
      </rPr>
      <t>、最後一期之本利和金額分別為：</t>
    </r>
  </si>
  <si>
    <r>
      <t>向銀行貸款購置汽車，年利率</t>
    </r>
    <r>
      <rPr>
        <sz val="10"/>
        <rFont val="Times New Roman"/>
        <family val="1"/>
      </rPr>
      <t>12.5%</t>
    </r>
    <r>
      <rPr>
        <sz val="10"/>
        <rFont val="華康細明體"/>
        <family val="3"/>
        <charset val="136"/>
      </rPr>
      <t>，貸款金額</t>
    </r>
    <r>
      <rPr>
        <sz val="10"/>
        <rFont val="Times New Roman"/>
        <family val="1"/>
      </rPr>
      <t>48</t>
    </r>
    <r>
      <rPr>
        <sz val="10"/>
        <rFont val="華康細明體"/>
        <family val="3"/>
        <charset val="136"/>
      </rPr>
      <t>萬，貸款期限五年，問每月須繳款多少？五年到期總繳款金額為多少？</t>
    </r>
  </si>
  <si>
    <r>
      <t>假設以定期儲蓄存款方式預備於</t>
    </r>
    <r>
      <rPr>
        <sz val="9.5"/>
        <rFont val="Arial"/>
        <family val="2"/>
      </rPr>
      <t xml:space="preserve"> 5 </t>
    </r>
    <r>
      <rPr>
        <sz val="9.5"/>
        <rFont val="華康中圓體"/>
        <family val="3"/>
        <charset val="136"/>
      </rPr>
      <t>年後存足</t>
    </r>
    <r>
      <rPr>
        <sz val="9.5"/>
        <rFont val="Arial"/>
        <family val="2"/>
      </rPr>
      <t xml:space="preserve"> 1 </t>
    </r>
    <r>
      <rPr>
        <sz val="9.5"/>
        <rFont val="華康中圓體"/>
        <family val="3"/>
        <charset val="136"/>
      </rPr>
      <t>百萬元做為購屋頭期款，假設年利率為</t>
    </r>
    <r>
      <rPr>
        <sz val="9.5"/>
        <rFont val="Arial"/>
        <family val="2"/>
      </rPr>
      <t xml:space="preserve"> 7.5% </t>
    </r>
    <r>
      <rPr>
        <sz val="9.5"/>
        <rFont val="華康中圓體"/>
        <family val="3"/>
        <charset val="136"/>
      </rPr>
      <t>，則每月應存多少錢方能達成預定目標</t>
    </r>
    <r>
      <rPr>
        <sz val="9.5"/>
        <rFont val="Arial"/>
        <family val="2"/>
      </rPr>
      <t>?</t>
    </r>
  </si>
  <si>
    <t>=PMT(7.5%/12,5*12,0,-1000000)</t>
    <phoneticPr fontId="2" type="noConversion"/>
  </si>
  <si>
    <t>基金報酬率為6.4755%，若希望在25年後退休擁有1500萬。以基金定時定額投資，請問從現在開始，每月月初，應投入多少金額</t>
  </si>
  <si>
    <t>購買基金?(假設每年以複利計算，無條件進位，計算至整數位數)</t>
  </si>
  <si>
    <t>=roundup(pmt(6.4755%/12,300,,15000000,1),0)</t>
    <phoneticPr fontId="2" type="noConversion"/>
  </si>
  <si>
    <t>=-10799.01*60</t>
    <phoneticPr fontId="2" type="noConversion"/>
  </si>
  <si>
    <t>=PMT(12.5%/12,5*12,480000)</t>
    <phoneticPr fontId="2" type="noConversion"/>
  </si>
  <si>
    <t>=PMT(8%/12,15*12,1000000)</t>
    <phoneticPr fontId="2" type="noConversion"/>
  </si>
  <si>
    <t xml:space="preserve"> =PMT(10%,3,8000)</t>
    <phoneticPr fontId="2" type="noConversion"/>
  </si>
  <si>
    <t>=PMT(10%/12,36,8000)</t>
    <phoneticPr fontId="2" type="noConversion"/>
  </si>
  <si>
    <t>=ROUNDUP(NPER(3%/12,-28500,,1504830,0),0)</t>
    <phoneticPr fontId="2" type="noConversion"/>
  </si>
  <si>
    <t>利率</t>
  </si>
  <si>
    <t>貸款金額</t>
  </si>
  <si>
    <t>年數</t>
  </si>
  <si>
    <t>期數</t>
  </si>
  <si>
    <t>每期繳款</t>
  </si>
  <si>
    <t>利</t>
  </si>
  <si>
    <t>率</t>
  </si>
  <si>
    <t>期別</t>
  </si>
  <si>
    <t>本金</t>
  </si>
  <si>
    <t>利息</t>
  </si>
  <si>
    <t>本利和</t>
  </si>
  <si>
    <t>PPMT</t>
    <phoneticPr fontId="2" type="noConversion"/>
  </si>
  <si>
    <r>
      <t>年利率為</t>
    </r>
    <r>
      <rPr>
        <sz val="10"/>
        <rFont val="Times New Roman"/>
        <family val="1"/>
      </rPr>
      <t xml:space="preserve"> 10 % </t>
    </r>
    <r>
      <rPr>
        <sz val="10"/>
        <rFont val="華康細明體"/>
        <family val="3"/>
        <charset val="136"/>
      </rPr>
      <t>的三年期</t>
    </r>
    <r>
      <rPr>
        <sz val="10"/>
        <rFont val="Times New Roman"/>
        <family val="1"/>
      </rPr>
      <t xml:space="preserve"> $8000 </t>
    </r>
    <r>
      <rPr>
        <sz val="10"/>
        <rFont val="華康細明體"/>
        <family val="3"/>
        <charset val="136"/>
      </rPr>
      <t>貸款，求算</t>
    </r>
  </si>
  <si>
    <r>
      <t>j</t>
    </r>
    <r>
      <rPr>
        <sz val="10"/>
        <rFont val="華康細明體"/>
        <family val="3"/>
        <charset val="136"/>
      </rPr>
      <t>第一個月所付本金金額</t>
    </r>
  </si>
  <si>
    <r>
      <t>k</t>
    </r>
    <r>
      <rPr>
        <sz val="10"/>
        <rFont val="華康細明體"/>
        <family val="3"/>
        <charset val="136"/>
      </rPr>
      <t>最後一年所付本金金額</t>
    </r>
  </si>
  <si>
    <t>=PPMT(0.1,3,3,8000)</t>
    <phoneticPr fontId="2" type="noConversion"/>
  </si>
  <si>
    <t>=PPMT(0.1 / 12,1,36,8000)</t>
    <phoneticPr fontId="2" type="noConversion"/>
  </si>
  <si>
    <r>
      <t xml:space="preserve">15 </t>
    </r>
    <r>
      <rPr>
        <sz val="10"/>
        <rFont val="華康中黑體"/>
        <family val="3"/>
        <charset val="136"/>
      </rPr>
      <t>年貸款，按月支付，貸款金額</t>
    </r>
    <r>
      <rPr>
        <sz val="10"/>
        <rFont val="Arial"/>
        <family val="2"/>
      </rPr>
      <t xml:space="preserve"> 1,000,000</t>
    </r>
    <r>
      <rPr>
        <sz val="10"/>
        <rFont val="華康中黑體"/>
        <family val="3"/>
        <charset val="136"/>
      </rPr>
      <t>，年利率</t>
    </r>
    <r>
      <rPr>
        <sz val="10"/>
        <rFont val="Arial"/>
        <family val="2"/>
      </rPr>
      <t xml:space="preserve"> 8% </t>
    </r>
    <r>
      <rPr>
        <sz val="10"/>
        <rFont val="華康中黑體"/>
        <family val="3"/>
        <charset val="136"/>
      </rPr>
      <t>之第</t>
    </r>
    <r>
      <rPr>
        <sz val="10"/>
        <rFont val="Arial"/>
        <family val="2"/>
      </rPr>
      <t xml:space="preserve"> 8</t>
    </r>
    <r>
      <rPr>
        <sz val="10"/>
        <rFont val="華康中黑體"/>
        <family val="3"/>
        <charset val="136"/>
      </rPr>
      <t>、</t>
    </r>
    <r>
      <rPr>
        <sz val="10"/>
        <rFont val="Arial"/>
        <family val="2"/>
      </rPr>
      <t>20</t>
    </r>
    <r>
      <rPr>
        <sz val="10"/>
        <rFont val="華康中黑體"/>
        <family val="3"/>
        <charset val="136"/>
      </rPr>
      <t>、最後一期的本金支付分別部分為：</t>
    </r>
    <phoneticPr fontId="2" type="noConversion"/>
  </si>
  <si>
    <t>=PPMT(8%/12,8,180,1000000)</t>
    <phoneticPr fontId="2" type="noConversion"/>
  </si>
  <si>
    <t>=PPMT(8%/12,20,180,1000000)</t>
    <phoneticPr fontId="2" type="noConversion"/>
  </si>
  <si>
    <t>=PPMT(8%/12,180,180,1000000)</t>
    <phoneticPr fontId="2" type="noConversion"/>
  </si>
  <si>
    <t>FVSCHEDULE</t>
  </si>
  <si>
    <t>PV</t>
    <phoneticPr fontId="2" type="noConversion"/>
  </si>
  <si>
    <r>
      <t>假設年利率</t>
    </r>
    <r>
      <rPr>
        <sz val="10"/>
        <rFont val="Times New Roman"/>
        <family val="1"/>
      </rPr>
      <t xml:space="preserve"> 10%</t>
    </r>
    <r>
      <rPr>
        <sz val="10"/>
        <rFont val="華康細明體"/>
        <family val="3"/>
        <charset val="136"/>
      </rPr>
      <t>、期數</t>
    </r>
    <r>
      <rPr>
        <sz val="10"/>
        <rFont val="Times New Roman"/>
        <family val="1"/>
      </rPr>
      <t>3</t>
    </r>
    <r>
      <rPr>
        <sz val="10"/>
        <rFont val="華康細明體"/>
        <family val="3"/>
        <charset val="136"/>
      </rPr>
      <t>年、每月付款</t>
    </r>
    <r>
      <rPr>
        <sz val="10"/>
        <rFont val="Times New Roman"/>
        <family val="1"/>
      </rPr>
      <t>1000</t>
    </r>
    <r>
      <rPr>
        <sz val="10"/>
        <rFont val="華康細明體"/>
        <family val="3"/>
        <charset val="136"/>
      </rPr>
      <t>元，或每年付款</t>
    </r>
    <r>
      <rPr>
        <sz val="10"/>
        <rFont val="Times New Roman"/>
        <family val="1"/>
      </rPr>
      <t>12000</t>
    </r>
    <r>
      <rPr>
        <sz val="10"/>
        <rFont val="華康細明體"/>
        <family val="3"/>
        <charset val="136"/>
      </rPr>
      <t>元，請分別按月利與年利計算，求算終值。</t>
    </r>
  </si>
  <si>
    <r>
      <t>u</t>
    </r>
    <r>
      <rPr>
        <sz val="10"/>
        <rFont val="Times New Roman"/>
        <family val="1"/>
      </rPr>
      <t xml:space="preserve"> </t>
    </r>
    <r>
      <rPr>
        <sz val="10"/>
        <rFont val="華康細明體"/>
        <family val="3"/>
        <charset val="136"/>
      </rPr>
      <t>若按月利複利計算，每月繳</t>
    </r>
    <r>
      <rPr>
        <sz val="10"/>
        <rFont val="Times New Roman"/>
        <family val="1"/>
      </rPr>
      <t xml:space="preserve"> 1000 </t>
    </r>
    <r>
      <rPr>
        <sz val="10"/>
        <rFont val="華康細明體"/>
        <family val="3"/>
        <charset val="136"/>
      </rPr>
      <t>元，則終值</t>
    </r>
  </si>
  <si>
    <r>
      <t>v</t>
    </r>
    <r>
      <rPr>
        <sz val="10"/>
        <rFont val="Times New Roman"/>
        <family val="1"/>
      </rPr>
      <t xml:space="preserve"> </t>
    </r>
    <r>
      <rPr>
        <sz val="10"/>
        <rFont val="華康細明體"/>
        <family val="3"/>
        <charset val="136"/>
      </rPr>
      <t>若按年利複利計算，每年繳</t>
    </r>
    <r>
      <rPr>
        <sz val="10"/>
        <rFont val="Times New Roman"/>
        <family val="1"/>
      </rPr>
      <t xml:space="preserve"> 12,000 </t>
    </r>
    <r>
      <rPr>
        <sz val="10"/>
        <rFont val="華康細明體"/>
        <family val="3"/>
        <charset val="136"/>
      </rPr>
      <t>元，則終值</t>
    </r>
  </si>
  <si>
    <t>=FV(10%/12,3*12,-1000)</t>
    <phoneticPr fontId="2" type="noConversion"/>
  </si>
  <si>
    <t>=FV(10%,3,-12000)</t>
    <phoneticPr fontId="2" type="noConversion"/>
  </si>
  <si>
    <t>假設你打算購買一個保險年金合約，該合約規定在未來 10 年間，保險公司會在每月的月底給付 $5000 給你。</t>
  </si>
  <si>
    <t>該保險合約成本為 $500,000 ，而此時的利率是6%，請評估這是不是一個可行的投資。</t>
  </si>
  <si>
    <t>定期儲蓄存款，假設期初存入100,000元，且以後每月月底儲蓄1萬元，若年利率為8%，為期10年，且按月利複</t>
  </si>
  <si>
    <t>利計算，則10年後帳戶餘額為何?若改為月初繳款，則10年後又有多少的餘額？</t>
  </si>
  <si>
    <r>
      <t>u</t>
    </r>
    <r>
      <rPr>
        <sz val="10"/>
        <rFont val="華康楷書體W5"/>
        <family val="3"/>
        <charset val="136"/>
      </rPr>
      <t>月底存款：</t>
    </r>
  </si>
  <si>
    <r>
      <t>v</t>
    </r>
    <r>
      <rPr>
        <sz val="10"/>
        <rFont val="華康楷書體W5"/>
        <family val="3"/>
        <charset val="136"/>
      </rPr>
      <t>月初存款：</t>
    </r>
  </si>
  <si>
    <t>=FV(8%/12,120,-10000,-100000)</t>
    <phoneticPr fontId="2" type="noConversion"/>
  </si>
  <si>
    <t>=PV(6%/12,12*10,5000,,0)</t>
    <phoneticPr fontId="2" type="noConversion"/>
  </si>
  <si>
    <r>
      <t>貸款</t>
    </r>
    <r>
      <rPr>
        <sz val="9.5"/>
        <rFont val="Arial"/>
        <family val="2"/>
      </rPr>
      <t>$1,000,000</t>
    </r>
    <r>
      <rPr>
        <sz val="9.5"/>
        <rFont val="華康中圓體"/>
        <family val="3"/>
        <charset val="136"/>
      </rPr>
      <t>，分</t>
    </r>
    <r>
      <rPr>
        <sz val="9.5"/>
        <rFont val="Arial"/>
        <family val="2"/>
      </rPr>
      <t>20</t>
    </r>
    <r>
      <rPr>
        <sz val="9.5"/>
        <rFont val="華康中圓體"/>
        <family val="3"/>
        <charset val="136"/>
      </rPr>
      <t>年期攤還，每月月初付款</t>
    </r>
    <r>
      <rPr>
        <sz val="9.5"/>
        <rFont val="Arial"/>
        <family val="2"/>
      </rPr>
      <t>$10,000</t>
    </r>
    <r>
      <rPr>
        <sz val="9.5"/>
        <rFont val="華康中圓體"/>
        <family val="3"/>
        <charset val="136"/>
      </rPr>
      <t>，則其年利率為何</t>
    </r>
    <r>
      <rPr>
        <sz val="9.5"/>
        <rFont val="Arial"/>
        <family val="2"/>
      </rPr>
      <t>?</t>
    </r>
  </si>
  <si>
    <t>RATE</t>
    <phoneticPr fontId="2" type="noConversion"/>
  </si>
  <si>
    <r>
      <t>若於今日投資一筆金額</t>
    </r>
    <r>
      <rPr>
        <sz val="9.5"/>
        <rFont val="Arial"/>
        <family val="2"/>
      </rPr>
      <t>100</t>
    </r>
    <r>
      <rPr>
        <sz val="9.5"/>
        <rFont val="華康中圓體"/>
        <family val="3"/>
        <charset val="136"/>
      </rPr>
      <t>萬，且估計未來每年年底可產生</t>
    </r>
    <r>
      <rPr>
        <sz val="9.5"/>
        <rFont val="Arial"/>
        <family val="2"/>
      </rPr>
      <t>15</t>
    </r>
    <r>
      <rPr>
        <sz val="9.5"/>
        <rFont val="華康中圓體"/>
        <family val="3"/>
        <charset val="136"/>
      </rPr>
      <t>萬之收益，共可回收</t>
    </r>
    <r>
      <rPr>
        <sz val="9.5"/>
        <rFont val="Arial"/>
        <family val="2"/>
      </rPr>
      <t>10</t>
    </r>
    <r>
      <rPr>
        <sz val="9.5"/>
        <rFont val="華康中圓體"/>
        <family val="3"/>
        <charset val="136"/>
      </rPr>
      <t>年，則投資報酬率為何</t>
    </r>
    <r>
      <rPr>
        <sz val="9.5"/>
        <rFont val="Arial"/>
        <family val="2"/>
      </rPr>
      <t>? (</t>
    </r>
    <r>
      <rPr>
        <sz val="9.5"/>
        <rFont val="華康中圓體"/>
        <family val="3"/>
        <charset val="136"/>
      </rPr>
      <t>於期末資產殘值假設為</t>
    </r>
    <r>
      <rPr>
        <sz val="9.5"/>
        <rFont val="Arial"/>
        <family val="2"/>
      </rPr>
      <t>30</t>
    </r>
    <r>
      <rPr>
        <sz val="9.5"/>
        <rFont val="華康中圓體"/>
        <family val="3"/>
        <charset val="136"/>
      </rPr>
      <t>萬</t>
    </r>
    <r>
      <rPr>
        <sz val="9.5"/>
        <rFont val="Arial"/>
        <family val="2"/>
      </rPr>
      <t>)</t>
    </r>
  </si>
  <si>
    <r>
      <t>林老師與美美借款，每</t>
    </r>
    <r>
      <rPr>
        <sz val="10"/>
        <rFont val="Times New Roman"/>
        <family val="1"/>
      </rPr>
      <t>100</t>
    </r>
    <r>
      <rPr>
        <sz val="10"/>
        <rFont val="華康細圓體(P)"/>
        <family val="2"/>
        <charset val="136"/>
      </rPr>
      <t>萬每月固定付利息</t>
    </r>
    <r>
      <rPr>
        <sz val="10"/>
        <rFont val="Times New Roman"/>
        <family val="1"/>
      </rPr>
      <t>5835</t>
    </r>
    <r>
      <rPr>
        <sz val="10"/>
        <rFont val="華康細圓體(P)"/>
        <family val="2"/>
        <charset val="136"/>
      </rPr>
      <t>元，請問，林老師的借款年利率為多少</t>
    </r>
    <r>
      <rPr>
        <sz val="10"/>
        <rFont val="Times New Roman"/>
        <family val="1"/>
      </rPr>
      <t>?? (</t>
    </r>
    <r>
      <rPr>
        <sz val="10"/>
        <rFont val="華康細圓體(P)"/>
        <family val="2"/>
        <charset val="136"/>
      </rPr>
      <t>計算至小數點</t>
    </r>
    <r>
      <rPr>
        <sz val="10"/>
        <rFont val="Times New Roman"/>
        <family val="1"/>
      </rPr>
      <t>2</t>
    </r>
    <r>
      <rPr>
        <sz val="10"/>
        <rFont val="華康細圓體(P)"/>
        <family val="2"/>
        <charset val="136"/>
      </rPr>
      <t>位</t>
    </r>
    <r>
      <rPr>
        <sz val="10"/>
        <rFont val="Times New Roman"/>
        <family val="1"/>
      </rPr>
      <t>)</t>
    </r>
    <phoneticPr fontId="2" type="noConversion"/>
  </si>
  <si>
    <r>
      <t>假設一機器在</t>
    </r>
    <r>
      <rPr>
        <sz val="10"/>
        <rFont val="Arial"/>
        <family val="2"/>
      </rPr>
      <t>2005</t>
    </r>
    <r>
      <rPr>
        <sz val="10"/>
        <rFont val="華康中圓體"/>
        <family val="3"/>
        <charset val="136"/>
      </rPr>
      <t>年</t>
    </r>
    <r>
      <rPr>
        <sz val="10"/>
        <rFont val="Arial"/>
        <family val="2"/>
      </rPr>
      <t>10</t>
    </r>
    <r>
      <rPr>
        <sz val="10"/>
        <rFont val="華康中圓體"/>
        <family val="3"/>
        <charset val="136"/>
      </rPr>
      <t>月</t>
    </r>
    <r>
      <rPr>
        <sz val="10"/>
        <rFont val="Arial"/>
        <family val="2"/>
      </rPr>
      <t>15</t>
    </r>
    <r>
      <rPr>
        <sz val="10"/>
        <rFont val="華康中圓體"/>
        <family val="3"/>
        <charset val="136"/>
      </rPr>
      <t>日以</t>
    </r>
    <r>
      <rPr>
        <sz val="10"/>
        <rFont val="Arial"/>
        <family val="2"/>
      </rPr>
      <t>300</t>
    </r>
    <r>
      <rPr>
        <sz val="10"/>
        <rFont val="華康中圓體"/>
        <family val="3"/>
        <charset val="136"/>
      </rPr>
      <t>萬購買並有殘值</t>
    </r>
    <r>
      <rPr>
        <sz val="10"/>
        <rFont val="Arial"/>
        <family val="2"/>
      </rPr>
      <t>100</t>
    </r>
    <r>
      <rPr>
        <sz val="10"/>
        <rFont val="華康中圓體"/>
        <family val="3"/>
        <charset val="136"/>
      </rPr>
      <t>萬，且以折舊率</t>
    </r>
    <r>
      <rPr>
        <sz val="10"/>
        <rFont val="Arial"/>
        <family val="2"/>
      </rPr>
      <t xml:space="preserve">20% </t>
    </r>
    <r>
      <rPr>
        <sz val="10"/>
        <rFont val="華康中圓體"/>
        <family val="3"/>
        <charset val="136"/>
      </rPr>
      <t>折舊，請求算在</t>
    </r>
    <r>
      <rPr>
        <sz val="10"/>
        <rFont val="Arial"/>
        <family val="2"/>
      </rPr>
      <t>2005</t>
    </r>
    <r>
      <rPr>
        <sz val="10"/>
        <rFont val="華康中圓體"/>
        <family val="3"/>
        <charset val="136"/>
      </rPr>
      <t>年</t>
    </r>
    <r>
      <rPr>
        <sz val="10"/>
        <rFont val="Arial"/>
        <family val="2"/>
      </rPr>
      <t>12</t>
    </r>
    <r>
      <rPr>
        <sz val="10"/>
        <rFont val="華康中圓體"/>
        <family val="3"/>
        <charset val="136"/>
      </rPr>
      <t>月</t>
    </r>
    <r>
      <rPr>
        <sz val="10"/>
        <rFont val="Arial"/>
        <family val="2"/>
      </rPr>
      <t>31</t>
    </r>
    <r>
      <rPr>
        <sz val="10"/>
        <rFont val="華康中圓體"/>
        <family val="3"/>
        <charset val="136"/>
      </rPr>
      <t>日這一季結束時的折舊數額。</t>
    </r>
  </si>
  <si>
    <r>
      <t>j</t>
    </r>
    <r>
      <rPr>
        <sz val="10"/>
        <rFont val="華康細明體"/>
        <family val="3"/>
        <charset val="136"/>
      </rPr>
      <t>第一年</t>
    </r>
    <phoneticPr fontId="2" type="noConversion"/>
  </si>
  <si>
    <r>
      <t>k</t>
    </r>
    <r>
      <rPr>
        <sz val="10"/>
        <rFont val="華康細明體"/>
        <family val="3"/>
        <charset val="136"/>
      </rPr>
      <t>第二年</t>
    </r>
    <phoneticPr fontId="2" type="noConversion"/>
  </si>
  <si>
    <r>
      <t>l</t>
    </r>
    <r>
      <rPr>
        <sz val="10"/>
        <rFont val="華康細明體"/>
        <family val="3"/>
        <charset val="136"/>
      </rPr>
      <t>第三年</t>
    </r>
    <phoneticPr fontId="2" type="noConversion"/>
  </si>
  <si>
    <r>
      <t>m</t>
    </r>
    <r>
      <rPr>
        <sz val="10"/>
        <rFont val="華康細明體"/>
        <family val="3"/>
        <charset val="136"/>
      </rPr>
      <t>第四年</t>
    </r>
    <phoneticPr fontId="2" type="noConversion"/>
  </si>
  <si>
    <r>
      <t>n</t>
    </r>
    <r>
      <rPr>
        <sz val="10"/>
        <rFont val="華康細明體"/>
        <family val="3"/>
        <charset val="136"/>
      </rPr>
      <t>第五年</t>
    </r>
    <phoneticPr fontId="2" type="noConversion"/>
  </si>
  <si>
    <r>
      <t>o</t>
    </r>
    <r>
      <rPr>
        <sz val="10"/>
        <rFont val="華康細明體"/>
        <family val="3"/>
        <charset val="136"/>
      </rPr>
      <t>第六年</t>
    </r>
    <phoneticPr fontId="2" type="noConversion"/>
  </si>
  <si>
    <r>
      <t>假設某一公司購買自動化生產設備之成本為</t>
    </r>
    <r>
      <rPr>
        <sz val="10"/>
        <rFont val="Times New Roman"/>
        <family val="1"/>
      </rPr>
      <t>1</t>
    </r>
    <r>
      <rPr>
        <sz val="10"/>
        <rFont val="華康細明體"/>
        <family val="3"/>
        <charset val="136"/>
      </rPr>
      <t>仟</t>
    </r>
    <r>
      <rPr>
        <sz val="10"/>
        <rFont val="Times New Roman"/>
        <family val="1"/>
      </rPr>
      <t>5</t>
    </r>
    <r>
      <rPr>
        <sz val="10"/>
        <rFont val="華康細明體"/>
        <family val="3"/>
        <charset val="136"/>
      </rPr>
      <t>佰萬，耐用年限為</t>
    </r>
    <r>
      <rPr>
        <sz val="10"/>
        <rFont val="Times New Roman"/>
        <family val="1"/>
      </rPr>
      <t>8</t>
    </r>
    <r>
      <rPr>
        <sz val="10"/>
        <rFont val="華康細明體"/>
        <family val="3"/>
        <charset val="136"/>
      </rPr>
      <t>年，殘值為</t>
    </r>
    <r>
      <rPr>
        <sz val="10"/>
        <rFont val="Times New Roman"/>
        <family val="1"/>
      </rPr>
      <t>2</t>
    </r>
    <r>
      <rPr>
        <sz val="10"/>
        <rFont val="華康細明體"/>
        <family val="3"/>
        <charset val="136"/>
      </rPr>
      <t>佰</t>
    </r>
    <r>
      <rPr>
        <sz val="10"/>
        <rFont val="Times New Roman"/>
        <family val="1"/>
      </rPr>
      <t>50</t>
    </r>
    <r>
      <rPr>
        <sz val="10"/>
        <rFont val="華康細明體"/>
        <family val="3"/>
        <charset val="136"/>
      </rPr>
      <t>萬，採倍率餘額遞減法，請計算如下幾期間的折舊額。</t>
    </r>
  </si>
  <si>
    <r>
      <t>j</t>
    </r>
    <r>
      <rPr>
        <sz val="10"/>
        <rFont val="華康細明體"/>
        <family val="3"/>
        <charset val="136"/>
      </rPr>
      <t>雙倍餘額遞減，第</t>
    </r>
    <r>
      <rPr>
        <sz val="10"/>
        <rFont val="Times New Roman"/>
        <family val="1"/>
      </rPr>
      <t>1</t>
    </r>
    <r>
      <rPr>
        <sz val="10"/>
        <rFont val="華康細明體"/>
        <family val="3"/>
        <charset val="136"/>
      </rPr>
      <t>天</t>
    </r>
  </si>
  <si>
    <r>
      <t>k</t>
    </r>
    <r>
      <rPr>
        <sz val="10"/>
        <rFont val="華康細明體"/>
        <family val="3"/>
        <charset val="136"/>
      </rPr>
      <t>雙倍餘額遞減</t>
    </r>
    <r>
      <rPr>
        <sz val="10"/>
        <rFont val="Times New Roman"/>
        <family val="1"/>
      </rPr>
      <t>,</t>
    </r>
    <r>
      <rPr>
        <sz val="10"/>
        <rFont val="華康細明體"/>
        <family val="3"/>
        <charset val="136"/>
      </rPr>
      <t>第二年</t>
    </r>
  </si>
  <si>
    <r>
      <t>l</t>
    </r>
    <r>
      <rPr>
        <sz val="10"/>
        <rFont val="Times New Roman"/>
        <family val="1"/>
      </rPr>
      <t>3</t>
    </r>
    <r>
      <rPr>
        <sz val="10"/>
        <rFont val="華康細明體"/>
        <family val="3"/>
        <charset val="136"/>
      </rPr>
      <t>倍餘額遞減</t>
    </r>
    <r>
      <rPr>
        <sz val="10"/>
        <rFont val="Times New Roman"/>
        <family val="1"/>
      </rPr>
      <t>,</t>
    </r>
    <r>
      <rPr>
        <sz val="10"/>
        <rFont val="華康細明體"/>
        <family val="3"/>
        <charset val="136"/>
      </rPr>
      <t>第</t>
    </r>
    <r>
      <rPr>
        <sz val="10"/>
        <rFont val="Times New Roman"/>
        <family val="1"/>
      </rPr>
      <t>5</t>
    </r>
    <r>
      <rPr>
        <sz val="10"/>
        <rFont val="華康細明體"/>
        <family val="3"/>
        <charset val="136"/>
      </rPr>
      <t>個月</t>
    </r>
  </si>
  <si>
    <t>假設工廠購買一新機器。機器價格為 $1,000,000，且耐用年限為五年，由於年中購買，第一年只能使用6個月。殘值是</t>
  </si>
  <si>
    <t>$100,000。請求算每個年度的折舊額，所有結果均四捨五入成整數。</t>
  </si>
  <si>
    <t>=AMORDEGRC(3000000,"2005/10/15","2005/12/31",1000000,1,0.2,1)</t>
    <phoneticPr fontId="2" type="noConversion"/>
  </si>
  <si>
    <t>DB</t>
    <phoneticPr fontId="2" type="noConversion"/>
  </si>
  <si>
    <t>DDB</t>
  </si>
  <si>
    <t>AMORDEGRC</t>
    <phoneticPr fontId="2" type="noConversion"/>
  </si>
  <si>
    <t>=DDB(1500,250,8*12,5,3)</t>
    <phoneticPr fontId="2" type="noConversion"/>
  </si>
  <si>
    <t>=DDB(1500,250,8,2)</t>
    <phoneticPr fontId="2" type="noConversion"/>
  </si>
  <si>
    <t>=DDB(1500,250,8*365,1)</t>
    <phoneticPr fontId="2" type="noConversion"/>
  </si>
  <si>
    <t>=ROUND(DB(1000000,100000,5,1,6),0)</t>
    <phoneticPr fontId="2" type="noConversion"/>
  </si>
  <si>
    <t>SLN</t>
  </si>
  <si>
    <r>
      <t>一自動化生產設備，可用期限</t>
    </r>
    <r>
      <rPr>
        <sz val="9.5"/>
        <rFont val="Arial"/>
        <family val="2"/>
      </rPr>
      <t>5</t>
    </r>
    <r>
      <rPr>
        <sz val="9.5"/>
        <rFont val="華康中圓體"/>
        <family val="3"/>
        <charset val="136"/>
      </rPr>
      <t>年，原始成本</t>
    </r>
    <r>
      <rPr>
        <sz val="9.5"/>
        <rFont val="Arial"/>
        <family val="2"/>
      </rPr>
      <t>100</t>
    </r>
    <r>
      <rPr>
        <sz val="9.5"/>
        <rFont val="華康中圓體"/>
        <family val="3"/>
        <charset val="136"/>
      </rPr>
      <t>萬元，殘值</t>
    </r>
    <r>
      <rPr>
        <sz val="9.5"/>
        <rFont val="Arial"/>
        <family val="2"/>
      </rPr>
      <t>10</t>
    </r>
    <r>
      <rPr>
        <sz val="9.5"/>
        <rFont val="華康中圓體"/>
        <family val="3"/>
        <charset val="136"/>
      </rPr>
      <t>萬，則每期之折舊額為何？</t>
    </r>
  </si>
  <si>
    <t>SYD</t>
  </si>
  <si>
    <r>
      <t>某自動化生產設備</t>
    </r>
    <r>
      <rPr>
        <sz val="9.5"/>
        <rFont val="Arial"/>
        <family val="2"/>
      </rPr>
      <t>,</t>
    </r>
    <r>
      <rPr>
        <sz val="9.5"/>
        <rFont val="華康中圓體"/>
        <family val="3"/>
        <charset val="136"/>
      </rPr>
      <t>原始成本</t>
    </r>
    <r>
      <rPr>
        <sz val="9.5"/>
        <rFont val="Arial"/>
        <family val="2"/>
      </rPr>
      <t>100</t>
    </r>
    <r>
      <rPr>
        <sz val="9.5"/>
        <rFont val="華康中圓體"/>
        <family val="3"/>
        <charset val="136"/>
      </rPr>
      <t>萬元</t>
    </r>
    <r>
      <rPr>
        <sz val="9.5"/>
        <rFont val="Arial"/>
        <family val="2"/>
      </rPr>
      <t>,</t>
    </r>
    <r>
      <rPr>
        <sz val="9.5"/>
        <rFont val="華康中圓體"/>
        <family val="3"/>
        <charset val="136"/>
      </rPr>
      <t>殘值</t>
    </r>
    <r>
      <rPr>
        <sz val="9.5"/>
        <rFont val="Arial"/>
        <family val="2"/>
      </rPr>
      <t>10</t>
    </r>
    <r>
      <rPr>
        <sz val="9.5"/>
        <rFont val="華康中圓體"/>
        <family val="3"/>
        <charset val="136"/>
      </rPr>
      <t>萬元，使用期限</t>
    </r>
    <r>
      <rPr>
        <sz val="9.5"/>
        <rFont val="Arial"/>
        <family val="2"/>
      </rPr>
      <t>5</t>
    </r>
    <r>
      <rPr>
        <sz val="9.5"/>
        <rFont val="華康中圓體"/>
        <family val="3"/>
        <charset val="136"/>
      </rPr>
      <t>年，以年次數合計法求算</t>
    </r>
    <r>
      <rPr>
        <sz val="9.5"/>
        <rFont val="Arial"/>
        <family val="2"/>
      </rPr>
      <t>1</t>
    </r>
    <r>
      <rPr>
        <sz val="9.5"/>
        <rFont val="華康中圓體"/>
        <family val="3"/>
        <charset val="136"/>
      </rPr>
      <t>至</t>
    </r>
    <r>
      <rPr>
        <sz val="9.5"/>
        <rFont val="Arial"/>
        <family val="2"/>
      </rPr>
      <t>5</t>
    </r>
    <r>
      <rPr>
        <sz val="9.5"/>
        <rFont val="華康中圓體"/>
        <family val="3"/>
        <charset val="136"/>
      </rPr>
      <t>期之折舊額。</t>
    </r>
  </si>
  <si>
    <t>=SYD(1000000,100000,5,2)</t>
  </si>
  <si>
    <t>=SYD(1000000,100000,5,3)</t>
  </si>
  <si>
    <t>=SYD(1000000,100000,5,4)</t>
  </si>
  <si>
    <t>=SYD(1000000,100000,5,5)</t>
  </si>
  <si>
    <r>
      <t>今有一固定資產折舊資料如下﹕原始成本</t>
    </r>
    <r>
      <rPr>
        <sz val="9.5"/>
        <rFont val="Arial"/>
        <family val="2"/>
      </rPr>
      <t>1000</t>
    </r>
    <r>
      <rPr>
        <sz val="9.5"/>
        <rFont val="華康中圓體"/>
        <family val="3"/>
        <charset val="136"/>
      </rPr>
      <t>萬</t>
    </r>
    <r>
      <rPr>
        <sz val="9.5"/>
        <rFont val="Arial"/>
        <family val="2"/>
      </rPr>
      <t>,</t>
    </r>
    <r>
      <rPr>
        <sz val="9.5"/>
        <rFont val="華康中圓體"/>
        <family val="3"/>
        <charset val="136"/>
      </rPr>
      <t>殘值</t>
    </r>
    <r>
      <rPr>
        <sz val="9.5"/>
        <rFont val="Arial"/>
        <family val="2"/>
      </rPr>
      <t>200</t>
    </r>
    <r>
      <rPr>
        <sz val="9.5"/>
        <rFont val="華康中圓體"/>
        <family val="3"/>
        <charset val="136"/>
      </rPr>
      <t>萬</t>
    </r>
    <r>
      <rPr>
        <sz val="9.5"/>
        <rFont val="Arial"/>
        <family val="2"/>
      </rPr>
      <t>,</t>
    </r>
    <r>
      <rPr>
        <sz val="9.5"/>
        <rFont val="華康中圓體"/>
        <family val="3"/>
        <charset val="136"/>
      </rPr>
      <t>期數</t>
    </r>
    <r>
      <rPr>
        <sz val="9.5"/>
        <rFont val="Arial"/>
        <family val="2"/>
      </rPr>
      <t>5</t>
    </r>
    <r>
      <rPr>
        <sz val="9.5"/>
        <rFont val="華康中圓體"/>
        <family val="3"/>
        <charset val="136"/>
      </rPr>
      <t>年。分別進行以下的計算﹕</t>
    </r>
  </si>
  <si>
    <r>
      <t>j</t>
    </r>
    <r>
      <rPr>
        <sz val="9.5"/>
        <rFont val="華康中圓體"/>
        <family val="3"/>
        <charset val="136"/>
      </rPr>
      <t>倍率為</t>
    </r>
    <r>
      <rPr>
        <sz val="9.5"/>
        <rFont val="Arial"/>
        <family val="2"/>
      </rPr>
      <t>2</t>
    </r>
    <r>
      <rPr>
        <sz val="9.5"/>
        <rFont val="華康中圓體"/>
        <family val="3"/>
        <charset val="136"/>
      </rPr>
      <t>，但小於直線法時，以直線為主</t>
    </r>
  </si>
  <si>
    <r>
      <t>k</t>
    </r>
    <r>
      <rPr>
        <sz val="10"/>
        <rFont val="華康細明體"/>
        <family val="3"/>
        <charset val="136"/>
      </rPr>
      <t>倍率為</t>
    </r>
    <r>
      <rPr>
        <sz val="10"/>
        <rFont val="Times New Roman"/>
        <family val="1"/>
      </rPr>
      <t>1.5</t>
    </r>
  </si>
  <si>
    <t>VDB</t>
    <phoneticPr fontId="2" type="noConversion"/>
  </si>
  <si>
    <t>第一年折舊</t>
  </si>
  <si>
    <t>=VDB(1000,200,5,,1)</t>
    <phoneticPr fontId="2" type="noConversion"/>
  </si>
  <si>
    <t>第二年至第四年折舊</t>
  </si>
  <si>
    <t>第二月至第十八個月折舊</t>
  </si>
  <si>
    <t>第二年折舊</t>
  </si>
  <si>
    <t>第五個月至第十八個月折舊</t>
  </si>
  <si>
    <t>=SLN(1000000,100000,5)</t>
    <phoneticPr fontId="2" type="noConversion"/>
  </si>
  <si>
    <t>=SYD(1000000,100000,5,1)</t>
    <phoneticPr fontId="2" type="noConversion"/>
  </si>
  <si>
    <t>資產總值</t>
    <phoneticPr fontId="2" type="noConversion"/>
  </si>
  <si>
    <t>殘值</t>
    <phoneticPr fontId="2" type="noConversion"/>
  </si>
  <si>
    <t>折舊年限</t>
    <phoneticPr fontId="2" type="noConversion"/>
  </si>
  <si>
    <t>DDB()</t>
    <phoneticPr fontId="2" type="noConversion"/>
  </si>
  <si>
    <t>SLN()</t>
    <phoneticPr fontId="2" type="noConversion"/>
  </si>
  <si>
    <t>SYD()</t>
    <phoneticPr fontId="2" type="noConversion"/>
  </si>
  <si>
    <t>期數</t>
    <phoneticPr fontId="2" type="noConversion"/>
  </si>
  <si>
    <t>直線法</t>
    <phoneticPr fontId="2" type="noConversion"/>
  </si>
  <si>
    <t>年數合計</t>
    <phoneticPr fontId="2" type="noConversion"/>
  </si>
  <si>
    <t>期初投資</t>
    <phoneticPr fontId="2" type="noConversion"/>
  </si>
  <si>
    <t>現金流量日期</t>
    <phoneticPr fontId="2" type="noConversion"/>
  </si>
  <si>
    <t>現金流量</t>
  </si>
  <si>
    <t>第一年回收</t>
    <phoneticPr fontId="2" type="noConversion"/>
  </si>
  <si>
    <t>第二年回收</t>
    <phoneticPr fontId="2" type="noConversion"/>
  </si>
  <si>
    <t>第三年回收</t>
    <phoneticPr fontId="2" type="noConversion"/>
  </si>
  <si>
    <t>第四年回收</t>
    <phoneticPr fontId="2" type="noConversion"/>
  </si>
  <si>
    <t>第五年回收</t>
    <phoneticPr fontId="2" type="noConversion"/>
  </si>
  <si>
    <t>IRR</t>
    <phoneticPr fontId="2" type="noConversion"/>
  </si>
  <si>
    <t>MIRR</t>
    <phoneticPr fontId="2" type="noConversion"/>
  </si>
  <si>
    <t>二年結束</t>
    <phoneticPr fontId="2" type="noConversion"/>
  </si>
  <si>
    <t>XIRR</t>
    <phoneticPr fontId="2" type="noConversion"/>
  </si>
  <si>
    <t>四年結束</t>
    <phoneticPr fontId="2" type="noConversion"/>
  </si>
  <si>
    <t>XNPV(k=10%)</t>
    <phoneticPr fontId="2" type="noConversion"/>
  </si>
  <si>
    <t>五年結束</t>
    <phoneticPr fontId="2" type="noConversion"/>
  </si>
  <si>
    <t>NPV</t>
    <phoneticPr fontId="2" type="noConversion"/>
  </si>
  <si>
    <t>8%,末期處理費6萬</t>
    <phoneticPr fontId="2" type="noConversion"/>
  </si>
  <si>
    <t>=MIRR(B1:B3,10%,12%)</t>
    <phoneticPr fontId="2" type="noConversion"/>
  </si>
  <si>
    <t>=MIRR(B1:B5,10%,12%)</t>
    <phoneticPr fontId="2" type="noConversion"/>
  </si>
  <si>
    <t>=MIRR(B1:B6,10%,12%)</t>
    <phoneticPr fontId="2" type="noConversion"/>
  </si>
  <si>
    <t>=IRR(B1:B3)</t>
    <phoneticPr fontId="2" type="noConversion"/>
  </si>
  <si>
    <t>=IRR(B1:B5)</t>
    <phoneticPr fontId="2" type="noConversion"/>
  </si>
  <si>
    <t>=IRR(B1:B6)</t>
    <phoneticPr fontId="2" type="noConversion"/>
  </si>
  <si>
    <t>=B1+NPV(A17,B2:B6)</t>
    <phoneticPr fontId="2" type="noConversion"/>
  </si>
  <si>
    <t>=B1+NPV(A18,B2:B6)</t>
    <phoneticPr fontId="2" type="noConversion"/>
  </si>
  <si>
    <t>=B1+NPV(A19,B2:B6)</t>
    <phoneticPr fontId="2" type="noConversion"/>
  </si>
  <si>
    <t>=B1+NPV(8%,B2:B6,-60000)</t>
    <phoneticPr fontId="2" type="noConversion"/>
  </si>
  <si>
    <t>評估2002年 1月 10 日支付 $10,000 現金之投資案，並陸續於 2003 年 3 月 1 日回收 $2750；2003 年</t>
  </si>
  <si>
    <t>10 月 30 日回收 $4250；2004 年 2 月 15 日回收 $3250，2005 年 4 月 1 日回收 $2750 之內部報酬率。</t>
  </si>
  <si>
    <t>=XIRR({-10000,2750,4250,3250,2750},{"2002/1/10","2003/3/1","2003/10/30","2004/2/15","2005/4/1"},0.1)</t>
    <phoneticPr fontId="2" type="noConversion"/>
  </si>
  <si>
    <t>面利率為10%，面值為$1000，半年付息一次，使用計算日數的基準為 30/360，此應計利息為何。</t>
    <phoneticPr fontId="2" type="noConversion"/>
  </si>
  <si>
    <t>ACCRINT</t>
  </si>
  <si>
    <t>計算日數的基準為「實際天數/365」，此應計利息為何？</t>
  </si>
  <si>
    <t>ACCRINTM</t>
  </si>
  <si>
    <t>基準為「實際天數/實際天數」，則息票計息期間中，自交割日至到期日間的計息日數為何？</t>
  </si>
  <si>
    <t>某國庫券交易條件如下：發行日為2006年1月20 日，交割日為2006 年4月20日，首次付息日為2006年7月20日，票</t>
  </si>
  <si>
    <t xml:space="preserve">=ACCRINT("2006/1/20","2006/4/20","2006/7/20",10%,1000,2,0) </t>
  </si>
  <si>
    <t>某票券交易條件如下：發行日為2006年1月15日，到期日為2006年9月20日，票面利率為10.0%，面值為 $1000使用</t>
  </si>
  <si>
    <t>=ACCRINTM("2006/1/15","2006/9/20",10%,1000,3)</t>
  </si>
  <si>
    <t>某債券交易條件如下：交割日為2005年 3月 17 日，到期日為 2006 年7月17日，息票為每半年計息一次，日期計算</t>
  </si>
  <si>
    <t>=COUPDAYBS("2005/3/17","2006/7/17",2,1)</t>
  </si>
  <si>
    <t>某債券交易條件如下：交割日為 2006年3月17日，到期日為2007年7月17日，息票為半年計息一次，日期計算基準為</t>
  </si>
  <si>
    <t>「實際天數/實際天數」，則為交割日到下一個息票日期的天數為何？</t>
  </si>
  <si>
    <t>某債券交易條件如下：交割日為2006年9月15日，到期日為2007年6月15日，息票為每半年計息一次，日期計算基準</t>
  </si>
  <si>
    <t>為「實際天數/實際天數」，則交割日到下一個付息日期的天數為何？</t>
  </si>
  <si>
    <t>=COUPDAYSNC("2006/9/15","2007/6/15",2,1)</t>
    <phoneticPr fontId="2" type="noConversion"/>
  </si>
  <si>
    <t>某債券交易條件如下：交割日為2005年7月15日，到期日為2006年6月30日，息票為每半年計息一次，日期計算</t>
  </si>
  <si>
    <t>基準為「實際天數/實際天數」，則自交割日起算出下一付息日的日期為何?</t>
  </si>
  <si>
    <t>COUPDAYBS</t>
    <phoneticPr fontId="2" type="noConversion"/>
  </si>
  <si>
    <t>COUPDAYS</t>
    <phoneticPr fontId="2" type="noConversion"/>
  </si>
  <si>
    <t>=COUPDAYS("2006/3/17","2007/7/17",2,1)</t>
    <phoneticPr fontId="2" type="noConversion"/>
  </si>
  <si>
    <t>COUPDAYSNC</t>
    <phoneticPr fontId="2" type="noConversion"/>
  </si>
  <si>
    <t>COUPNCD</t>
    <phoneticPr fontId="2" type="noConversion"/>
  </si>
  <si>
    <t>=COUPNCD("2005/7/15","2006/6/30",2,1)</t>
    <phoneticPr fontId="2" type="noConversion"/>
  </si>
  <si>
    <t>某債券交易條件如下：交割日為2006年7月15日，到期日為2008年6月 30 日，息票為每半年計息一次，日期計算</t>
  </si>
  <si>
    <t>基準為「實際天數/實際天數」，則交割日開始日期至到期日間的次數為何？</t>
  </si>
  <si>
    <t>=COUPNUM("2006/7/15","2008/6/30",2,1)</t>
    <phoneticPr fontId="2" type="noConversion"/>
  </si>
  <si>
    <t>COUPNUM</t>
    <phoneticPr fontId="2" type="noConversion"/>
  </si>
  <si>
    <t>某債券交易條件如下：交割日為2006年7月15日，到期日為2007年6月30日，息票為每半年計息一次，日期計算</t>
  </si>
  <si>
    <t>基準為「實際天數/實際天數」，則交割日開始日期至前一票息付款日日期為何?</t>
  </si>
  <si>
    <t>某債券的交易條件如下：交割日為2009年1月15 日，到期日為2010年6月15日，成交價格為$90，贖回價格為$100</t>
  </si>
  <si>
    <t>日期計算基準為「實際天數/360」，則債券折現率為何？</t>
  </si>
  <si>
    <t>=DISC("2009/1/15","2010/6/15",90,100,2)</t>
    <phoneticPr fontId="2" type="noConversion"/>
  </si>
  <si>
    <t>某債券的交易條件如下：交割日為2005年1月1日，到期日為2009年12月 25 日，半年付息一次，息票利率為8.5%</t>
  </si>
  <si>
    <t>收益率為9.5%日期計算基準為「實際天數/實際天數」，則債券的收現平均期間值為何？</t>
  </si>
  <si>
    <t>某證券交易條件如下：交割日為2008年2月10日，到期日2009年6月30日，投資金額 1,000,000 元，預計以</t>
  </si>
  <si>
    <t>1,105,000 元贖回，計算日數基準為「實際天數/360」，則此債券的利率為何？</t>
  </si>
  <si>
    <t>某債券的交易條件如下：交割日為2006年1月1日，到期日為2008年1月1日，票面利率 8.0%，收益率為</t>
  </si>
  <si>
    <t>9.0%，計算日數基準為「實際天數/實際天數」，半年付息一次，修正後存續期間為何?</t>
  </si>
  <si>
    <t>某債券的交易條件如下：交割日2009年12月11日，到期日2012年3月1日，證券發行日2009年10月10日，</t>
  </si>
  <si>
    <t>首次付息日2011年3月1日，票面利率9%，收益率6.5%，每半年付息一次，計算日數基準為「實際天數</t>
  </si>
  <si>
    <t>/實際天數」，價格面額 $100 的有價證券，含不完整付息日的價值為何?</t>
  </si>
  <si>
    <t>=DURATION("2005/1/1","2009/12/25",8.5%,9.5%,2,1)</t>
    <phoneticPr fontId="2" type="noConversion"/>
  </si>
  <si>
    <t>=INTRATE("2008/2/10","2009/6/30",1000000,1105000,2)</t>
    <phoneticPr fontId="2" type="noConversion"/>
  </si>
  <si>
    <t>=MDURATION("2006/1/1","2008/1/1",8%,9%,2,1)</t>
    <phoneticPr fontId="2" type="noConversion"/>
  </si>
  <si>
    <t>=ODDFPRICE("2009/12/11","2012/3/1","2009/10/10","2011/3/1",9%,6.5%,100,2,1)</t>
    <phoneticPr fontId="2" type="noConversion"/>
  </si>
  <si>
    <t>COUPPCD</t>
    <phoneticPr fontId="2" type="noConversion"/>
  </si>
  <si>
    <t>DISC</t>
    <phoneticPr fontId="2" type="noConversion"/>
  </si>
  <si>
    <t>DURATION</t>
    <phoneticPr fontId="2" type="noConversion"/>
  </si>
  <si>
    <t>MDURATION</t>
    <phoneticPr fontId="2" type="noConversion"/>
  </si>
  <si>
    <t>ODDFPRICE</t>
    <phoneticPr fontId="2" type="noConversion"/>
  </si>
  <si>
    <t>「實際天數/實際天數」，含有不完整首次 (天數較短或較長) 付息的利率為何？</t>
  </si>
  <si>
    <t>某債券交易條件如下：交割日2009年12月11日，到期日2012年3月1日，證券發行日2009年10月10日，首</t>
    <phoneticPr fontId="2" type="noConversion"/>
  </si>
  <si>
    <t>次付息日2011年3月1日，利息單利率9%，現值$85，面額$100，每半年付息一次，計算日數的基準為</t>
    <phoneticPr fontId="2" type="noConversion"/>
  </si>
  <si>
    <t>INTRATE</t>
    <phoneticPr fontId="2" type="noConversion"/>
  </si>
  <si>
    <t>=ODDFYIELD("2009/12/11","2012/3/1","2009/10/10","2011/3/1",9%,85,100,2,1)</t>
    <phoneticPr fontId="2" type="noConversion"/>
  </si>
  <si>
    <t>ODDFYIELD</t>
    <phoneticPr fontId="2" type="noConversion"/>
  </si>
  <si>
    <t>有一公司債的契約條件如下：交割日2007年2月7日，到期日2007年6月15日，最後付息日2006年10月15</t>
  </si>
  <si>
    <t>日，票面利率為3.75%，投資利益率為4.05%，面額$100，每半年付息一次，計算日數基準為</t>
  </si>
  <si>
    <t>「30/360」，含不完整付息日的價值為何?</t>
  </si>
  <si>
    <t>=ODDLPRICE("2007/2/7","2007/6/15","2006/10/15",3.75%,4.05%,100,2,0)</t>
    <phoneticPr fontId="2" type="noConversion"/>
  </si>
  <si>
    <t>ODDLPRICE</t>
    <phoneticPr fontId="2" type="noConversion"/>
  </si>
  <si>
    <t>=ODDLYIELD("2006/4/20","2006/6/15","2005/12/24",3.75%,99.875,100,2,0)</t>
    <phoneticPr fontId="2" type="noConversion"/>
  </si>
  <si>
    <t>ODDLYIELD</t>
    <phoneticPr fontId="2" type="noConversion"/>
  </si>
  <si>
    <t>公司債的契約條件如下：交割日為2006年4月20日，到期日2005年6月15日，最後付息日為2005年12月24</t>
  </si>
  <si>
    <t>日，票面利率為3.75%，成交價為 $99.875，到期贖回金額 $100，每半年付息一次，計算日數的基準為</t>
  </si>
  <si>
    <t>「30/360」，含有不完整首次 (天數較短或較長) 付息的利率為何？</t>
  </si>
  <si>
    <t>某債券的交易條件如下：交割日為2007年1月15日，到期日2008年2月15日，票面利率 5.75%，收益率</t>
  </si>
  <si>
    <t>6.50%，每百元的到期贖回金額 100 元，每半年付息一次，計算日期基準為「30/360」，債券價格為</t>
  </si>
  <si>
    <t>何？</t>
  </si>
  <si>
    <t>PRICE</t>
    <phoneticPr fontId="2" type="noConversion"/>
  </si>
  <si>
    <t>=PRICE("2007/1/15","2008/2/15",0.0575,0.065,100,2,0)</t>
    <phoneticPr fontId="2" type="noConversion"/>
  </si>
  <si>
    <t>某債券的交易條件如下：交割日為2008年3月15日，到期日為2008年12月5日，折現率 7.25%每百元的到</t>
  </si>
  <si>
    <t>期贖回金額 100 元，計算日期的基準為「實際天數/360」，債券價格為何？</t>
  </si>
  <si>
    <t>PRICEDISC</t>
    <phoneticPr fontId="2" type="noConversion"/>
  </si>
  <si>
    <t>=PRICEDISC("2008/3/15","2008/12/5",7.25%,100,2)</t>
    <phoneticPr fontId="2" type="noConversion"/>
  </si>
  <si>
    <t>某債券的交易條件如下：交割日為2007年12月25日，到期日為2008年12月1日，發行日為2007年6月25日</t>
  </si>
  <si>
    <t>，每半年付息一次，票面利率 6%，收益率 6.5%，計算日期的基準為 30/360，債券價格為何？</t>
  </si>
  <si>
    <t>PRICEMAT</t>
  </si>
  <si>
    <t>=PRICEMAT("2007/12/25","2008/12/1","2007/6/25",6%,6.5%,0)</t>
    <phoneticPr fontId="2" type="noConversion"/>
  </si>
  <si>
    <t>RECEIVED</t>
  </si>
  <si>
    <t>某債券的交易條件如下：交割日為2007年12月25日，到期日為2008年12月1日，投資面額為 1,000,000，</t>
  </si>
  <si>
    <t>貼現率為 5.75%。計算日期的基準為「實際天數/360」，債券的到期價值為何？</t>
  </si>
  <si>
    <t>=RECEIVED("2007/12/25","2008/12/1",1000000, 5.75%,2)</t>
    <phoneticPr fontId="2" type="noConversion"/>
  </si>
  <si>
    <t>TBILLEQ</t>
  </si>
  <si>
    <t>=TBILLEQ("2009/7/16","2010/6/15",9.15%)</t>
    <phoneticPr fontId="2" type="noConversion"/>
  </si>
  <si>
    <t>某債券的交易條件如下：交割日為2009年7月16日，到期日為2010年6月15日，貼現率為 9.15%，則該</t>
    <phoneticPr fontId="2" type="noConversion"/>
  </si>
  <si>
    <t>國庫券之等值債券收益率為何？</t>
  </si>
  <si>
    <t>某債券的交易條件如下：交割日為2007年12月25日，到期日為2008年12月1日，折現率為 9%，則國庫券的價格為何？</t>
    <phoneticPr fontId="2" type="noConversion"/>
  </si>
  <si>
    <t>TBILLPRICE</t>
  </si>
  <si>
    <t>TBILLYIELD</t>
  </si>
  <si>
    <t>某債券的交易條件如下：交割日為2009年12月25日，到期日為2010年12月1日，每 $100 面值的價格為91.5，則國庫券的收益率為何？</t>
    <phoneticPr fontId="2" type="noConversion"/>
  </si>
  <si>
    <t>=TBILLPRICE("2007/12/25","2008/12/1",9%)</t>
    <phoneticPr fontId="2" type="noConversion"/>
  </si>
  <si>
    <t>=TBILLYIELD("2009/12/25","2010/12/1",91.5)</t>
    <phoneticPr fontId="2" type="noConversion"/>
  </si>
  <si>
    <t>YIELD</t>
  </si>
  <si>
    <t>某債券的交易條件如下：交割日為九十七年二月十五日，到期日為九十九年十一月十五日，票面年利率 5.75%，每半年</t>
  </si>
  <si>
    <t>付息一次，每百元成交價格為 95，每百元贖回價格 $100，日期計算基礎為 30/360，該債券收益率為何？</t>
  </si>
  <si>
    <t>=YIELD("2008/2/15","2010/11/15",6.25%,95,100,2,0)</t>
    <phoneticPr fontId="2" type="noConversion"/>
  </si>
  <si>
    <t>YIELDDISC</t>
  </si>
  <si>
    <t>某債券的交易條件如下：交割日為2007年6月25日，到期日為2008年1月1日，每百元成交價格為 $95，每百元贖回價格為</t>
  </si>
  <si>
    <t>$100，計算日期的基準為「實際天數/360」，則該債券之收益率為何？</t>
  </si>
  <si>
    <t>=YIELDDISC("2007/6/25","2008/1/1",95,100,2)</t>
    <phoneticPr fontId="2" type="noConversion"/>
  </si>
  <si>
    <t>YIELDMAT</t>
  </si>
  <si>
    <t>=VDB(1000,200,5,2,4)</t>
    <phoneticPr fontId="2" type="noConversion"/>
  </si>
  <si>
    <t>=VDB(1000,200,60,2,18)</t>
    <phoneticPr fontId="2" type="noConversion"/>
  </si>
  <si>
    <t>=VDB(1000,200,5,1,2,1.5,true)</t>
    <phoneticPr fontId="2" type="noConversion"/>
  </si>
  <si>
    <t>=VDB(1000,200,60,5,18,1.5,true)</t>
    <phoneticPr fontId="2" type="noConversion"/>
  </si>
  <si>
    <t>PDURATION</t>
    <phoneticPr fontId="2" type="noConversion"/>
  </si>
  <si>
    <t>RRI</t>
    <phoneticPr fontId="2" type="noConversion"/>
  </si>
  <si>
    <t>若於今日投資一筆金額50萬，估計8年後可回收55萬,則其相當於投資成長率的利率為多少？</t>
    <phoneticPr fontId="2" type="noConversion"/>
  </si>
  <si>
    <t>=RRI(8,500000,550000)</t>
    <phoneticPr fontId="2" type="noConversion"/>
  </si>
  <si>
    <r>
      <rPr>
        <sz val="10"/>
        <color theme="1"/>
        <rFont val="新細明體"/>
        <family val="1"/>
        <charset val="136"/>
      </rPr>
      <t>利率</t>
    </r>
    <r>
      <rPr>
        <sz val="10"/>
        <color theme="1"/>
        <rFont val="華康中圓體"/>
        <family val="3"/>
        <charset val="136"/>
      </rPr>
      <t>2%時,投資額$8000要達到$8500所需年數為多少?</t>
    </r>
    <phoneticPr fontId="2" type="noConversion"/>
  </si>
  <si>
    <t>=PDURATION(0.03/12,5000,5300)</t>
    <phoneticPr fontId="2" type="noConversion"/>
  </si>
  <si>
    <r>
      <rPr>
        <sz val="9.5"/>
        <color theme="1"/>
        <rFont val="華康中圓體"/>
        <family val="3"/>
        <charset val="136"/>
      </rPr>
      <t>利率</t>
    </r>
    <r>
      <rPr>
        <sz val="10"/>
        <color theme="1"/>
        <rFont val="華康中圓體"/>
        <family val="3"/>
        <charset val="136"/>
      </rPr>
      <t>3%時,投資額$5000要達到$5300所需月數為多少?</t>
    </r>
    <phoneticPr fontId="2" type="noConversion"/>
  </si>
  <si>
    <t>=PDURATION(2%,8000,8500)</t>
    <phoneticPr fontId="2" type="noConversion"/>
  </si>
  <si>
    <t>=XIRR(B24:B28,A24:A28)</t>
    <phoneticPr fontId="2" type="noConversion"/>
  </si>
  <si>
    <t>=XNPV(10%,B24:B28,A24:A28)</t>
    <phoneticPr fontId="2" type="noConversion"/>
  </si>
  <si>
    <t>=TEXT(COUPNCD("2005/7/15","2006/6/30",2,1),"gge年mm月dd日")</t>
    <phoneticPr fontId="2" type="noConversion"/>
  </si>
  <si>
    <t>=TEXT(COUPPCD("2006/7/15","2007/6/30",2,1),"gge年mm月dd日")</t>
    <phoneticPr fontId="2" type="noConversion"/>
  </si>
  <si>
    <t>=ROUND(DB(1000000,100000,5,2,6),0)</t>
    <phoneticPr fontId="2" type="noConversion"/>
  </si>
  <si>
    <t>=ROUND(DB(1000000,100000,5,3,6),0)</t>
    <phoneticPr fontId="2" type="noConversion"/>
  </si>
  <si>
    <t>=ROUND(DB(1000000,100000,5,4,6),0)</t>
    <phoneticPr fontId="2" type="noConversion"/>
  </si>
  <si>
    <t>=ROUND(DB(1000000,100000,5,5,6),0)</t>
    <phoneticPr fontId="2" type="noConversion"/>
  </si>
  <si>
    <t>=ROUND(DB(1000000,100000,5,6,6),0)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</si>
</sst>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.000;[Red]\-&quot;$&quot;#,##0.000"/>
    <numFmt numFmtId="177" formatCode="#,##0_);[Red]\(#,##0\)"/>
    <numFmt numFmtId="178" formatCode="0.0%"/>
    <numFmt numFmtId="179" formatCode="_-* #,##0_-;\-* #,##0_-;_-* &quot;-&quot;??_-;_-@_-"/>
    <numFmt numFmtId="180" formatCode="_-&quot;$&quot;* #,##0_-;\-&quot;$&quot;* #,##0_-;_-&quot;$&quot;* &quot;-&quot;??_-;_-@_-"/>
    <numFmt numFmtId="181" formatCode="0.#&quot;倍餘額&quot;"/>
    <numFmt numFmtId="182" formatCode="&quot;第&quot;0&quot;年&quot;"/>
    <numFmt numFmtId="183" formatCode="0.000%"/>
  </numFmts>
  <fonts count="4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.5"/>
      <name val="Arial"/>
      <family val="2"/>
    </font>
    <font>
      <sz val="9.5"/>
      <name val="華康中圓體"/>
      <family val="3"/>
      <charset val="136"/>
    </font>
    <font>
      <sz val="9.5"/>
      <name val="Wingdings 2"/>
      <family val="1"/>
      <charset val="2"/>
    </font>
    <font>
      <sz val="10"/>
      <name val="Times New Roman"/>
      <family val="1"/>
    </font>
    <font>
      <sz val="10"/>
      <name val="新細明體"/>
      <family val="1"/>
      <charset val="136"/>
    </font>
    <font>
      <sz val="10"/>
      <name val="Arial"/>
      <family val="2"/>
    </font>
    <font>
      <sz val="10"/>
      <name val="華康中圓體"/>
      <family val="3"/>
      <charset val="136"/>
    </font>
    <font>
      <sz val="10"/>
      <name val="Wingdings 2"/>
      <family val="1"/>
      <charset val="2"/>
    </font>
    <font>
      <sz val="10"/>
      <name val="華康細明體"/>
      <family val="3"/>
      <charset val="136"/>
    </font>
    <font>
      <sz val="10"/>
      <color indexed="9"/>
      <name val="新細明體"/>
      <family val="1"/>
      <charset val="136"/>
    </font>
    <font>
      <sz val="10"/>
      <color indexed="43"/>
      <name val="新細明體"/>
      <family val="1"/>
      <charset val="136"/>
    </font>
    <font>
      <sz val="10"/>
      <color indexed="42"/>
      <name val="新細明體"/>
      <family val="1"/>
      <charset val="136"/>
    </font>
    <font>
      <sz val="10"/>
      <name val="Wingdings"/>
      <charset val="2"/>
    </font>
    <font>
      <sz val="9"/>
      <color indexed="8"/>
      <name val="Times New Roman"/>
      <family val="1"/>
    </font>
    <font>
      <sz val="10"/>
      <name val="華康中明體"/>
      <family val="3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9"/>
      <name val="Times New Roman"/>
      <family val="1"/>
    </font>
    <font>
      <sz val="10"/>
      <name val="華康中黑體"/>
      <family val="3"/>
      <charset val="136"/>
    </font>
    <font>
      <sz val="10"/>
      <color indexed="41"/>
      <name val="新細明體"/>
      <family val="1"/>
      <charset val="136"/>
    </font>
    <font>
      <sz val="10"/>
      <name val="華康楷書體W5"/>
      <family val="3"/>
      <charset val="136"/>
    </font>
    <font>
      <sz val="10"/>
      <name val="華康細圓體(P)"/>
      <family val="2"/>
      <charset val="136"/>
    </font>
    <font>
      <sz val="10"/>
      <color indexed="9"/>
      <name val="Times New Roman"/>
      <family val="1"/>
    </font>
    <font>
      <sz val="12"/>
      <name val="標楷體"/>
      <family val="4"/>
      <charset val="136"/>
    </font>
    <font>
      <sz val="12"/>
      <color indexed="9"/>
      <name val="標楷體"/>
      <family val="4"/>
      <charset val="136"/>
    </font>
    <font>
      <sz val="10"/>
      <name val="華康儷宋(P)"/>
      <family val="3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2"/>
      <color indexed="42"/>
      <name val="新細明體"/>
      <family val="1"/>
      <charset val="136"/>
    </font>
    <font>
      <sz val="12"/>
      <name val="華康中明體"/>
      <family val="3"/>
      <charset val="136"/>
    </font>
    <font>
      <sz val="12"/>
      <name val="新細明體"/>
      <family val="1"/>
      <charset val="136"/>
    </font>
    <font>
      <b/>
      <u/>
      <sz val="12"/>
      <color indexed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9"/>
      <name val="細明體"/>
      <family val="3"/>
      <charset val="136"/>
    </font>
    <font>
      <sz val="10"/>
      <color theme="1"/>
      <name val="新細明體"/>
      <family val="1"/>
      <charset val="136"/>
    </font>
    <font>
      <sz val="10"/>
      <color theme="1"/>
      <name val="華康中圓體"/>
      <family val="3"/>
      <charset val="136"/>
    </font>
    <font>
      <sz val="9.5"/>
      <color theme="1"/>
      <name val="華康中圓體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1" fillId="0" borderId="0"/>
    <xf numFmtId="0" fontId="18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>
      <alignment vertical="center"/>
    </xf>
    <xf numFmtId="8" fontId="6" fillId="2" borderId="0" xfId="0" applyNumberFormat="1" applyFont="1" applyFill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quotePrefix="1" applyFont="1">
      <alignment vertical="center"/>
    </xf>
    <xf numFmtId="0" fontId="7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6" fillId="2" borderId="0" xfId="0" applyFont="1" applyFill="1" applyAlignment="1">
      <alignment horizontal="right" vertical="center"/>
    </xf>
    <xf numFmtId="8" fontId="6" fillId="2" borderId="0" xfId="0" applyNumberFormat="1" applyFont="1" applyFill="1" applyAlignment="1">
      <alignment horizontal="right" vertical="center"/>
    </xf>
    <xf numFmtId="0" fontId="11" fillId="0" borderId="0" xfId="0" applyFont="1">
      <alignment vertical="center"/>
    </xf>
    <xf numFmtId="9" fontId="7" fillId="0" borderId="0" xfId="0" applyNumberFormat="1" applyFont="1">
      <alignment vertical="center"/>
    </xf>
    <xf numFmtId="0" fontId="12" fillId="3" borderId="0" xfId="0" applyFont="1" applyFill="1">
      <alignment vertical="center"/>
    </xf>
    <xf numFmtId="0" fontId="7" fillId="0" borderId="0" xfId="0" applyNumberFormat="1" applyFont="1">
      <alignment vertical="center"/>
    </xf>
    <xf numFmtId="0" fontId="10" fillId="0" borderId="0" xfId="0" applyFont="1" applyAlignment="1">
      <alignment horizontal="justify" vertical="center"/>
    </xf>
    <xf numFmtId="176" fontId="6" fillId="2" borderId="0" xfId="0" applyNumberFormat="1" applyFont="1" applyFill="1">
      <alignment vertical="center"/>
    </xf>
    <xf numFmtId="8" fontId="7" fillId="2" borderId="0" xfId="0" applyNumberFormat="1" applyFont="1" applyFill="1">
      <alignment vertical="center"/>
    </xf>
    <xf numFmtId="8" fontId="7" fillId="2" borderId="0" xfId="0" quotePrefix="1" applyNumberFormat="1" applyFont="1" applyFill="1">
      <alignment vertical="center"/>
    </xf>
    <xf numFmtId="0" fontId="13" fillId="0" borderId="0" xfId="0" applyFont="1">
      <alignment vertical="center"/>
    </xf>
    <xf numFmtId="0" fontId="14" fillId="0" borderId="0" xfId="0" quotePrefix="1" applyFont="1">
      <alignment vertical="center"/>
    </xf>
    <xf numFmtId="8" fontId="14" fillId="0" borderId="0" xfId="0" quotePrefix="1" applyNumberFormat="1" applyFont="1">
      <alignment vertical="center"/>
    </xf>
    <xf numFmtId="0" fontId="3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7" fillId="2" borderId="0" xfId="0" applyFont="1" applyFill="1">
      <alignment vertical="center"/>
    </xf>
    <xf numFmtId="0" fontId="16" fillId="2" borderId="0" xfId="0" applyFont="1" applyFill="1" applyAlignment="1">
      <alignment horizontal="right" vertical="center"/>
    </xf>
    <xf numFmtId="8" fontId="7" fillId="2" borderId="0" xfId="0" applyNumberFormat="1" applyFont="1" applyFill="1" applyAlignment="1">
      <alignment horizontal="right" vertical="center"/>
    </xf>
    <xf numFmtId="0" fontId="20" fillId="4" borderId="1" xfId="3" applyFont="1" applyFill="1" applyBorder="1"/>
    <xf numFmtId="9" fontId="18" fillId="5" borderId="0" xfId="3" applyNumberFormat="1" applyFill="1"/>
    <xf numFmtId="0" fontId="18" fillId="0" borderId="0" xfId="3"/>
    <xf numFmtId="179" fontId="18" fillId="5" borderId="0" xfId="4" applyNumberFormat="1" applyFont="1" applyFill="1" applyAlignment="1"/>
    <xf numFmtId="0" fontId="18" fillId="5" borderId="0" xfId="3" applyFill="1"/>
    <xf numFmtId="6" fontId="18" fillId="5" borderId="0" xfId="3" applyNumberFormat="1" applyFill="1"/>
    <xf numFmtId="9" fontId="18" fillId="5" borderId="1" xfId="3" applyNumberFormat="1" applyFill="1" applyBorder="1"/>
    <xf numFmtId="179" fontId="18" fillId="5" borderId="1" xfId="4" applyNumberFormat="1" applyFont="1" applyFill="1" applyBorder="1" applyAlignment="1"/>
    <xf numFmtId="0" fontId="21" fillId="4" borderId="1" xfId="3" applyFont="1" applyFill="1" applyBorder="1"/>
    <xf numFmtId="6" fontId="18" fillId="5" borderId="1" xfId="3" applyNumberFormat="1" applyFill="1" applyBorder="1"/>
    <xf numFmtId="8" fontId="18" fillId="0" borderId="0" xfId="3" applyNumberFormat="1"/>
    <xf numFmtId="0" fontId="18" fillId="5" borderId="1" xfId="3" applyFill="1" applyBorder="1"/>
    <xf numFmtId="0" fontId="21" fillId="3" borderId="1" xfId="0" applyFont="1" applyFill="1" applyBorder="1">
      <alignment vertical="center"/>
    </xf>
    <xf numFmtId="0" fontId="21" fillId="3" borderId="2" xfId="0" applyFont="1" applyFill="1" applyBorder="1">
      <alignment vertical="center"/>
    </xf>
    <xf numFmtId="0" fontId="20" fillId="3" borderId="3" xfId="0" applyFont="1" applyFill="1" applyBorder="1" applyAlignment="1">
      <alignment horizontal="centerContinuous"/>
    </xf>
    <xf numFmtId="0" fontId="20" fillId="3" borderId="4" xfId="0" applyFont="1" applyFill="1" applyBorder="1" applyAlignment="1">
      <alignment horizontal="centerContinuous"/>
    </xf>
    <xf numFmtId="0" fontId="21" fillId="3" borderId="5" xfId="0" applyFont="1" applyFill="1" applyBorder="1">
      <alignment vertical="center"/>
    </xf>
    <xf numFmtId="6" fontId="0" fillId="6" borderId="0" xfId="0" applyNumberFormat="1" applyFill="1">
      <alignment vertical="center"/>
    </xf>
    <xf numFmtId="0" fontId="0" fillId="6" borderId="1" xfId="0" applyFill="1" applyBorder="1">
      <alignment vertical="center"/>
    </xf>
    <xf numFmtId="0" fontId="20" fillId="3" borderId="6" xfId="0" applyFont="1" applyFill="1" applyBorder="1" applyAlignment="1">
      <alignment horizontal="center"/>
    </xf>
    <xf numFmtId="9" fontId="0" fillId="6" borderId="1" xfId="0" applyNumberFormat="1" applyFill="1" applyBorder="1">
      <alignment vertical="center"/>
    </xf>
    <xf numFmtId="180" fontId="0" fillId="5" borderId="1" xfId="6" applyNumberFormat="1" applyFont="1" applyFill="1" applyBorder="1" applyAlignment="1"/>
    <xf numFmtId="0" fontId="21" fillId="3" borderId="6" xfId="0" applyFont="1" applyFill="1" applyBorder="1" applyAlignment="1">
      <alignment horizontal="center"/>
    </xf>
    <xf numFmtId="0" fontId="21" fillId="3" borderId="7" xfId="0" applyFont="1" applyFill="1" applyBorder="1">
      <alignment vertical="center"/>
    </xf>
    <xf numFmtId="0" fontId="8" fillId="0" borderId="0" xfId="0" applyFont="1">
      <alignment vertical="center"/>
    </xf>
    <xf numFmtId="8" fontId="6" fillId="0" borderId="0" xfId="0" applyNumberFormat="1" applyFont="1">
      <alignment vertical="center"/>
    </xf>
    <xf numFmtId="8" fontId="6" fillId="6" borderId="0" xfId="0" applyNumberFormat="1" applyFont="1" applyFill="1">
      <alignment vertical="center"/>
    </xf>
    <xf numFmtId="0" fontId="23" fillId="0" borderId="0" xfId="0" quotePrefix="1" applyFo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6" fillId="3" borderId="0" xfId="0" applyFont="1" applyFill="1">
      <alignment vertical="center"/>
    </xf>
    <xf numFmtId="179" fontId="6" fillId="6" borderId="0" xfId="4" applyNumberFormat="1" applyFont="1" applyFill="1">
      <alignment vertical="center"/>
    </xf>
    <xf numFmtId="8" fontId="7" fillId="6" borderId="0" xfId="0" applyNumberFormat="1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8" fontId="7" fillId="6" borderId="0" xfId="0" applyNumberFormat="1" applyFont="1" applyFill="1">
      <alignment vertical="center"/>
    </xf>
    <xf numFmtId="0" fontId="27" fillId="2" borderId="0" xfId="2" applyFont="1" applyFill="1"/>
    <xf numFmtId="179" fontId="18" fillId="7" borderId="0" xfId="4" applyNumberFormat="1" applyFont="1" applyFill="1" applyAlignment="1"/>
    <xf numFmtId="0" fontId="18" fillId="0" borderId="0" xfId="2" applyFont="1"/>
    <xf numFmtId="0" fontId="18" fillId="7" borderId="0" xfId="2" applyFont="1" applyFill="1"/>
    <xf numFmtId="6" fontId="18" fillId="6" borderId="0" xfId="2" applyNumberFormat="1" applyFont="1" applyFill="1" applyAlignment="1">
      <alignment horizontal="center"/>
    </xf>
    <xf numFmtId="6" fontId="18" fillId="8" borderId="0" xfId="2" applyNumberFormat="1" applyFont="1" applyFill="1" applyAlignment="1">
      <alignment horizontal="center"/>
    </xf>
    <xf numFmtId="0" fontId="28" fillId="4" borderId="0" xfId="2" applyFont="1" applyFill="1"/>
    <xf numFmtId="181" fontId="21" fillId="4" borderId="0" xfId="2" applyNumberFormat="1" applyFont="1" applyFill="1" applyAlignment="1">
      <alignment horizontal="center"/>
    </xf>
    <xf numFmtId="0" fontId="28" fillId="4" borderId="0" xfId="2" applyFont="1" applyFill="1" applyAlignment="1">
      <alignment horizontal="center"/>
    </xf>
    <xf numFmtId="182" fontId="21" fillId="4" borderId="0" xfId="2" applyNumberFormat="1" applyFont="1" applyFill="1"/>
    <xf numFmtId="6" fontId="18" fillId="5" borderId="0" xfId="2" applyNumberFormat="1" applyFont="1" applyFill="1"/>
    <xf numFmtId="6" fontId="18" fillId="6" borderId="0" xfId="2" applyNumberFormat="1" applyFont="1" applyFill="1"/>
    <xf numFmtId="6" fontId="18" fillId="8" borderId="0" xfId="2" applyNumberFormat="1" applyFont="1" applyFill="1"/>
    <xf numFmtId="0" fontId="20" fillId="9" borderId="0" xfId="1" applyFont="1" applyFill="1"/>
    <xf numFmtId="177" fontId="1" fillId="5" borderId="0" xfId="4" applyNumberFormat="1" applyFill="1" applyAlignment="1"/>
    <xf numFmtId="0" fontId="1" fillId="0" borderId="0" xfId="1"/>
    <xf numFmtId="58" fontId="20" fillId="9" borderId="0" xfId="1" applyNumberFormat="1" applyFont="1" applyFill="1"/>
    <xf numFmtId="0" fontId="21" fillId="10" borderId="0" xfId="1" applyFont="1" applyFill="1" applyAlignment="1"/>
    <xf numFmtId="0" fontId="29" fillId="0" borderId="0" xfId="1" applyFont="1"/>
    <xf numFmtId="0" fontId="1" fillId="5" borderId="0" xfId="1" applyFill="1"/>
    <xf numFmtId="178" fontId="1" fillId="6" borderId="0" xfId="1" applyNumberFormat="1" applyFill="1"/>
    <xf numFmtId="10" fontId="1" fillId="6" borderId="0" xfId="1" applyNumberFormat="1" applyFill="1"/>
    <xf numFmtId="0" fontId="21" fillId="10" borderId="0" xfId="1" applyFont="1" applyFill="1"/>
    <xf numFmtId="9" fontId="1" fillId="5" borderId="0" xfId="1" applyNumberFormat="1" applyFill="1"/>
    <xf numFmtId="9" fontId="1" fillId="5" borderId="0" xfId="1" applyNumberFormat="1" applyFont="1" applyFill="1"/>
    <xf numFmtId="0" fontId="32" fillId="0" borderId="0" xfId="0" quotePrefix="1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183" fontId="1" fillId="6" borderId="0" xfId="5" applyNumberFormat="1" applyFill="1" applyAlignment="1"/>
    <xf numFmtId="177" fontId="1" fillId="6" borderId="0" xfId="4" applyNumberFormat="1" applyFill="1" applyAlignment="1"/>
    <xf numFmtId="10" fontId="1" fillId="6" borderId="0" xfId="5" applyNumberFormat="1" applyFill="1" applyAlignment="1"/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20" fillId="3" borderId="0" xfId="0" applyFont="1" applyFill="1">
      <alignment vertical="center"/>
    </xf>
    <xf numFmtId="0" fontId="34" fillId="0" borderId="0" xfId="0" applyFont="1" applyAlignment="1">
      <alignment vertical="center"/>
    </xf>
    <xf numFmtId="10" fontId="6" fillId="2" borderId="0" xfId="5" applyNumberFormat="1" applyFont="1" applyFill="1">
      <alignment vertical="center"/>
    </xf>
    <xf numFmtId="0" fontId="35" fillId="11" borderId="0" xfId="3" applyFont="1" applyFill="1" applyAlignment="1">
      <alignment horizontal="centerContinuous"/>
    </xf>
    <xf numFmtId="0" fontId="20" fillId="12" borderId="0" xfId="3" applyFont="1" applyFill="1"/>
    <xf numFmtId="0" fontId="20" fillId="10" borderId="0" xfId="3" applyFont="1" applyFill="1" applyAlignment="1">
      <alignment horizontal="center"/>
    </xf>
    <xf numFmtId="0" fontId="20" fillId="13" borderId="0" xfId="3" applyFont="1" applyFill="1"/>
    <xf numFmtId="9" fontId="1" fillId="0" borderId="0" xfId="5" applyFont="1" applyAlignment="1"/>
    <xf numFmtId="0" fontId="1" fillId="0" borderId="0" xfId="3" applyFont="1"/>
    <xf numFmtId="44" fontId="1" fillId="0" borderId="0" xfId="6" applyFont="1" applyAlignment="1"/>
    <xf numFmtId="8" fontId="36" fillId="0" borderId="0" xfId="3" applyNumberFormat="1" applyFont="1"/>
    <xf numFmtId="0" fontId="37" fillId="13" borderId="0" xfId="3" applyFont="1" applyFill="1"/>
    <xf numFmtId="10" fontId="1" fillId="0" borderId="0" xfId="5" applyNumberFormat="1" applyFont="1" applyAlignment="1"/>
    <xf numFmtId="8" fontId="1" fillId="6" borderId="0" xfId="6" applyNumberFormat="1" applyFont="1" applyFill="1" applyAlignment="1"/>
    <xf numFmtId="10" fontId="34" fillId="6" borderId="8" xfId="5" applyNumberFormat="1" applyFont="1" applyFill="1" applyBorder="1">
      <alignment vertical="center"/>
    </xf>
    <xf numFmtId="0" fontId="34" fillId="6" borderId="8" xfId="0" applyFont="1" applyFill="1" applyBorder="1">
      <alignment vertical="center"/>
    </xf>
    <xf numFmtId="0" fontId="38" fillId="0" borderId="0" xfId="0" applyFont="1">
      <alignment vertical="center"/>
    </xf>
    <xf numFmtId="6" fontId="18" fillId="5" borderId="0" xfId="2" applyNumberFormat="1" applyFont="1" applyFill="1" applyAlignment="1">
      <alignment horizontal="center"/>
    </xf>
  </cellXfs>
  <cellStyles count="7">
    <cellStyle name="一般" xfId="0" builtinId="0"/>
    <cellStyle name="一般_000財務函數" xfId="1"/>
    <cellStyle name="一般_O1會計處理程序(F)" xfId="2"/>
    <cellStyle name="一般_O3貨幣的時間價值(F)" xfId="3"/>
    <cellStyle name="千分位" xfId="4" builtinId="3"/>
    <cellStyle name="百分比" xfId="5" builtinId="5"/>
    <cellStyle name="貨幣" xfId="6" builtinId="4"/>
  </cellStyles>
  <dxfs count="0"/>
  <tableStyles count="0" defaultTableStyle="TableStyleMedium2" defaultPivotStyle="PivotStyleLight16"/>
  <colors>
    <mruColors>
      <color rgb="FF0065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不同折舊方法的比較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折舊分析!$B$5</c:f>
              <c:strCache>
                <c:ptCount val="1"/>
                <c:pt idx="0">
                  <c:v>1.5倍餘額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[1]折舊分析!$B$6:$B$15</c:f>
              <c:numCache>
                <c:formatCode>General</c:formatCode>
                <c:ptCount val="10"/>
                <c:pt idx="0">
                  <c:v>150000</c:v>
                </c:pt>
                <c:pt idx="1">
                  <c:v>127500</c:v>
                </c:pt>
                <c:pt idx="2">
                  <c:v>108374.99999999999</c:v>
                </c:pt>
                <c:pt idx="3">
                  <c:v>92118.749999999985</c:v>
                </c:pt>
                <c:pt idx="4">
                  <c:v>78300.937499999985</c:v>
                </c:pt>
                <c:pt idx="5">
                  <c:v>66555.796874999985</c:v>
                </c:pt>
                <c:pt idx="6">
                  <c:v>56572.42734374998</c:v>
                </c:pt>
                <c:pt idx="7">
                  <c:v>48086.563242187476</c:v>
                </c:pt>
                <c:pt idx="8">
                  <c:v>40873.578755859366</c:v>
                </c:pt>
                <c:pt idx="9">
                  <c:v>31616.946283203026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折舊分析!$C$5</c:f>
              <c:strCache>
                <c:ptCount val="1"/>
                <c:pt idx="0">
                  <c:v>2.倍餘額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[1]折舊分析!$C$6:$C$15</c:f>
              <c:numCache>
                <c:formatCode>General</c:formatCode>
                <c:ptCount val="10"/>
                <c:pt idx="0">
                  <c:v>200000</c:v>
                </c:pt>
                <c:pt idx="1">
                  <c:v>160000</c:v>
                </c:pt>
                <c:pt idx="2">
                  <c:v>128000.00000000003</c:v>
                </c:pt>
                <c:pt idx="3">
                  <c:v>102400.00000000003</c:v>
                </c:pt>
                <c:pt idx="4">
                  <c:v>81920.000000000044</c:v>
                </c:pt>
                <c:pt idx="5">
                  <c:v>65536.000000000044</c:v>
                </c:pt>
                <c:pt idx="6">
                  <c:v>52428.800000000039</c:v>
                </c:pt>
                <c:pt idx="7">
                  <c:v>9715.2000000001572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折舊分析!$D$5</c:f>
              <c:strCache>
                <c:ptCount val="1"/>
                <c:pt idx="0">
                  <c:v>2.5倍餘額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[1]折舊分析!$D$6:$D$15</c:f>
              <c:numCache>
                <c:formatCode>General</c:formatCode>
                <c:ptCount val="10"/>
                <c:pt idx="0">
                  <c:v>250000</c:v>
                </c:pt>
                <c:pt idx="1">
                  <c:v>187500</c:v>
                </c:pt>
                <c:pt idx="2">
                  <c:v>140625</c:v>
                </c:pt>
                <c:pt idx="3">
                  <c:v>105468.75</c:v>
                </c:pt>
                <c:pt idx="4">
                  <c:v>79101.5625</c:v>
                </c:pt>
                <c:pt idx="5">
                  <c:v>37304.6875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折舊分析!$E$5</c:f>
              <c:strCache>
                <c:ptCount val="1"/>
                <c:pt idx="0">
                  <c:v>3.倍餘額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[1]折舊分析!$E$6:$E$15</c:f>
              <c:numCache>
                <c:formatCode>General</c:formatCode>
                <c:ptCount val="10"/>
                <c:pt idx="0">
                  <c:v>300000</c:v>
                </c:pt>
                <c:pt idx="1">
                  <c:v>210000</c:v>
                </c:pt>
                <c:pt idx="2">
                  <c:v>146999.99999999997</c:v>
                </c:pt>
                <c:pt idx="3">
                  <c:v>102899.99999999999</c:v>
                </c:pt>
                <c:pt idx="4">
                  <c:v>40099.999999999913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[1]折舊分析!$F$5</c:f>
              <c:strCache>
                <c:ptCount val="1"/>
                <c:pt idx="0">
                  <c:v>直線法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[1]折舊分析!$F$6:$F$15</c:f>
              <c:numCache>
                <c:formatCode>General</c:formatCode>
                <c:ptCount val="10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[1]折舊分析!$G$5</c:f>
              <c:strCache>
                <c:ptCount val="1"/>
                <c:pt idx="0">
                  <c:v>年數合計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[1]折舊分析!$G$6:$G$15</c:f>
              <c:numCache>
                <c:formatCode>General</c:formatCode>
                <c:ptCount val="10"/>
                <c:pt idx="0">
                  <c:v>145455</c:v>
                </c:pt>
                <c:pt idx="1">
                  <c:v>130909</c:v>
                </c:pt>
                <c:pt idx="2">
                  <c:v>116634</c:v>
                </c:pt>
                <c:pt idx="3">
                  <c:v>101818</c:v>
                </c:pt>
                <c:pt idx="4">
                  <c:v>87273</c:v>
                </c:pt>
                <c:pt idx="5">
                  <c:v>72727</c:v>
                </c:pt>
                <c:pt idx="6">
                  <c:v>58182</c:v>
                </c:pt>
                <c:pt idx="7">
                  <c:v>43636</c:v>
                </c:pt>
                <c:pt idx="8">
                  <c:v>29091</c:v>
                </c:pt>
                <c:pt idx="9">
                  <c:v>14545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313160"/>
        <c:axId val="260312768"/>
      </c:lineChart>
      <c:catAx>
        <c:axId val="26031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312768"/>
        <c:crosses val="autoZero"/>
        <c:auto val="1"/>
        <c:lblAlgn val="ctr"/>
        <c:lblOffset val="100"/>
        <c:noMultiLvlLbl val="0"/>
      </c:catAx>
      <c:valAx>
        <c:axId val="2603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折舊金額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31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31192389347234"/>
          <c:y val="0.88650726753150633"/>
          <c:w val="0.83452280239714061"/>
          <c:h val="0.10722641393063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13;&#29256;/AutoPlay/&#31684;&#20363;&#27284;&#26696;/&#25235;&#22294;&#29992;/8-45&#389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時間價值函數範例"/>
      <sheetName val="分期付款償付表"/>
      <sheetName val="折舊"/>
      <sheetName val="Chart1"/>
      <sheetName val="折舊分析"/>
      <sheetName val="財務決策"/>
      <sheetName val="債券"/>
      <sheetName val="其他財務函數"/>
    </sheetNames>
    <sheetDataSet>
      <sheetData sheetId="0"/>
      <sheetData sheetId="1"/>
      <sheetData sheetId="2"/>
      <sheetData sheetId="3" refreshError="1"/>
      <sheetData sheetId="4">
        <row r="5">
          <cell r="B5">
            <v>1.5</v>
          </cell>
          <cell r="F5" t="str">
            <v>直線法</v>
          </cell>
          <cell r="G5" t="str">
            <v>年數合計</v>
          </cell>
        </row>
        <row r="6">
          <cell r="A6">
            <v>1</v>
          </cell>
          <cell r="B6">
            <v>150000</v>
          </cell>
          <cell r="C6">
            <v>200000</v>
          </cell>
          <cell r="D6">
            <v>250000</v>
          </cell>
          <cell r="E6">
            <v>300000</v>
          </cell>
          <cell r="F6">
            <v>80000</v>
          </cell>
          <cell r="G6">
            <v>145455</v>
          </cell>
        </row>
        <row r="7">
          <cell r="A7">
            <v>2</v>
          </cell>
          <cell r="B7">
            <v>127500</v>
          </cell>
          <cell r="C7">
            <v>160000</v>
          </cell>
          <cell r="D7">
            <v>187500</v>
          </cell>
          <cell r="E7">
            <v>210000</v>
          </cell>
          <cell r="F7">
            <v>80000</v>
          </cell>
          <cell r="G7">
            <v>130909</v>
          </cell>
        </row>
        <row r="8">
          <cell r="A8">
            <v>3</v>
          </cell>
          <cell r="B8">
            <v>108374.99999999999</v>
          </cell>
          <cell r="C8">
            <v>128000.00000000003</v>
          </cell>
          <cell r="D8">
            <v>140625</v>
          </cell>
          <cell r="E8">
            <v>146999.99999999997</v>
          </cell>
          <cell r="F8">
            <v>80000</v>
          </cell>
          <cell r="G8">
            <v>116634</v>
          </cell>
        </row>
        <row r="9">
          <cell r="A9">
            <v>4</v>
          </cell>
          <cell r="B9">
            <v>92118.749999999985</v>
          </cell>
          <cell r="C9">
            <v>102400.00000000003</v>
          </cell>
          <cell r="D9">
            <v>105468.75</v>
          </cell>
          <cell r="E9">
            <v>102899.99999999999</v>
          </cell>
          <cell r="F9">
            <v>80000</v>
          </cell>
          <cell r="G9">
            <v>101818</v>
          </cell>
        </row>
        <row r="10">
          <cell r="A10">
            <v>5</v>
          </cell>
          <cell r="B10">
            <v>78300.937499999985</v>
          </cell>
          <cell r="C10">
            <v>81920.000000000044</v>
          </cell>
          <cell r="D10">
            <v>79101.5625</v>
          </cell>
          <cell r="E10">
            <v>40099.999999999913</v>
          </cell>
          <cell r="F10">
            <v>80000</v>
          </cell>
          <cell r="G10">
            <v>87273</v>
          </cell>
        </row>
        <row r="11">
          <cell r="A11">
            <v>6</v>
          </cell>
          <cell r="B11">
            <v>66555.796874999985</v>
          </cell>
          <cell r="C11">
            <v>65536.000000000044</v>
          </cell>
          <cell r="D11">
            <v>37304.6875</v>
          </cell>
          <cell r="E11">
            <v>0</v>
          </cell>
          <cell r="F11">
            <v>80000</v>
          </cell>
          <cell r="G11">
            <v>72727</v>
          </cell>
        </row>
        <row r="12">
          <cell r="A12">
            <v>7</v>
          </cell>
          <cell r="B12">
            <v>56572.42734374998</v>
          </cell>
          <cell r="C12">
            <v>52428.800000000039</v>
          </cell>
          <cell r="D12">
            <v>0</v>
          </cell>
          <cell r="E12">
            <v>0</v>
          </cell>
          <cell r="F12">
            <v>80000</v>
          </cell>
          <cell r="G12">
            <v>58182</v>
          </cell>
        </row>
        <row r="13">
          <cell r="A13">
            <v>8</v>
          </cell>
          <cell r="B13">
            <v>48086.563242187476</v>
          </cell>
          <cell r="C13">
            <v>9715.2000000001572</v>
          </cell>
          <cell r="D13">
            <v>0</v>
          </cell>
          <cell r="E13">
            <v>0</v>
          </cell>
          <cell r="F13">
            <v>80000</v>
          </cell>
          <cell r="G13">
            <v>43636</v>
          </cell>
        </row>
        <row r="14">
          <cell r="A14">
            <v>9</v>
          </cell>
          <cell r="B14">
            <v>40873.578755859366</v>
          </cell>
          <cell r="C14">
            <v>0</v>
          </cell>
          <cell r="D14">
            <v>0</v>
          </cell>
          <cell r="E14">
            <v>0</v>
          </cell>
          <cell r="F14">
            <v>80000</v>
          </cell>
          <cell r="G14">
            <v>29091</v>
          </cell>
        </row>
        <row r="15">
          <cell r="A15">
            <v>10</v>
          </cell>
          <cell r="B15">
            <v>31616.946283203026</v>
          </cell>
          <cell r="C15">
            <v>0</v>
          </cell>
          <cell r="D15">
            <v>0</v>
          </cell>
          <cell r="E15">
            <v>0</v>
          </cell>
          <cell r="F15">
            <v>80000</v>
          </cell>
          <cell r="G15">
            <v>14545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workbookViewId="0">
      <selection activeCell="E70" sqref="E70"/>
    </sheetView>
  </sheetViews>
  <sheetFormatPr defaultColWidth="8.875" defaultRowHeight="14.25"/>
  <cols>
    <col min="1" max="1" width="16.25" style="6" customWidth="1"/>
    <col min="2" max="2" width="10.25" style="6" bestFit="1" customWidth="1"/>
    <col min="3" max="16384" width="8.875" style="6"/>
  </cols>
  <sheetData>
    <row r="1" spans="1:8">
      <c r="A1" s="15" t="s">
        <v>26</v>
      </c>
    </row>
    <row r="2" spans="1:8">
      <c r="A2" s="5" t="s">
        <v>16</v>
      </c>
    </row>
    <row r="3" spans="1:8">
      <c r="A3" s="7" t="s">
        <v>17</v>
      </c>
    </row>
    <row r="4" spans="1:8">
      <c r="A4" s="2"/>
      <c r="B4" s="22" t="s">
        <v>18</v>
      </c>
      <c r="C4" s="21"/>
      <c r="D4" s="21"/>
      <c r="E4" s="21"/>
      <c r="F4" s="21"/>
      <c r="G4" s="21"/>
      <c r="H4" s="21"/>
    </row>
    <row r="5" spans="1:8">
      <c r="A5" s="3"/>
      <c r="B5" s="22" t="s">
        <v>19</v>
      </c>
    </row>
    <row r="6" spans="1:8">
      <c r="A6" s="7" t="s">
        <v>20</v>
      </c>
    </row>
    <row r="7" spans="1:8">
      <c r="A7" s="2"/>
      <c r="B7" s="22" t="s">
        <v>21</v>
      </c>
    </row>
    <row r="8" spans="1:8">
      <c r="A8" s="15" t="s">
        <v>27</v>
      </c>
    </row>
    <row r="9" spans="1:8">
      <c r="A9" s="8" t="s">
        <v>22</v>
      </c>
    </row>
    <row r="10" spans="1:8">
      <c r="A10" s="7" t="s">
        <v>30</v>
      </c>
    </row>
    <row r="11" spans="1:8">
      <c r="A11" s="11"/>
      <c r="B11" s="22" t="s">
        <v>36</v>
      </c>
    </row>
    <row r="12" spans="1:8">
      <c r="A12" s="12"/>
      <c r="B12" s="22" t="s">
        <v>37</v>
      </c>
    </row>
    <row r="13" spans="1:8">
      <c r="A13" s="10" t="s">
        <v>23</v>
      </c>
    </row>
    <row r="14" spans="1:8">
      <c r="A14" s="2"/>
      <c r="B14" s="22" t="s">
        <v>38</v>
      </c>
    </row>
    <row r="15" spans="1:8">
      <c r="A15" s="15" t="s">
        <v>28</v>
      </c>
    </row>
    <row r="16" spans="1:8">
      <c r="A16" s="13" t="s">
        <v>24</v>
      </c>
    </row>
    <row r="17" spans="1:2">
      <c r="A17" s="6" t="s">
        <v>25</v>
      </c>
    </row>
    <row r="18" spans="1:2">
      <c r="A18" s="14">
        <v>0.1</v>
      </c>
    </row>
    <row r="19" spans="1:2">
      <c r="A19" s="16">
        <v>3</v>
      </c>
    </row>
    <row r="20" spans="1:2">
      <c r="A20" s="6">
        <v>1000</v>
      </c>
    </row>
    <row r="21" spans="1:2">
      <c r="A21" s="6">
        <v>12000</v>
      </c>
    </row>
    <row r="22" spans="1:2">
      <c r="A22" s="10" t="s">
        <v>31</v>
      </c>
    </row>
    <row r="23" spans="1:2">
      <c r="A23" s="18"/>
      <c r="B23" s="22" t="s">
        <v>39</v>
      </c>
    </row>
    <row r="24" spans="1:2">
      <c r="A24" s="10" t="s">
        <v>29</v>
      </c>
    </row>
    <row r="25" spans="1:2">
      <c r="A25" s="3"/>
      <c r="B25" s="22" t="s">
        <v>40</v>
      </c>
    </row>
    <row r="27" spans="1:2">
      <c r="A27" s="13" t="s">
        <v>32</v>
      </c>
    </row>
    <row r="28" spans="1:2">
      <c r="A28" s="6" t="s">
        <v>33</v>
      </c>
    </row>
    <row r="29" spans="1:2">
      <c r="A29" s="17" t="s">
        <v>34</v>
      </c>
    </row>
    <row r="30" spans="1:2">
      <c r="A30" s="19"/>
      <c r="B30" s="22" t="s">
        <v>41</v>
      </c>
    </row>
    <row r="31" spans="1:2">
      <c r="A31" s="17" t="s">
        <v>35</v>
      </c>
    </row>
    <row r="32" spans="1:2">
      <c r="A32" s="20"/>
      <c r="B32" s="22" t="s">
        <v>42</v>
      </c>
    </row>
    <row r="33" spans="1:2">
      <c r="A33" s="15" t="s">
        <v>114</v>
      </c>
    </row>
    <row r="34" spans="1:2">
      <c r="A34" s="6" t="s">
        <v>49</v>
      </c>
    </row>
    <row r="35" spans="1:2">
      <c r="A35" s="2"/>
      <c r="B35" s="22" t="s">
        <v>55</v>
      </c>
    </row>
    <row r="36" spans="1:2">
      <c r="A36" s="15" t="s">
        <v>58</v>
      </c>
    </row>
    <row r="37" spans="1:2">
      <c r="A37" s="4" t="s">
        <v>50</v>
      </c>
    </row>
    <row r="38" spans="1:2">
      <c r="A38" s="24" t="s">
        <v>51</v>
      </c>
    </row>
    <row r="39" spans="1:2">
      <c r="A39" s="24" t="s">
        <v>52</v>
      </c>
    </row>
    <row r="40" spans="1:2">
      <c r="A40" s="6" t="s">
        <v>53</v>
      </c>
    </row>
    <row r="41" spans="1:2">
      <c r="A41" s="19"/>
      <c r="B41" s="22" t="s">
        <v>57</v>
      </c>
    </row>
    <row r="42" spans="1:2">
      <c r="A42" s="6" t="s">
        <v>54</v>
      </c>
    </row>
    <row r="43" spans="1:2">
      <c r="A43" s="19"/>
      <c r="B43" s="22" t="s">
        <v>56</v>
      </c>
    </row>
    <row r="45" spans="1:2">
      <c r="A45" s="6" t="s">
        <v>59</v>
      </c>
    </row>
    <row r="46" spans="1:2">
      <c r="A46" s="17" t="s">
        <v>60</v>
      </c>
    </row>
    <row r="47" spans="1:2">
      <c r="A47" s="19"/>
      <c r="B47" s="22" t="s">
        <v>63</v>
      </c>
    </row>
    <row r="48" spans="1:2">
      <c r="A48" s="17" t="s">
        <v>61</v>
      </c>
      <c r="B48" s="25"/>
    </row>
    <row r="49" spans="1:2">
      <c r="A49" s="19"/>
      <c r="B49" s="22" t="s">
        <v>64</v>
      </c>
    </row>
    <row r="50" spans="1:2">
      <c r="A50" s="17" t="s">
        <v>62</v>
      </c>
      <c r="B50" s="25"/>
    </row>
    <row r="51" spans="1:2">
      <c r="A51" s="19"/>
      <c r="B51" s="22" t="s">
        <v>65</v>
      </c>
    </row>
    <row r="53" spans="1:2">
      <c r="A53" s="13" t="s">
        <v>66</v>
      </c>
    </row>
    <row r="54" spans="1:2">
      <c r="A54" s="13" t="s">
        <v>67</v>
      </c>
    </row>
    <row r="55" spans="1:2">
      <c r="A55" s="26"/>
      <c r="B55" s="22" t="s">
        <v>69</v>
      </c>
    </row>
    <row r="56" spans="1:2">
      <c r="A56" s="13" t="s">
        <v>68</v>
      </c>
    </row>
    <row r="57" spans="1:2">
      <c r="A57" s="26"/>
      <c r="B57" s="22" t="s">
        <v>70</v>
      </c>
    </row>
    <row r="59" spans="1:2">
      <c r="A59" s="15" t="s">
        <v>72</v>
      </c>
    </row>
    <row r="60" spans="1:2">
      <c r="A60" s="13" t="s">
        <v>71</v>
      </c>
    </row>
    <row r="61" spans="1:2">
      <c r="A61" s="2"/>
      <c r="B61" s="22" t="s">
        <v>73</v>
      </c>
    </row>
    <row r="63" spans="1:2">
      <c r="A63" s="6" t="s">
        <v>74</v>
      </c>
    </row>
    <row r="64" spans="1:2">
      <c r="A64" s="6" t="s">
        <v>75</v>
      </c>
    </row>
    <row r="65" spans="1:2">
      <c r="A65" s="27"/>
      <c r="B65" s="22" t="s">
        <v>92</v>
      </c>
    </row>
    <row r="66" spans="1:2">
      <c r="A66" s="15" t="s">
        <v>320</v>
      </c>
    </row>
    <row r="67" spans="1:2">
      <c r="A67" s="114" t="s">
        <v>324</v>
      </c>
    </row>
    <row r="68" spans="1:2">
      <c r="A68" s="2"/>
      <c r="B68" s="22" t="s">
        <v>327</v>
      </c>
    </row>
    <row r="70" spans="1:2">
      <c r="A70" s="114" t="s">
        <v>326</v>
      </c>
    </row>
    <row r="71" spans="1:2">
      <c r="A71" s="27"/>
      <c r="B71" s="22" t="s">
        <v>325</v>
      </c>
    </row>
    <row r="72" spans="1:2">
      <c r="A72" s="15" t="s">
        <v>79</v>
      </c>
    </row>
    <row r="73" spans="1:2">
      <c r="A73" s="4" t="s">
        <v>76</v>
      </c>
    </row>
    <row r="74" spans="1:2">
      <c r="A74" s="1" t="s">
        <v>77</v>
      </c>
    </row>
    <row r="75" spans="1:2">
      <c r="A75" s="12"/>
      <c r="B75" s="22" t="s">
        <v>91</v>
      </c>
    </row>
    <row r="76" spans="1:2">
      <c r="A76" s="1" t="s">
        <v>78</v>
      </c>
    </row>
    <row r="77" spans="1:2">
      <c r="A77" s="12"/>
      <c r="B77" s="22" t="s">
        <v>90</v>
      </c>
    </row>
    <row r="79" spans="1:2">
      <c r="A79" s="9" t="s">
        <v>80</v>
      </c>
    </row>
    <row r="80" spans="1:2">
      <c r="A80" s="12"/>
      <c r="B80" s="22" t="s">
        <v>89</v>
      </c>
    </row>
    <row r="82" spans="1:2">
      <c r="A82" s="13" t="s">
        <v>81</v>
      </c>
    </row>
    <row r="83" spans="1:2">
      <c r="A83" s="12"/>
      <c r="B83" s="22" t="s">
        <v>88</v>
      </c>
    </row>
    <row r="84" spans="1:2">
      <c r="A84" s="11"/>
      <c r="B84" s="22" t="s">
        <v>87</v>
      </c>
    </row>
    <row r="86" spans="1:2">
      <c r="A86" s="9" t="s">
        <v>82</v>
      </c>
    </row>
    <row r="87" spans="1:2">
      <c r="A87" s="28"/>
      <c r="B87" s="22" t="s">
        <v>83</v>
      </c>
    </row>
    <row r="89" spans="1:2">
      <c r="A89" s="9" t="s">
        <v>84</v>
      </c>
    </row>
    <row r="90" spans="1:2">
      <c r="A90" s="6" t="s">
        <v>85</v>
      </c>
    </row>
    <row r="91" spans="1:2">
      <c r="A91" s="12"/>
      <c r="B91" s="22" t="s">
        <v>86</v>
      </c>
    </row>
    <row r="92" spans="1:2">
      <c r="A92" s="15" t="s">
        <v>104</v>
      </c>
    </row>
    <row r="93" spans="1:2">
      <c r="A93" s="13" t="s">
        <v>105</v>
      </c>
    </row>
    <row r="94" spans="1:2">
      <c r="A94" s="10" t="s">
        <v>106</v>
      </c>
    </row>
    <row r="95" spans="1:2">
      <c r="A95" s="3"/>
      <c r="B95" s="22" t="s">
        <v>109</v>
      </c>
    </row>
    <row r="96" spans="1:2">
      <c r="A96" s="10" t="s">
        <v>107</v>
      </c>
    </row>
    <row r="97" spans="1:2">
      <c r="A97" s="3"/>
      <c r="B97" s="22" t="s">
        <v>108</v>
      </c>
    </row>
    <row r="99" spans="1:2">
      <c r="A99" s="53" t="s">
        <v>110</v>
      </c>
    </row>
    <row r="100" spans="1:2">
      <c r="A100" s="17" t="s">
        <v>60</v>
      </c>
    </row>
    <row r="101" spans="1:2">
      <c r="A101" s="19"/>
      <c r="B101" s="22" t="s">
        <v>111</v>
      </c>
    </row>
    <row r="102" spans="1:2">
      <c r="A102" s="17" t="s">
        <v>61</v>
      </c>
      <c r="B102" s="25"/>
    </row>
    <row r="103" spans="1:2">
      <c r="A103" s="19"/>
      <c r="B103" s="22" t="s">
        <v>112</v>
      </c>
    </row>
    <row r="104" spans="1:2">
      <c r="A104" s="17" t="s">
        <v>62</v>
      </c>
      <c r="B104" s="25"/>
    </row>
    <row r="105" spans="1:2">
      <c r="A105" s="19"/>
      <c r="B105" s="22" t="s">
        <v>113</v>
      </c>
    </row>
    <row r="107" spans="1:2">
      <c r="A107" s="15" t="s">
        <v>115</v>
      </c>
    </row>
    <row r="108" spans="1:2">
      <c r="A108" s="13" t="s">
        <v>116</v>
      </c>
    </row>
    <row r="109" spans="1:2">
      <c r="A109" s="57" t="s">
        <v>117</v>
      </c>
    </row>
    <row r="110" spans="1:2">
      <c r="A110" s="3"/>
      <c r="B110" s="56" t="s">
        <v>119</v>
      </c>
    </row>
    <row r="111" spans="1:2">
      <c r="A111" s="10" t="s">
        <v>118</v>
      </c>
    </row>
    <row r="112" spans="1:2">
      <c r="A112" s="3"/>
      <c r="B112" s="56" t="s">
        <v>120</v>
      </c>
    </row>
    <row r="114" spans="1:2">
      <c r="A114" s="13" t="s">
        <v>123</v>
      </c>
    </row>
    <row r="115" spans="1:2">
      <c r="A115" s="6" t="s">
        <v>124</v>
      </c>
    </row>
    <row r="116" spans="1:2">
      <c r="A116" s="17" t="s">
        <v>125</v>
      </c>
    </row>
    <row r="117" spans="1:2">
      <c r="A117" s="3"/>
      <c r="B117" s="56" t="s">
        <v>127</v>
      </c>
    </row>
    <row r="118" spans="1:2">
      <c r="A118" s="17" t="s">
        <v>126</v>
      </c>
    </row>
    <row r="119" spans="1:2">
      <c r="A119" s="3"/>
      <c r="B119" s="56" t="s">
        <v>42</v>
      </c>
    </row>
    <row r="120" spans="1:2">
      <c r="A120" s="54"/>
      <c r="B120" s="5"/>
    </row>
    <row r="121" spans="1:2">
      <c r="A121" s="6" t="s">
        <v>43</v>
      </c>
    </row>
    <row r="122" spans="1:2">
      <c r="A122" s="6" t="s">
        <v>44</v>
      </c>
    </row>
    <row r="123" spans="1:2">
      <c r="A123" s="6" t="s">
        <v>45</v>
      </c>
    </row>
    <row r="124" spans="1:2">
      <c r="A124" s="19"/>
      <c r="B124" s="22" t="s">
        <v>48</v>
      </c>
    </row>
    <row r="125" spans="1:2">
      <c r="A125" s="19"/>
      <c r="B125" s="23" t="s">
        <v>46</v>
      </c>
    </row>
    <row r="126" spans="1:2">
      <c r="A126" s="6" t="s">
        <v>47</v>
      </c>
    </row>
    <row r="128" spans="1:2">
      <c r="A128" s="13" t="s">
        <v>121</v>
      </c>
    </row>
    <row r="129" spans="1:2">
      <c r="A129" s="6" t="s">
        <v>122</v>
      </c>
    </row>
    <row r="130" spans="1:2">
      <c r="A130" s="3"/>
      <c r="B130" s="56" t="s">
        <v>128</v>
      </c>
    </row>
    <row r="132" spans="1:2">
      <c r="A132" s="15" t="s">
        <v>130</v>
      </c>
    </row>
    <row r="133" spans="1:2">
      <c r="A133" s="13" t="s">
        <v>129</v>
      </c>
    </row>
    <row r="134" spans="1:2">
      <c r="A134" s="100"/>
      <c r="B134" s="56" t="s">
        <v>3</v>
      </c>
    </row>
    <row r="136" spans="1:2">
      <c r="A136" s="13" t="s">
        <v>131</v>
      </c>
    </row>
    <row r="137" spans="1:2">
      <c r="A137" s="100"/>
      <c r="B137" s="56" t="s">
        <v>4</v>
      </c>
    </row>
    <row r="139" spans="1:2">
      <c r="A139" s="13" t="s">
        <v>132</v>
      </c>
    </row>
    <row r="140" spans="1:2">
      <c r="A140" s="100"/>
      <c r="B140" s="56" t="s">
        <v>5</v>
      </c>
    </row>
    <row r="141" spans="1:2">
      <c r="A141" s="15" t="s">
        <v>321</v>
      </c>
    </row>
    <row r="142" spans="1:2">
      <c r="A142" s="13" t="s">
        <v>322</v>
      </c>
    </row>
    <row r="143" spans="1:2">
      <c r="A143" s="100"/>
      <c r="B143" s="56" t="s">
        <v>323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5" sqref="D15:F19"/>
    </sheetView>
  </sheetViews>
  <sheetFormatPr defaultColWidth="9.75" defaultRowHeight="15.75"/>
  <cols>
    <col min="1" max="1" width="10.125" style="31" customWidth="1"/>
    <col min="2" max="2" width="11.75" style="31" customWidth="1"/>
    <col min="3" max="3" width="12.375" style="31" bestFit="1" customWidth="1"/>
    <col min="4" max="6" width="10.5" style="31" customWidth="1"/>
    <col min="7" max="7" width="13.25" style="31" customWidth="1"/>
    <col min="8" max="16384" width="9.75" style="31"/>
  </cols>
  <sheetData>
    <row r="1" spans="1:7" ht="16.5">
      <c r="A1" s="29" t="s">
        <v>93</v>
      </c>
      <c r="B1" s="30">
        <v>0.1</v>
      </c>
    </row>
    <row r="2" spans="1:7" ht="16.5">
      <c r="A2" s="29" t="s">
        <v>94</v>
      </c>
      <c r="B2" s="32">
        <v>5000000</v>
      </c>
    </row>
    <row r="3" spans="1:7" ht="16.5">
      <c r="A3" s="29" t="s">
        <v>95</v>
      </c>
      <c r="B3" s="33">
        <v>20</v>
      </c>
    </row>
    <row r="4" spans="1:7" ht="16.5">
      <c r="A4" s="29" t="s">
        <v>96</v>
      </c>
      <c r="B4" s="33">
        <f>B3*12</f>
        <v>240</v>
      </c>
    </row>
    <row r="5" spans="1:7" ht="16.5">
      <c r="A5" s="29" t="s">
        <v>97</v>
      </c>
      <c r="B5" s="34">
        <f>PMT(B1/12,B4,B2)</f>
        <v>-48251.082253700391</v>
      </c>
    </row>
    <row r="6" spans="1:7" ht="16.5">
      <c r="A6" s="41"/>
      <c r="B6" s="42"/>
      <c r="C6" s="43" t="s">
        <v>95</v>
      </c>
      <c r="D6" s="43"/>
      <c r="E6" s="43"/>
      <c r="F6" s="44"/>
    </row>
    <row r="7" spans="1:7" ht="16.5">
      <c r="A7" s="45"/>
      <c r="B7" s="46">
        <f>B5</f>
        <v>-48251.082253700391</v>
      </c>
      <c r="C7" s="47">
        <v>5</v>
      </c>
      <c r="D7" s="47">
        <v>10</v>
      </c>
      <c r="E7" s="47">
        <v>15</v>
      </c>
      <c r="F7" s="47">
        <v>20</v>
      </c>
    </row>
    <row r="8" spans="1:7" ht="16.5">
      <c r="A8" s="48" t="s">
        <v>98</v>
      </c>
      <c r="B8" s="49">
        <v>0.06</v>
      </c>
      <c r="C8" s="50"/>
      <c r="D8" s="50"/>
      <c r="E8" s="50"/>
      <c r="F8" s="50"/>
    </row>
    <row r="9" spans="1:7" ht="16.5">
      <c r="A9" s="51"/>
      <c r="B9" s="49">
        <v>7.0000000000000007E-2</v>
      </c>
      <c r="C9" s="50"/>
      <c r="D9" s="50"/>
      <c r="E9" s="50"/>
      <c r="F9" s="50"/>
    </row>
    <row r="10" spans="1:7" ht="16.5">
      <c r="A10" s="51"/>
      <c r="B10" s="49">
        <v>0.08</v>
      </c>
      <c r="C10" s="50"/>
      <c r="D10" s="50"/>
      <c r="E10" s="50"/>
      <c r="F10" s="50"/>
    </row>
    <row r="11" spans="1:7" ht="16.5">
      <c r="A11" s="48" t="s">
        <v>99</v>
      </c>
      <c r="B11" s="49">
        <v>0.09</v>
      </c>
      <c r="C11" s="50"/>
      <c r="D11" s="50"/>
      <c r="E11" s="50"/>
      <c r="F11" s="50"/>
    </row>
    <row r="12" spans="1:7" ht="16.5">
      <c r="A12" s="52"/>
      <c r="B12" s="49">
        <v>0.1</v>
      </c>
      <c r="C12" s="50"/>
      <c r="D12" s="50"/>
      <c r="E12" s="50"/>
      <c r="F12" s="50"/>
    </row>
    <row r="14" spans="1:7" ht="16.5">
      <c r="A14" s="29" t="s">
        <v>93</v>
      </c>
      <c r="B14" s="35">
        <v>0.1</v>
      </c>
      <c r="C14" s="29" t="s">
        <v>100</v>
      </c>
      <c r="D14" s="29" t="s">
        <v>101</v>
      </c>
      <c r="E14" s="29" t="s">
        <v>102</v>
      </c>
      <c r="F14" s="29" t="s">
        <v>103</v>
      </c>
    </row>
    <row r="15" spans="1:7" ht="16.5">
      <c r="A15" s="29" t="s">
        <v>94</v>
      </c>
      <c r="B15" s="36">
        <v>1000000</v>
      </c>
      <c r="C15" s="37">
        <v>1</v>
      </c>
      <c r="D15" s="38"/>
      <c r="E15" s="38"/>
      <c r="F15" s="38"/>
      <c r="G15" s="39"/>
    </row>
    <row r="16" spans="1:7" ht="16.5">
      <c r="A16" s="29" t="s">
        <v>95</v>
      </c>
      <c r="B16" s="40">
        <v>5</v>
      </c>
      <c r="C16" s="37">
        <v>2</v>
      </c>
      <c r="D16" s="38"/>
      <c r="E16" s="38"/>
      <c r="F16" s="38"/>
      <c r="G16" s="39"/>
    </row>
    <row r="17" spans="1:7" ht="16.5">
      <c r="A17" s="29" t="s">
        <v>97</v>
      </c>
      <c r="B17" s="38">
        <f>PMT(B14,B16,B15)</f>
        <v>-263797.48079474544</v>
      </c>
      <c r="C17" s="37">
        <v>3</v>
      </c>
      <c r="D17" s="38"/>
      <c r="E17" s="38"/>
      <c r="F17" s="38"/>
      <c r="G17" s="39"/>
    </row>
    <row r="18" spans="1:7">
      <c r="C18" s="37">
        <v>4</v>
      </c>
      <c r="D18" s="38"/>
      <c r="E18" s="38"/>
      <c r="F18" s="38"/>
      <c r="G18" s="39"/>
    </row>
    <row r="19" spans="1:7">
      <c r="C19" s="37">
        <v>5</v>
      </c>
      <c r="D19" s="38"/>
      <c r="E19" s="38"/>
      <c r="F19" s="38"/>
      <c r="G19" s="39"/>
    </row>
  </sheetData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B44" sqref="B44"/>
    </sheetView>
  </sheetViews>
  <sheetFormatPr defaultColWidth="8.875" defaultRowHeight="14.25"/>
  <cols>
    <col min="1" max="1" width="10.875" style="6" bestFit="1" customWidth="1"/>
    <col min="2" max="2" width="13" style="6" customWidth="1"/>
    <col min="3" max="16384" width="8.875" style="6"/>
  </cols>
  <sheetData>
    <row r="1" spans="1:3">
      <c r="A1" s="60" t="s">
        <v>149</v>
      </c>
    </row>
    <row r="2" spans="1:3">
      <c r="A2" s="59" t="s">
        <v>133</v>
      </c>
    </row>
    <row r="3" spans="1:3">
      <c r="A3" s="61"/>
      <c r="B3" s="22" t="s">
        <v>146</v>
      </c>
    </row>
    <row r="4" spans="1:3">
      <c r="A4" s="60" t="s">
        <v>147</v>
      </c>
    </row>
    <row r="5" spans="1:3">
      <c r="A5" s="58" t="s">
        <v>144</v>
      </c>
    </row>
    <row r="6" spans="1:3">
      <c r="A6" s="58" t="s">
        <v>145</v>
      </c>
    </row>
    <row r="7" spans="1:3">
      <c r="A7" s="17" t="s">
        <v>134</v>
      </c>
      <c r="B7" s="62"/>
      <c r="C7" s="22" t="s">
        <v>153</v>
      </c>
    </row>
    <row r="8" spans="1:3">
      <c r="A8" s="17" t="s">
        <v>135</v>
      </c>
      <c r="B8" s="62"/>
      <c r="C8" s="22" t="s">
        <v>332</v>
      </c>
    </row>
    <row r="9" spans="1:3">
      <c r="A9" s="17" t="s">
        <v>136</v>
      </c>
      <c r="B9" s="62"/>
      <c r="C9" s="22" t="s">
        <v>333</v>
      </c>
    </row>
    <row r="10" spans="1:3">
      <c r="A10" s="17" t="s">
        <v>137</v>
      </c>
      <c r="B10" s="62"/>
      <c r="C10" s="22" t="s">
        <v>334</v>
      </c>
    </row>
    <row r="11" spans="1:3">
      <c r="A11" s="17" t="s">
        <v>138</v>
      </c>
      <c r="B11" s="62"/>
      <c r="C11" s="22" t="s">
        <v>335</v>
      </c>
    </row>
    <row r="12" spans="1:3">
      <c r="A12" s="17" t="s">
        <v>139</v>
      </c>
      <c r="B12" s="62"/>
      <c r="C12" s="22" t="s">
        <v>336</v>
      </c>
    </row>
    <row r="13" spans="1:3">
      <c r="A13" s="60" t="s">
        <v>148</v>
      </c>
    </row>
    <row r="14" spans="1:3">
      <c r="A14" s="13" t="s">
        <v>140</v>
      </c>
    </row>
    <row r="15" spans="1:3">
      <c r="A15" s="10" t="s">
        <v>141</v>
      </c>
    </row>
    <row r="16" spans="1:3">
      <c r="A16" s="55"/>
      <c r="B16" s="22" t="s">
        <v>152</v>
      </c>
    </row>
    <row r="17" spans="1:3">
      <c r="A17" s="10" t="s">
        <v>142</v>
      </c>
    </row>
    <row r="18" spans="1:3">
      <c r="A18" s="55"/>
      <c r="B18" s="22" t="s">
        <v>151</v>
      </c>
    </row>
    <row r="19" spans="1:3">
      <c r="A19" s="10" t="s">
        <v>143</v>
      </c>
    </row>
    <row r="20" spans="1:3">
      <c r="A20" s="55"/>
      <c r="B20" s="22" t="s">
        <v>150</v>
      </c>
    </row>
    <row r="21" spans="1:3">
      <c r="A21" s="60" t="s">
        <v>154</v>
      </c>
    </row>
    <row r="22" spans="1:3">
      <c r="A22" s="58" t="s">
        <v>155</v>
      </c>
    </row>
    <row r="23" spans="1:3">
      <c r="A23" s="55"/>
      <c r="B23" s="22" t="s">
        <v>172</v>
      </c>
    </row>
    <row r="24" spans="1:3">
      <c r="A24" s="60" t="s">
        <v>156</v>
      </c>
    </row>
    <row r="25" spans="1:3">
      <c r="A25" s="58" t="s">
        <v>157</v>
      </c>
    </row>
    <row r="26" spans="1:3">
      <c r="A26" s="17" t="s">
        <v>134</v>
      </c>
      <c r="B26" s="64"/>
      <c r="C26" s="22" t="s">
        <v>173</v>
      </c>
    </row>
    <row r="27" spans="1:3">
      <c r="A27" s="17" t="s">
        <v>135</v>
      </c>
      <c r="B27" s="64"/>
      <c r="C27" s="22" t="s">
        <v>158</v>
      </c>
    </row>
    <row r="28" spans="1:3">
      <c r="A28" s="17" t="s">
        <v>136</v>
      </c>
      <c r="B28" s="64"/>
      <c r="C28" s="22" t="s">
        <v>159</v>
      </c>
    </row>
    <row r="29" spans="1:3">
      <c r="A29" s="17" t="s">
        <v>137</v>
      </c>
      <c r="B29" s="64"/>
      <c r="C29" s="22" t="s">
        <v>160</v>
      </c>
    </row>
    <row r="30" spans="1:3">
      <c r="A30" s="17" t="s">
        <v>138</v>
      </c>
      <c r="B30" s="64"/>
      <c r="C30" s="22" t="s">
        <v>161</v>
      </c>
    </row>
    <row r="31" spans="1:3">
      <c r="A31" s="60" t="s">
        <v>165</v>
      </c>
    </row>
    <row r="32" spans="1:3">
      <c r="A32" s="58" t="s">
        <v>162</v>
      </c>
    </row>
    <row r="33" spans="1:3">
      <c r="A33" s="63" t="s">
        <v>163</v>
      </c>
    </row>
    <row r="34" spans="1:3">
      <c r="A34" s="13" t="s">
        <v>166</v>
      </c>
    </row>
    <row r="35" spans="1:3">
      <c r="A35" s="64"/>
      <c r="B35" s="22" t="s">
        <v>167</v>
      </c>
      <c r="C35" s="5"/>
    </row>
    <row r="36" spans="1:3">
      <c r="A36" s="13" t="s">
        <v>168</v>
      </c>
    </row>
    <row r="37" spans="1:3">
      <c r="A37" s="64"/>
      <c r="B37" s="22" t="s">
        <v>316</v>
      </c>
      <c r="C37" s="5"/>
    </row>
    <row r="38" spans="1:3">
      <c r="A38" s="13" t="s">
        <v>169</v>
      </c>
    </row>
    <row r="39" spans="1:3">
      <c r="A39" s="64"/>
      <c r="B39" s="22" t="s">
        <v>317</v>
      </c>
      <c r="C39" s="5"/>
    </row>
    <row r="40" spans="1:3">
      <c r="A40" s="57" t="s">
        <v>164</v>
      </c>
    </row>
    <row r="41" spans="1:3">
      <c r="A41" s="13" t="s">
        <v>170</v>
      </c>
    </row>
    <row r="42" spans="1:3">
      <c r="A42" s="64"/>
      <c r="B42" s="22" t="s">
        <v>318</v>
      </c>
      <c r="C42" s="5"/>
    </row>
    <row r="43" spans="1:3">
      <c r="A43" s="13" t="s">
        <v>171</v>
      </c>
    </row>
    <row r="44" spans="1:3">
      <c r="A44" s="64"/>
      <c r="B44" s="22" t="s">
        <v>319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defaultColWidth="8.875" defaultRowHeight="15.75"/>
  <cols>
    <col min="1" max="1" width="10.5" style="67" bestFit="1" customWidth="1"/>
    <col min="2" max="5" width="12.875" style="67" bestFit="1" customWidth="1"/>
    <col min="6" max="6" width="11.875" style="67" bestFit="1" customWidth="1"/>
    <col min="7" max="7" width="12.875" style="67" bestFit="1" customWidth="1"/>
    <col min="8" max="8" width="11.75" style="67" bestFit="1" customWidth="1"/>
    <col min="9" max="9" width="10.5" style="67" bestFit="1" customWidth="1"/>
    <col min="10" max="16384" width="8.875" style="67"/>
  </cols>
  <sheetData>
    <row r="1" spans="1:7" ht="16.5">
      <c r="A1" s="65" t="s">
        <v>174</v>
      </c>
      <c r="B1" s="66">
        <v>1000000</v>
      </c>
    </row>
    <row r="2" spans="1:7" ht="16.5">
      <c r="A2" s="65" t="s">
        <v>175</v>
      </c>
      <c r="B2" s="66">
        <v>200000</v>
      </c>
    </row>
    <row r="3" spans="1:7" ht="16.5">
      <c r="A3" s="65" t="s">
        <v>176</v>
      </c>
      <c r="B3" s="68">
        <v>10</v>
      </c>
    </row>
    <row r="4" spans="1:7">
      <c r="B4" s="115" t="s">
        <v>177</v>
      </c>
      <c r="C4" s="115"/>
      <c r="D4" s="115"/>
      <c r="E4" s="115"/>
      <c r="F4" s="69" t="s">
        <v>178</v>
      </c>
      <c r="G4" s="70" t="s">
        <v>179</v>
      </c>
    </row>
    <row r="5" spans="1:7" ht="16.5">
      <c r="A5" s="71" t="s">
        <v>180</v>
      </c>
      <c r="B5" s="72">
        <v>1.5</v>
      </c>
      <c r="C5" s="72">
        <v>2</v>
      </c>
      <c r="D5" s="72">
        <v>2.5</v>
      </c>
      <c r="E5" s="72">
        <v>3</v>
      </c>
      <c r="F5" s="73" t="s">
        <v>181</v>
      </c>
      <c r="G5" s="73" t="s">
        <v>182</v>
      </c>
    </row>
    <row r="6" spans="1:7">
      <c r="A6" s="74">
        <v>1</v>
      </c>
      <c r="B6" s="75"/>
      <c r="C6" s="75"/>
      <c r="D6" s="75"/>
      <c r="E6" s="75"/>
      <c r="F6" s="76"/>
      <c r="G6" s="77"/>
    </row>
    <row r="7" spans="1:7">
      <c r="A7" s="74">
        <v>2</v>
      </c>
      <c r="B7" s="75"/>
      <c r="C7" s="75"/>
      <c r="D7" s="75"/>
      <c r="E7" s="75"/>
      <c r="F7" s="76"/>
      <c r="G7" s="77"/>
    </row>
    <row r="8" spans="1:7">
      <c r="A8" s="74">
        <v>3</v>
      </c>
      <c r="B8" s="75"/>
      <c r="C8" s="75"/>
      <c r="D8" s="75"/>
      <c r="E8" s="75"/>
      <c r="F8" s="76"/>
      <c r="G8" s="77"/>
    </row>
    <row r="9" spans="1:7">
      <c r="A9" s="74">
        <v>4</v>
      </c>
      <c r="B9" s="75"/>
      <c r="C9" s="75"/>
      <c r="D9" s="75"/>
      <c r="E9" s="75"/>
      <c r="F9" s="76"/>
      <c r="G9" s="77"/>
    </row>
    <row r="10" spans="1:7">
      <c r="A10" s="74">
        <v>5</v>
      </c>
      <c r="B10" s="75"/>
      <c r="C10" s="75"/>
      <c r="D10" s="75"/>
      <c r="E10" s="75"/>
      <c r="F10" s="76"/>
      <c r="G10" s="77"/>
    </row>
    <row r="11" spans="1:7">
      <c r="A11" s="74">
        <v>6</v>
      </c>
      <c r="B11" s="75"/>
      <c r="C11" s="75"/>
      <c r="D11" s="75"/>
      <c r="E11" s="75"/>
      <c r="F11" s="76"/>
      <c r="G11" s="77"/>
    </row>
    <row r="12" spans="1:7">
      <c r="A12" s="74">
        <v>7</v>
      </c>
      <c r="B12" s="75"/>
      <c r="C12" s="75"/>
      <c r="D12" s="75"/>
      <c r="E12" s="75"/>
      <c r="F12" s="76"/>
      <c r="G12" s="77"/>
    </row>
    <row r="13" spans="1:7">
      <c r="A13" s="74">
        <v>8</v>
      </c>
      <c r="B13" s="75"/>
      <c r="C13" s="75"/>
      <c r="D13" s="75"/>
      <c r="E13" s="75"/>
      <c r="F13" s="76"/>
      <c r="G13" s="77"/>
    </row>
    <row r="14" spans="1:7">
      <c r="A14" s="74">
        <v>9</v>
      </c>
      <c r="B14" s="75"/>
      <c r="C14" s="75"/>
      <c r="D14" s="75"/>
      <c r="E14" s="75"/>
      <c r="F14" s="76"/>
      <c r="G14" s="77"/>
    </row>
    <row r="15" spans="1:7">
      <c r="A15" s="74">
        <v>10</v>
      </c>
      <c r="B15" s="75"/>
      <c r="C15" s="75"/>
      <c r="D15" s="75"/>
      <c r="E15" s="75"/>
      <c r="F15" s="76"/>
      <c r="G15" s="77"/>
    </row>
  </sheetData>
  <mergeCells count="1">
    <mergeCell ref="B4:E4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"/>
  <sheetViews>
    <sheetView topLeftCell="A25" workbookViewId="0">
      <selection activeCell="C29" sqref="C29:C30"/>
    </sheetView>
  </sheetViews>
  <sheetFormatPr defaultRowHeight="16.5"/>
  <cols>
    <col min="1" max="1" width="20.125" bestFit="1" customWidth="1"/>
    <col min="2" max="2" width="11.125" bestFit="1" customWidth="1"/>
    <col min="5" max="5" width="15.625" bestFit="1" customWidth="1"/>
    <col min="6" max="6" width="11.125" bestFit="1" customWidth="1"/>
  </cols>
  <sheetData>
    <row r="1" spans="1:7">
      <c r="A1" s="78" t="s">
        <v>183</v>
      </c>
      <c r="B1" s="79">
        <v>-1000000</v>
      </c>
      <c r="C1" s="80"/>
      <c r="D1" s="80"/>
    </row>
    <row r="2" spans="1:7">
      <c r="A2" s="78" t="s">
        <v>186</v>
      </c>
      <c r="B2" s="79">
        <v>-100000</v>
      </c>
      <c r="C2" s="80"/>
      <c r="D2" s="80"/>
    </row>
    <row r="3" spans="1:7">
      <c r="A3" s="78" t="s">
        <v>187</v>
      </c>
      <c r="B3" s="79">
        <v>800000</v>
      </c>
      <c r="C3" s="80"/>
      <c r="D3" s="80"/>
    </row>
    <row r="4" spans="1:7">
      <c r="A4" s="78" t="s">
        <v>188</v>
      </c>
      <c r="B4" s="79">
        <v>300000</v>
      </c>
      <c r="C4" s="80"/>
      <c r="D4" s="80"/>
    </row>
    <row r="5" spans="1:7">
      <c r="A5" s="78" t="s">
        <v>189</v>
      </c>
      <c r="B5" s="79">
        <v>200000</v>
      </c>
      <c r="C5" s="80"/>
      <c r="D5" s="80"/>
    </row>
    <row r="6" spans="1:7">
      <c r="A6" s="78" t="s">
        <v>190</v>
      </c>
      <c r="B6" s="79">
        <v>100000</v>
      </c>
      <c r="C6" s="80"/>
      <c r="D6" s="80"/>
    </row>
    <row r="7" spans="1:7">
      <c r="A7" s="82"/>
      <c r="B7" s="82" t="s">
        <v>192</v>
      </c>
      <c r="D7" s="80"/>
    </row>
    <row r="8" spans="1:7">
      <c r="A8" s="84" t="s">
        <v>193</v>
      </c>
      <c r="B8" s="86"/>
      <c r="C8" s="90" t="s">
        <v>200</v>
      </c>
      <c r="D8" s="80"/>
    </row>
    <row r="9" spans="1:7">
      <c r="A9" s="84" t="s">
        <v>195</v>
      </c>
      <c r="B9" s="86"/>
      <c r="C9" s="90" t="s">
        <v>201</v>
      </c>
      <c r="D9" s="80"/>
    </row>
    <row r="10" spans="1:7">
      <c r="A10" s="84" t="s">
        <v>197</v>
      </c>
      <c r="B10" s="86"/>
      <c r="C10" s="90" t="s">
        <v>202</v>
      </c>
      <c r="D10" s="80"/>
      <c r="E10" s="80"/>
      <c r="F10" s="83"/>
      <c r="G10" s="80"/>
    </row>
    <row r="11" spans="1:7">
      <c r="A11" s="82"/>
      <c r="B11" s="82" t="s">
        <v>191</v>
      </c>
      <c r="E11" s="80"/>
      <c r="F11" s="80"/>
      <c r="G11" s="80"/>
    </row>
    <row r="12" spans="1:7">
      <c r="A12" s="84" t="s">
        <v>193</v>
      </c>
      <c r="B12" s="85"/>
      <c r="C12" s="90" t="s">
        <v>203</v>
      </c>
      <c r="E12" s="80"/>
      <c r="F12" s="80"/>
      <c r="G12" s="80"/>
    </row>
    <row r="13" spans="1:7">
      <c r="A13" s="84" t="s">
        <v>195</v>
      </c>
      <c r="B13" s="85"/>
      <c r="C13" s="90" t="s">
        <v>204</v>
      </c>
      <c r="E13" s="80"/>
      <c r="F13" s="80"/>
      <c r="G13" s="80"/>
    </row>
    <row r="14" spans="1:7">
      <c r="A14" s="84" t="s">
        <v>197</v>
      </c>
      <c r="B14" s="85"/>
      <c r="C14" s="90" t="s">
        <v>205</v>
      </c>
      <c r="E14" s="80"/>
      <c r="F14" s="80"/>
      <c r="G14" s="80"/>
    </row>
    <row r="15" spans="1:7">
      <c r="C15" s="80"/>
      <c r="D15" s="80"/>
      <c r="E15" s="80"/>
      <c r="F15" s="80"/>
      <c r="G15" s="80"/>
    </row>
    <row r="16" spans="1:7">
      <c r="A16" s="82" t="s">
        <v>198</v>
      </c>
      <c r="B16" s="82"/>
      <c r="C16" s="80"/>
      <c r="D16" s="80"/>
      <c r="E16" s="80"/>
      <c r="F16" s="80"/>
      <c r="G16" s="80"/>
    </row>
    <row r="17" spans="1:3">
      <c r="A17" s="88">
        <v>0.08</v>
      </c>
      <c r="B17" s="94"/>
      <c r="C17" s="90" t="s">
        <v>206</v>
      </c>
    </row>
    <row r="18" spans="1:3">
      <c r="A18" s="88">
        <v>0.1</v>
      </c>
      <c r="B18" s="94"/>
      <c r="C18" s="90" t="s">
        <v>207</v>
      </c>
    </row>
    <row r="19" spans="1:3">
      <c r="A19" s="88">
        <v>0.12</v>
      </c>
      <c r="B19" s="94"/>
      <c r="C19" s="90" t="s">
        <v>208</v>
      </c>
    </row>
    <row r="20" spans="1:3">
      <c r="A20" s="89" t="s">
        <v>199</v>
      </c>
      <c r="B20" s="94"/>
      <c r="C20" s="90" t="s">
        <v>209</v>
      </c>
    </row>
    <row r="23" spans="1:3">
      <c r="A23" s="78" t="s">
        <v>184</v>
      </c>
      <c r="B23" s="78" t="s">
        <v>185</v>
      </c>
      <c r="C23" s="80"/>
    </row>
    <row r="24" spans="1:3">
      <c r="A24" s="81">
        <v>36233</v>
      </c>
      <c r="B24" s="79">
        <v>-1000000</v>
      </c>
      <c r="C24" s="80"/>
    </row>
    <row r="25" spans="1:3">
      <c r="A25" s="81">
        <v>36323</v>
      </c>
      <c r="B25" s="79">
        <v>-100000</v>
      </c>
      <c r="C25" s="80"/>
    </row>
    <row r="26" spans="1:3">
      <c r="A26" s="81">
        <v>36573</v>
      </c>
      <c r="B26" s="79">
        <v>500000</v>
      </c>
      <c r="C26" s="80"/>
    </row>
    <row r="27" spans="1:3">
      <c r="A27" s="81">
        <v>36858</v>
      </c>
      <c r="B27" s="79">
        <v>300000</v>
      </c>
      <c r="C27" s="80"/>
    </row>
    <row r="28" spans="1:3">
      <c r="A28" s="81">
        <v>37358</v>
      </c>
      <c r="B28" s="79">
        <v>500000</v>
      </c>
      <c r="C28" s="80"/>
    </row>
    <row r="29" spans="1:3">
      <c r="A29" s="87" t="s">
        <v>194</v>
      </c>
      <c r="B29" s="95"/>
      <c r="C29" s="90" t="s">
        <v>328</v>
      </c>
    </row>
    <row r="30" spans="1:3">
      <c r="A30" s="87" t="s">
        <v>196</v>
      </c>
      <c r="B30" s="94"/>
      <c r="C30" s="90" t="s">
        <v>329</v>
      </c>
    </row>
    <row r="31" spans="1:3">
      <c r="C31" s="80"/>
    </row>
    <row r="32" spans="1:3">
      <c r="A32" s="87" t="s">
        <v>194</v>
      </c>
    </row>
    <row r="33" spans="1:3">
      <c r="A33" s="91" t="s">
        <v>210</v>
      </c>
    </row>
    <row r="34" spans="1:3">
      <c r="A34" s="92" t="s">
        <v>211</v>
      </c>
    </row>
    <row r="35" spans="1:3">
      <c r="A35" s="93"/>
      <c r="B35" s="90" t="s">
        <v>212</v>
      </c>
    </row>
    <row r="39" spans="1:3">
      <c r="C39" s="9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A25" workbookViewId="0">
      <selection activeCell="B33" sqref="B33:I33"/>
    </sheetView>
  </sheetViews>
  <sheetFormatPr defaultColWidth="8.875" defaultRowHeight="16.5"/>
  <cols>
    <col min="1" max="1" width="18.125" style="92" customWidth="1"/>
    <col min="2" max="16384" width="8.875" style="92"/>
  </cols>
  <sheetData>
    <row r="1" spans="1:2">
      <c r="A1" s="98" t="s">
        <v>214</v>
      </c>
    </row>
    <row r="2" spans="1:2">
      <c r="A2" s="99" t="s">
        <v>218</v>
      </c>
    </row>
    <row r="3" spans="1:2">
      <c r="A3" s="92" t="s">
        <v>213</v>
      </c>
    </row>
    <row r="4" spans="1:2">
      <c r="A4" s="113"/>
      <c r="B4" s="90" t="s">
        <v>219</v>
      </c>
    </row>
    <row r="5" spans="1:2">
      <c r="A5" s="98" t="s">
        <v>216</v>
      </c>
    </row>
    <row r="6" spans="1:2">
      <c r="A6" s="99" t="s">
        <v>220</v>
      </c>
    </row>
    <row r="7" spans="1:2">
      <c r="A7" s="92" t="s">
        <v>215</v>
      </c>
    </row>
    <row r="8" spans="1:2">
      <c r="A8" s="113"/>
      <c r="B8" s="90" t="s">
        <v>221</v>
      </c>
    </row>
    <row r="9" spans="1:2">
      <c r="A9" s="98" t="s">
        <v>231</v>
      </c>
    </row>
    <row r="10" spans="1:2">
      <c r="A10" s="99" t="s">
        <v>222</v>
      </c>
    </row>
    <row r="11" spans="1:2">
      <c r="A11" s="92" t="s">
        <v>217</v>
      </c>
    </row>
    <row r="12" spans="1:2">
      <c r="A12" s="113"/>
      <c r="B12" s="90" t="s">
        <v>223</v>
      </c>
    </row>
    <row r="13" spans="1:2">
      <c r="A13" s="98" t="s">
        <v>232</v>
      </c>
    </row>
    <row r="14" spans="1:2">
      <c r="A14" s="99" t="s">
        <v>224</v>
      </c>
    </row>
    <row r="15" spans="1:2">
      <c r="A15" s="92" t="s">
        <v>225</v>
      </c>
    </row>
    <row r="16" spans="1:2">
      <c r="A16" s="113"/>
      <c r="B16" s="90" t="s">
        <v>233</v>
      </c>
    </row>
    <row r="17" spans="1:2">
      <c r="A17" s="98" t="s">
        <v>234</v>
      </c>
    </row>
    <row r="18" spans="1:2">
      <c r="A18" s="99" t="s">
        <v>226</v>
      </c>
    </row>
    <row r="19" spans="1:2">
      <c r="A19" s="92" t="s">
        <v>227</v>
      </c>
    </row>
    <row r="20" spans="1:2">
      <c r="A20" s="113"/>
      <c r="B20" s="90" t="s">
        <v>228</v>
      </c>
    </row>
    <row r="21" spans="1:2">
      <c r="A21" s="98" t="s">
        <v>235</v>
      </c>
    </row>
    <row r="22" spans="1:2" s="99" customFormat="1">
      <c r="A22" s="99" t="s">
        <v>229</v>
      </c>
    </row>
    <row r="23" spans="1:2">
      <c r="A23" s="92" t="s">
        <v>230</v>
      </c>
    </row>
    <row r="24" spans="1:2">
      <c r="A24" s="113"/>
      <c r="B24" s="90" t="s">
        <v>236</v>
      </c>
    </row>
    <row r="25" spans="1:2">
      <c r="A25" s="113"/>
      <c r="B25" s="90" t="s">
        <v>330</v>
      </c>
    </row>
    <row r="26" spans="1:2">
      <c r="A26" s="98" t="s">
        <v>240</v>
      </c>
    </row>
    <row r="27" spans="1:2">
      <c r="A27" s="96" t="s">
        <v>237</v>
      </c>
    </row>
    <row r="28" spans="1:2">
      <c r="A28" s="92" t="s">
        <v>238</v>
      </c>
    </row>
    <row r="29" spans="1:2">
      <c r="A29" s="113"/>
      <c r="B29" s="90" t="s">
        <v>239</v>
      </c>
    </row>
    <row r="30" spans="1:2">
      <c r="A30" s="98" t="s">
        <v>259</v>
      </c>
    </row>
    <row r="31" spans="1:2" s="97" customFormat="1">
      <c r="A31" s="97" t="s">
        <v>241</v>
      </c>
    </row>
    <row r="32" spans="1:2">
      <c r="A32" s="92" t="s">
        <v>242</v>
      </c>
    </row>
    <row r="33" spans="1:12">
      <c r="A33" s="113"/>
      <c r="B33" s="90" t="s">
        <v>331</v>
      </c>
      <c r="K33" s="90"/>
      <c r="L33" s="90"/>
    </row>
    <row r="34" spans="1:12">
      <c r="A34" s="98" t="s">
        <v>260</v>
      </c>
    </row>
    <row r="35" spans="1:12" s="97" customFormat="1">
      <c r="A35" s="97" t="s">
        <v>243</v>
      </c>
    </row>
    <row r="36" spans="1:12">
      <c r="A36" s="92" t="s">
        <v>244</v>
      </c>
    </row>
    <row r="37" spans="1:12">
      <c r="A37" s="113"/>
      <c r="B37" s="90" t="s">
        <v>245</v>
      </c>
    </row>
    <row r="38" spans="1:12">
      <c r="A38" s="98" t="s">
        <v>261</v>
      </c>
    </row>
    <row r="39" spans="1:12" s="97" customFormat="1">
      <c r="A39" s="97" t="s">
        <v>246</v>
      </c>
    </row>
    <row r="40" spans="1:12">
      <c r="A40" s="92" t="s">
        <v>247</v>
      </c>
    </row>
    <row r="41" spans="1:12">
      <c r="A41" s="113"/>
      <c r="B41" s="90" t="s">
        <v>255</v>
      </c>
    </row>
    <row r="42" spans="1:12">
      <c r="A42" s="98" t="s">
        <v>267</v>
      </c>
    </row>
    <row r="43" spans="1:12" s="97" customFormat="1">
      <c r="A43" s="97" t="s">
        <v>248</v>
      </c>
    </row>
    <row r="44" spans="1:12">
      <c r="A44" s="92" t="s">
        <v>249</v>
      </c>
    </row>
    <row r="45" spans="1:12">
      <c r="A45" s="112"/>
      <c r="B45" s="90" t="s">
        <v>256</v>
      </c>
    </row>
    <row r="46" spans="1:12">
      <c r="A46" s="98" t="s">
        <v>262</v>
      </c>
    </row>
    <row r="47" spans="1:12" s="97" customFormat="1">
      <c r="A47" s="97" t="s">
        <v>250</v>
      </c>
    </row>
    <row r="48" spans="1:12">
      <c r="A48" s="92" t="s">
        <v>251</v>
      </c>
    </row>
    <row r="49" spans="1:2">
      <c r="A49" s="113"/>
      <c r="B49" s="90" t="s">
        <v>257</v>
      </c>
    </row>
    <row r="50" spans="1:2">
      <c r="A50" s="98" t="s">
        <v>263</v>
      </c>
    </row>
    <row r="51" spans="1:2" s="97" customFormat="1">
      <c r="A51" s="97" t="s">
        <v>252</v>
      </c>
    </row>
    <row r="52" spans="1:2">
      <c r="A52" s="92" t="s">
        <v>253</v>
      </c>
    </row>
    <row r="53" spans="1:2">
      <c r="A53" s="92" t="s">
        <v>254</v>
      </c>
    </row>
    <row r="54" spans="1:2">
      <c r="A54" s="113"/>
      <c r="B54" s="90" t="s">
        <v>258</v>
      </c>
    </row>
    <row r="55" spans="1:2">
      <c r="A55" s="98" t="s">
        <v>269</v>
      </c>
    </row>
    <row r="56" spans="1:2">
      <c r="A56" s="97" t="s">
        <v>265</v>
      </c>
    </row>
    <row r="57" spans="1:2">
      <c r="A57" s="92" t="s">
        <v>266</v>
      </c>
    </row>
    <row r="58" spans="1:2">
      <c r="A58" s="92" t="s">
        <v>264</v>
      </c>
    </row>
    <row r="59" spans="1:2">
      <c r="A59" s="112"/>
      <c r="B59" s="90" t="s">
        <v>268</v>
      </c>
    </row>
    <row r="60" spans="1:2">
      <c r="A60" s="98" t="s">
        <v>274</v>
      </c>
    </row>
    <row r="61" spans="1:2">
      <c r="A61" s="97" t="s">
        <v>270</v>
      </c>
    </row>
    <row r="62" spans="1:2">
      <c r="A62" s="92" t="s">
        <v>271</v>
      </c>
    </row>
    <row r="63" spans="1:2">
      <c r="A63" s="92" t="s">
        <v>272</v>
      </c>
    </row>
    <row r="64" spans="1:2">
      <c r="A64" s="113"/>
      <c r="B64" s="90" t="s">
        <v>273</v>
      </c>
    </row>
    <row r="65" spans="1:2">
      <c r="A65" s="98" t="s">
        <v>276</v>
      </c>
    </row>
    <row r="66" spans="1:2">
      <c r="A66" s="97" t="s">
        <v>277</v>
      </c>
    </row>
    <row r="67" spans="1:2">
      <c r="A67" s="92" t="s">
        <v>278</v>
      </c>
    </row>
    <row r="68" spans="1:2">
      <c r="A68" s="92" t="s">
        <v>279</v>
      </c>
    </row>
    <row r="69" spans="1:2">
      <c r="A69" s="112"/>
      <c r="B69" s="90" t="s">
        <v>275</v>
      </c>
    </row>
    <row r="70" spans="1:2">
      <c r="A70" s="98" t="s">
        <v>283</v>
      </c>
    </row>
    <row r="71" spans="1:2">
      <c r="A71" s="97" t="s">
        <v>280</v>
      </c>
    </row>
    <row r="72" spans="1:2">
      <c r="A72" s="92" t="s">
        <v>281</v>
      </c>
    </row>
    <row r="73" spans="1:2">
      <c r="A73" s="92" t="s">
        <v>282</v>
      </c>
    </row>
    <row r="74" spans="1:2">
      <c r="A74" s="113"/>
      <c r="B74" s="90" t="s">
        <v>284</v>
      </c>
    </row>
    <row r="75" spans="1:2">
      <c r="A75" s="98" t="s">
        <v>287</v>
      </c>
    </row>
    <row r="76" spans="1:2" s="97" customFormat="1">
      <c r="A76" s="97" t="s">
        <v>285</v>
      </c>
    </row>
    <row r="77" spans="1:2">
      <c r="A77" s="92" t="s">
        <v>286</v>
      </c>
    </row>
    <row r="78" spans="1:2">
      <c r="A78" s="113"/>
      <c r="B78" s="90" t="s">
        <v>288</v>
      </c>
    </row>
    <row r="79" spans="1:2">
      <c r="A79" s="98" t="s">
        <v>291</v>
      </c>
    </row>
    <row r="80" spans="1:2">
      <c r="A80" s="97" t="s">
        <v>289</v>
      </c>
    </row>
    <row r="81" spans="1:4">
      <c r="A81" s="92" t="s">
        <v>290</v>
      </c>
    </row>
    <row r="82" spans="1:4">
      <c r="A82" s="113"/>
      <c r="B82" s="90" t="s">
        <v>292</v>
      </c>
    </row>
    <row r="83" spans="1:4">
      <c r="A83" s="98" t="s">
        <v>293</v>
      </c>
    </row>
    <row r="84" spans="1:4">
      <c r="A84" s="97" t="s">
        <v>294</v>
      </c>
      <c r="B84" s="97"/>
      <c r="C84" s="97"/>
      <c r="D84" s="97"/>
    </row>
    <row r="85" spans="1:4">
      <c r="A85" s="92" t="s">
        <v>295</v>
      </c>
    </row>
    <row r="86" spans="1:4">
      <c r="A86" s="113"/>
      <c r="B86" s="90" t="s">
        <v>296</v>
      </c>
    </row>
    <row r="87" spans="1:4">
      <c r="A87" s="98" t="s">
        <v>297</v>
      </c>
    </row>
    <row r="88" spans="1:4">
      <c r="A88" s="97" t="s">
        <v>299</v>
      </c>
    </row>
    <row r="89" spans="1:4">
      <c r="A89" s="92" t="s">
        <v>300</v>
      </c>
    </row>
    <row r="90" spans="1:4">
      <c r="A90" s="112"/>
      <c r="B90" s="90" t="s">
        <v>298</v>
      </c>
    </row>
    <row r="91" spans="1:4">
      <c r="A91" s="98" t="s">
        <v>302</v>
      </c>
    </row>
    <row r="92" spans="1:4">
      <c r="A92" s="97" t="s">
        <v>301</v>
      </c>
    </row>
    <row r="93" spans="1:4">
      <c r="A93" s="112"/>
      <c r="B93" s="90" t="s">
        <v>305</v>
      </c>
    </row>
    <row r="94" spans="1:4">
      <c r="A94" s="98" t="s">
        <v>303</v>
      </c>
    </row>
    <row r="95" spans="1:4">
      <c r="A95" s="97" t="s">
        <v>304</v>
      </c>
    </row>
    <row r="96" spans="1:4">
      <c r="A96" s="112"/>
      <c r="B96" s="90" t="s">
        <v>306</v>
      </c>
    </row>
    <row r="97" spans="1:2">
      <c r="A97" s="98" t="s">
        <v>307</v>
      </c>
    </row>
    <row r="98" spans="1:2">
      <c r="A98" s="97" t="s">
        <v>308</v>
      </c>
    </row>
    <row r="99" spans="1:2">
      <c r="A99" s="92" t="s">
        <v>309</v>
      </c>
    </row>
    <row r="100" spans="1:2">
      <c r="A100" s="112"/>
      <c r="B100" s="90" t="s">
        <v>310</v>
      </c>
    </row>
    <row r="101" spans="1:2">
      <c r="A101" s="98" t="s">
        <v>311</v>
      </c>
    </row>
    <row r="102" spans="1:2">
      <c r="A102" s="97" t="s">
        <v>312</v>
      </c>
    </row>
    <row r="103" spans="1:2">
      <c r="A103" s="92" t="s">
        <v>313</v>
      </c>
    </row>
    <row r="104" spans="1:2">
      <c r="A104" s="112"/>
      <c r="B104" s="90" t="s">
        <v>314</v>
      </c>
    </row>
    <row r="105" spans="1:2">
      <c r="A105" s="98" t="s">
        <v>315</v>
      </c>
    </row>
    <row r="106" spans="1:2">
      <c r="A106" s="97" t="s">
        <v>0</v>
      </c>
    </row>
    <row r="107" spans="1:2">
      <c r="A107" s="92" t="s">
        <v>1</v>
      </c>
    </row>
    <row r="108" spans="1:2">
      <c r="A108" s="112"/>
      <c r="B108" s="90" t="s">
        <v>2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H7" sqref="H7"/>
    </sheetView>
  </sheetViews>
  <sheetFormatPr defaultRowHeight="16.5"/>
  <cols>
    <col min="1" max="1" width="10.5" bestFit="1" customWidth="1"/>
    <col min="2" max="3" width="12.25" bestFit="1" customWidth="1"/>
  </cols>
  <sheetData>
    <row r="1" spans="1:3">
      <c r="A1" s="101" t="s">
        <v>6</v>
      </c>
      <c r="B1" s="101"/>
      <c r="C1" s="101"/>
    </row>
    <row r="2" spans="1:3">
      <c r="A2" s="102"/>
      <c r="B2" s="103" t="s">
        <v>7</v>
      </c>
      <c r="C2" s="103" t="s">
        <v>8</v>
      </c>
    </row>
    <row r="3" spans="1:3">
      <c r="A3" s="104" t="s">
        <v>9</v>
      </c>
      <c r="B3" s="105">
        <v>0.1</v>
      </c>
      <c r="C3" s="105">
        <v>0.1</v>
      </c>
    </row>
    <row r="4" spans="1:3">
      <c r="A4" s="104" t="s">
        <v>10</v>
      </c>
      <c r="B4" s="31"/>
      <c r="C4" s="110">
        <f>EFFECT(C3,2)</f>
        <v>0.10250000000000004</v>
      </c>
    </row>
    <row r="5" spans="1:3">
      <c r="A5" s="104" t="s">
        <v>96</v>
      </c>
      <c r="B5" s="106">
        <v>5</v>
      </c>
      <c r="C5" s="106">
        <v>5</v>
      </c>
    </row>
    <row r="6" spans="1:3">
      <c r="A6" s="104" t="s">
        <v>11</v>
      </c>
      <c r="B6" s="107">
        <v>-12000</v>
      </c>
      <c r="C6" s="107">
        <v>-11000</v>
      </c>
    </row>
    <row r="7" spans="1:3">
      <c r="A7" s="104" t="s">
        <v>12</v>
      </c>
      <c r="B7" s="108">
        <f>PV(B3,B5,B6,B9,B8)</f>
        <v>45489.441232901409</v>
      </c>
      <c r="C7" s="108">
        <f>PV(C4,C5,C6,C9,C8)</f>
        <v>45680.653831067706</v>
      </c>
    </row>
    <row r="8" spans="1:3">
      <c r="A8" s="104" t="s">
        <v>13</v>
      </c>
      <c r="B8" s="106">
        <v>0</v>
      </c>
      <c r="C8" s="106">
        <v>1</v>
      </c>
    </row>
    <row r="9" spans="1:3">
      <c r="A9" s="104" t="s">
        <v>14</v>
      </c>
      <c r="B9" s="111"/>
      <c r="C9" s="111"/>
    </row>
    <row r="10" spans="1:3">
      <c r="A10" s="109" t="s">
        <v>15</v>
      </c>
      <c r="B10" s="111"/>
      <c r="C10" s="111"/>
    </row>
  </sheetData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圖表</vt:lpstr>
      </vt:variant>
      <vt:variant>
        <vt:i4>1</vt:i4>
      </vt:variant>
    </vt:vector>
  </HeadingPairs>
  <TitlesOfParts>
    <vt:vector size="8" baseType="lpstr">
      <vt:lpstr>時間價值函數範例</vt:lpstr>
      <vt:lpstr>分期付款償付表</vt:lpstr>
      <vt:lpstr>折舊</vt:lpstr>
      <vt:lpstr>折舊分析</vt:lpstr>
      <vt:lpstr>財務決策</vt:lpstr>
      <vt:lpstr>債券</vt:lpstr>
      <vt:lpstr>其他財務函數</vt:lpstr>
      <vt:lpstr>折舊分析圖</vt:lpstr>
    </vt:vector>
  </TitlesOfParts>
  <Company>CMT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Windows 使用者</cp:lastModifiedBy>
  <dcterms:created xsi:type="dcterms:W3CDTF">2005-08-10T14:13:56Z</dcterms:created>
  <dcterms:modified xsi:type="dcterms:W3CDTF">2013-09-16T06:27:49Z</dcterms:modified>
</cp:coreProperties>
</file>