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中文Excel資料分析改版\新範例\範例參考解答\"/>
    </mc:Choice>
  </mc:AlternateContent>
  <bookViews>
    <workbookView xWindow="0" yWindow="60" windowWidth="9495" windowHeight="5220"/>
  </bookViews>
  <sheets>
    <sheet name="大綱" sheetId="1" r:id="rId1"/>
    <sheet name="人工大綱" sheetId="2" r:id="rId2"/>
    <sheet name="稽核與驗證" sheetId="3" r:id="rId3"/>
    <sheet name="驗證練習" sheetId="4" r:id="rId4"/>
  </sheets>
  <definedNames>
    <definedName name="Z_887B9905_EAC8_4109_8603_94854AAE77DC_.wvu.Rows" localSheetId="1" hidden="1">人工大綱!$15:$17</definedName>
    <definedName name="年限">稽核與驗證!$D$4</definedName>
    <definedName name="每年期數">稽核與驗證!$D$5</definedName>
    <definedName name="座位限額">稽核與驗證!$B$5</definedName>
    <definedName name="票買出百分比">稽核與驗證!$B$8</definedName>
    <definedName name="票價">稽核與驗證!$B$10</definedName>
    <definedName name="景氣係數">稽核與驗證!$B$3</definedName>
    <definedName name="晴天機率因子">稽核與驗證!$B$2</definedName>
    <definedName name="買出票數">稽核與驗證!$B$7</definedName>
    <definedName name="廣告量">稽核與驗證!$B$4</definedName>
    <definedName name="總收入">稽核與驗證!$B$11</definedName>
  </definedNames>
  <calcPr calcId="152511" fullCalcOnLoad="1"/>
  <customWorkbookViews>
    <customWorkbookView name="morgan - 個人檢視畫面" guid="{887B9905-EAC8-4109-8603-94854AAE77DC}" mergeInterval="0" personalView="1" maximized="1" windowWidth="1020" windowHeight="573" activeSheetId="1"/>
    <customWorkbookView name="Angela - 個人檢視畫面" guid="{A7DF3DDF-35D9-40A7-816A-4A35E3BE95E2}" mergeInterval="0" personalView="1" maximized="1" windowWidth="1020" windowHeight="619" activeSheetId="1" showStatusbar="0"/>
    <customWorkbookView name="林毓恆 - 個人檢視畫面" guid="{6D0513F2-1B69-4CC2-B441-6FB79F99E767}" mergeInterval="0" personalView="1" maximized="1" windowWidth="796" windowHeight="470" activeSheetId="1"/>
  </customWorkbookViews>
</workbook>
</file>

<file path=xl/calcChain.xml><?xml version="1.0" encoding="utf-8"?>
<calcChain xmlns="http://schemas.openxmlformats.org/spreadsheetml/2006/main">
  <c r="F4" i="1" l="1"/>
  <c r="F5" i="1"/>
  <c r="F6" i="1"/>
  <c r="B7" i="1"/>
  <c r="C7" i="1"/>
  <c r="D7" i="1"/>
  <c r="E7" i="1"/>
  <c r="F7" i="1"/>
  <c r="F8" i="1"/>
  <c r="F9" i="1"/>
  <c r="F10" i="1"/>
  <c r="B11" i="1"/>
  <c r="C11" i="1"/>
  <c r="D11" i="1"/>
  <c r="E11" i="1"/>
  <c r="F11" i="1"/>
  <c r="B12" i="1"/>
  <c r="C12" i="1"/>
  <c r="D12" i="1"/>
  <c r="E12" i="1"/>
  <c r="F12" i="1"/>
  <c r="E3" i="4"/>
  <c r="E4" i="4"/>
  <c r="E5" i="4"/>
  <c r="E6" i="4"/>
  <c r="E7" i="4"/>
  <c r="E2" i="4"/>
  <c r="B7" i="3"/>
  <c r="B8" i="3"/>
  <c r="B11" i="3"/>
</calcChain>
</file>

<file path=xl/comments1.xml><?xml version="1.0" encoding="utf-8"?>
<comments xmlns="http://schemas.openxmlformats.org/spreadsheetml/2006/main">
  <authors>
    <author>morgan</author>
  </authors>
  <commentList>
    <comment ref="B2" authorId="0" shapeId="0">
      <text>
        <r>
          <rPr>
            <b/>
            <sz val="9"/>
            <color indexed="81"/>
            <rFont val="新細明體"/>
            <family val="1"/>
            <charset val="136"/>
          </rPr>
          <t>Morgan:</t>
        </r>
        <r>
          <rPr>
            <sz val="9"/>
            <color indexed="81"/>
            <rFont val="新細明體"/>
            <family val="1"/>
            <charset val="136"/>
          </rPr>
          <t xml:space="preserve">
此資料為樂觀情況下的估計值</t>
        </r>
      </text>
    </comment>
  </commentList>
</comments>
</file>

<file path=xl/sharedStrings.xml><?xml version="1.0" encoding="utf-8"?>
<sst xmlns="http://schemas.openxmlformats.org/spreadsheetml/2006/main" count="92" uniqueCount="75">
  <si>
    <t>二月</t>
  </si>
  <si>
    <t>三月</t>
  </si>
  <si>
    <t>四月</t>
  </si>
  <si>
    <t>五月</t>
  </si>
  <si>
    <t>六月</t>
  </si>
  <si>
    <t>演唱會收入預估模式</t>
  </si>
  <si>
    <t>座位限額</t>
    <rPh sb="0" eb="4">
      <t>是以新莊球場場地為基準</t>
    </rPh>
    <phoneticPr fontId="6" type="noConversion" alignment="center"/>
  </si>
  <si>
    <t>學生姓名</t>
    <phoneticPr fontId="2" type="noConversion"/>
  </si>
  <si>
    <t>國文</t>
    <phoneticPr fontId="2" type="noConversion"/>
  </si>
  <si>
    <t>英文</t>
    <phoneticPr fontId="2" type="noConversion"/>
  </si>
  <si>
    <t>統計</t>
    <phoneticPr fontId="2" type="noConversion"/>
  </si>
  <si>
    <t>施大偉</t>
  </si>
  <si>
    <t>李榮宗</t>
  </si>
  <si>
    <t>吳宜真</t>
  </si>
  <si>
    <t>張淑滿</t>
  </si>
  <si>
    <t>陳友敬</t>
  </si>
  <si>
    <t>陳儀庭</t>
  </si>
  <si>
    <t>平均</t>
    <phoneticPr fontId="2" type="noConversion"/>
  </si>
  <si>
    <t>成績查詢</t>
    <phoneticPr fontId="2" type="noConversion"/>
  </si>
  <si>
    <t>選取姓名</t>
    <phoneticPr fontId="2" type="noConversion"/>
  </si>
  <si>
    <t>經濟</t>
    <phoneticPr fontId="2" type="noConversion"/>
  </si>
  <si>
    <t>買出票數</t>
    <phoneticPr fontId="2" type="noConversion"/>
  </si>
  <si>
    <t>票買出百分比</t>
    <phoneticPr fontId="2" type="noConversion"/>
  </si>
  <si>
    <t>票價</t>
    <phoneticPr fontId="2" type="noConversion"/>
  </si>
  <si>
    <t>總收入</t>
    <phoneticPr fontId="2" type="noConversion"/>
  </si>
  <si>
    <t>博碩文化公司九九年上半年</t>
    <phoneticPr fontId="2" type="noConversion"/>
  </si>
  <si>
    <t>銷售統計</t>
    <phoneticPr fontId="2" type="noConversion"/>
  </si>
  <si>
    <t>一月</t>
    <phoneticPr fontId="2" type="noConversion"/>
  </si>
  <si>
    <t>第一季</t>
    <phoneticPr fontId="2" type="noConversion"/>
  </si>
  <si>
    <t>第二季</t>
    <phoneticPr fontId="2" type="noConversion"/>
  </si>
  <si>
    <t>上半年</t>
    <phoneticPr fontId="2" type="noConversion"/>
  </si>
  <si>
    <t>晴天機率因子</t>
    <phoneticPr fontId="2" type="noConversion"/>
  </si>
  <si>
    <t>景氣係數</t>
    <phoneticPr fontId="2" type="noConversion"/>
  </si>
  <si>
    <t>廣告量</t>
    <phoneticPr fontId="2" type="noConversion"/>
  </si>
  <si>
    <t>直接經銷</t>
    <phoneticPr fontId="2" type="noConversion"/>
  </si>
  <si>
    <t>大盤</t>
    <phoneticPr fontId="2" type="noConversion"/>
  </si>
  <si>
    <t>教育市場</t>
    <phoneticPr fontId="2" type="noConversion"/>
  </si>
  <si>
    <t>海外</t>
    <phoneticPr fontId="2" type="noConversion"/>
  </si>
  <si>
    <t>總計</t>
    <phoneticPr fontId="2" type="noConversion"/>
  </si>
  <si>
    <t>快樂假期服務團隊</t>
    <phoneticPr fontId="2" type="noConversion"/>
  </si>
  <si>
    <t>組別</t>
    <phoneticPr fontId="2" type="noConversion"/>
  </si>
  <si>
    <t>職稱</t>
    <phoneticPr fontId="2" type="noConversion"/>
  </si>
  <si>
    <t>姓名</t>
    <phoneticPr fontId="2" type="noConversion"/>
  </si>
  <si>
    <t>聯絡地址</t>
    <phoneticPr fontId="2" type="noConversion"/>
  </si>
  <si>
    <t>執行處</t>
    <phoneticPr fontId="2" type="noConversion"/>
  </si>
  <si>
    <t>執行長</t>
    <phoneticPr fontId="2" type="noConversion"/>
  </si>
  <si>
    <t>林宏諭</t>
    <phoneticPr fontId="2" type="noConversion"/>
  </si>
  <si>
    <t>新店市安忠路99號</t>
    <phoneticPr fontId="2" type="noConversion"/>
  </si>
  <si>
    <t>秘書</t>
    <phoneticPr fontId="2" type="noConversion"/>
  </si>
  <si>
    <t>陳玉玲</t>
    <phoneticPr fontId="2" type="noConversion"/>
  </si>
  <si>
    <t>三重市敏形街120巷11號</t>
    <phoneticPr fontId="2" type="noConversion"/>
  </si>
  <si>
    <t>組員</t>
    <phoneticPr fontId="2" type="noConversion"/>
  </si>
  <si>
    <t>林宸旭</t>
    <phoneticPr fontId="2" type="noConversion"/>
  </si>
  <si>
    <t>林宸佑</t>
    <phoneticPr fontId="2" type="noConversion"/>
  </si>
  <si>
    <t>活動組</t>
    <phoneticPr fontId="2" type="noConversion"/>
  </si>
  <si>
    <t>組長</t>
    <phoneticPr fontId="2" type="noConversion"/>
  </si>
  <si>
    <t>陳偉忠</t>
    <phoneticPr fontId="2" type="noConversion"/>
  </si>
  <si>
    <t>台北市信義路三段123號</t>
    <phoneticPr fontId="2" type="noConversion"/>
  </si>
  <si>
    <t>莊慧玲</t>
    <phoneticPr fontId="2" type="noConversion"/>
  </si>
  <si>
    <t>三重市仁愛街10號</t>
    <phoneticPr fontId="2" type="noConversion"/>
  </si>
  <si>
    <t>陳儀庭</t>
    <phoneticPr fontId="2" type="noConversion"/>
  </si>
  <si>
    <t>陳友敬</t>
    <phoneticPr fontId="2" type="noConversion"/>
  </si>
  <si>
    <t>文宣組</t>
    <phoneticPr fontId="2" type="noConversion"/>
  </si>
  <si>
    <t>施大偉</t>
    <phoneticPr fontId="2" type="noConversion"/>
  </si>
  <si>
    <t>汐止鎮新台五路一段112號10樓</t>
    <phoneticPr fontId="2" type="noConversion"/>
  </si>
  <si>
    <t>張淑滿</t>
    <phoneticPr fontId="2" type="noConversion"/>
  </si>
  <si>
    <t>台北市忠孝東路六段333號12樓</t>
    <phoneticPr fontId="2" type="noConversion"/>
  </si>
  <si>
    <t>李榮宗</t>
    <phoneticPr fontId="2" type="noConversion"/>
  </si>
  <si>
    <t>吳宜真</t>
    <phoneticPr fontId="2" type="noConversion"/>
  </si>
  <si>
    <t>庶務組</t>
    <phoneticPr fontId="2" type="noConversion"/>
  </si>
  <si>
    <t>馬成珉</t>
    <phoneticPr fontId="2" type="noConversion"/>
  </si>
  <si>
    <t>台北市南京西路三段11號1樓之2</t>
    <phoneticPr fontId="2" type="noConversion"/>
  </si>
  <si>
    <t>葉靜蓉</t>
    <phoneticPr fontId="2" type="noConversion"/>
  </si>
  <si>
    <t>黃世璇</t>
    <phoneticPr fontId="2" type="noConversion"/>
  </si>
  <si>
    <t>陳嘉瑋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</si>
</sst>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76" formatCode="&quot;$&quot;#,##0_);\(&quot;$&quot;#,##0\)"/>
    <numFmt numFmtId="178" formatCode="&quot;$&quot;#,##0"/>
    <numFmt numFmtId="190" formatCode="0.00_ "/>
  </numFmts>
  <fonts count="19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Arial"/>
      <family val="2"/>
    </font>
    <font>
      <sz val="9"/>
      <color indexed="81"/>
      <name val="新細明體"/>
      <family val="1"/>
      <charset val="136"/>
    </font>
    <font>
      <b/>
      <sz val="9"/>
      <color indexed="81"/>
      <name val="新細明體"/>
      <family val="1"/>
      <charset val="136"/>
    </font>
    <font>
      <b/>
      <sz val="9"/>
      <color indexed="10"/>
      <name val="新細明體"/>
      <family val="1"/>
      <charset val="136"/>
    </font>
    <font>
      <sz val="12"/>
      <name val="Times New Roman"/>
      <family val="1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color indexed="58"/>
      <name val="標楷體"/>
      <family val="4"/>
      <charset val="136"/>
    </font>
    <font>
      <sz val="12"/>
      <color indexed="12"/>
      <name val="標楷體"/>
      <family val="4"/>
      <charset val="136"/>
    </font>
    <font>
      <sz val="12"/>
      <color indexed="9"/>
      <name val="標楷體"/>
      <family val="4"/>
      <charset val="136"/>
    </font>
    <font>
      <sz val="14"/>
      <color indexed="9"/>
      <name val="標楷體"/>
      <family val="4"/>
      <charset val="136"/>
    </font>
    <font>
      <b/>
      <sz val="12"/>
      <color indexed="9"/>
      <name val="標楷體"/>
      <family val="4"/>
      <charset val="136"/>
    </font>
    <font>
      <sz val="12"/>
      <color indexed="18"/>
      <name val="標楷體"/>
      <family val="4"/>
      <charset val="136"/>
    </font>
    <font>
      <b/>
      <sz val="12"/>
      <color indexed="8"/>
      <name val="標楷體"/>
      <family val="4"/>
      <charset val="136"/>
    </font>
    <font>
      <b/>
      <sz val="12"/>
      <color indexed="18"/>
      <name val="標楷體"/>
      <family val="4"/>
      <charset val="136"/>
    </font>
    <font>
      <b/>
      <sz val="12"/>
      <color indexed="12"/>
      <name val="標楷體"/>
      <family val="4"/>
      <charset val="136"/>
    </font>
  </fonts>
  <fills count="18">
    <fill>
      <patternFill patternType="none"/>
    </fill>
    <fill>
      <patternFill patternType="gray125"/>
    </fill>
    <fill>
      <patternFill patternType="solid">
        <fgColor indexed="42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8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43"/>
        <bgColor indexed="24"/>
      </patternFill>
    </fill>
    <fill>
      <patternFill patternType="solid">
        <fgColor indexed="17"/>
        <bgColor indexed="24"/>
      </patternFill>
    </fill>
    <fill>
      <patternFill patternType="solid">
        <fgColor indexed="13"/>
      </patternFill>
    </fill>
    <fill>
      <patternFill patternType="mediumGray">
        <fgColor indexed="11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21"/>
      </patternFill>
    </fill>
    <fill>
      <patternFill patternType="solid">
        <fgColor indexed="13"/>
        <bgColor indexed="2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 applyBorder="0"/>
    <xf numFmtId="0" fontId="1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8" fillId="0" borderId="0" xfId="0" applyFont="1"/>
    <xf numFmtId="0" fontId="9" fillId="2" borderId="0" xfId="3" applyFont="1" applyFill="1" applyBorder="1" applyAlignment="1">
      <alignment horizontal="center"/>
    </xf>
    <xf numFmtId="0" fontId="8" fillId="3" borderId="0" xfId="3" applyFont="1" applyFill="1" applyAlignment="1">
      <alignment horizontal="center"/>
    </xf>
    <xf numFmtId="190" fontId="10" fillId="4" borderId="0" xfId="0" applyNumberFormat="1" applyFont="1" applyFill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11" fillId="5" borderId="1" xfId="0" applyFont="1" applyFill="1" applyBorder="1"/>
    <xf numFmtId="0" fontId="8" fillId="0" borderId="0" xfId="0" applyFont="1" applyAlignment="1">
      <alignment horizontal="center"/>
    </xf>
    <xf numFmtId="0" fontId="12" fillId="6" borderId="0" xfId="2" applyFont="1" applyFill="1" applyAlignment="1">
      <alignment horizontal="centerContinuous"/>
    </xf>
    <xf numFmtId="3" fontId="8" fillId="7" borderId="2" xfId="2" applyNumberFormat="1" applyFont="1" applyFill="1" applyBorder="1"/>
    <xf numFmtId="0" fontId="14" fillId="8" borderId="3" xfId="1" applyFont="1" applyFill="1" applyBorder="1" applyAlignment="1">
      <alignment horizontal="centerContinuous"/>
    </xf>
    <xf numFmtId="0" fontId="14" fillId="8" borderId="4" xfId="1" applyFont="1" applyFill="1" applyBorder="1" applyAlignment="1">
      <alignment horizontal="centerContinuous"/>
    </xf>
    <xf numFmtId="0" fontId="14" fillId="8" borderId="5" xfId="1" applyFont="1" applyFill="1" applyBorder="1" applyAlignment="1">
      <alignment horizontal="centerContinuous"/>
    </xf>
    <xf numFmtId="0" fontId="8" fillId="0" borderId="0" xfId="1" applyFont="1"/>
    <xf numFmtId="0" fontId="15" fillId="2" borderId="6" xfId="1" applyFont="1" applyFill="1" applyBorder="1" applyAlignment="1"/>
    <xf numFmtId="0" fontId="15" fillId="2" borderId="0" xfId="1" applyFont="1" applyFill="1" applyBorder="1" applyAlignment="1"/>
    <xf numFmtId="0" fontId="15" fillId="2" borderId="7" xfId="1" applyFont="1" applyFill="1" applyBorder="1" applyAlignment="1"/>
    <xf numFmtId="0" fontId="15" fillId="9" borderId="6" xfId="1" applyFont="1" applyFill="1" applyBorder="1" applyAlignment="1"/>
    <xf numFmtId="0" fontId="15" fillId="9" borderId="0" xfId="1" applyFont="1" applyFill="1" applyBorder="1" applyAlignment="1"/>
    <xf numFmtId="0" fontId="15" fillId="9" borderId="7" xfId="1" applyFont="1" applyFill="1" applyBorder="1" applyAlignment="1"/>
    <xf numFmtId="0" fontId="15" fillId="10" borderId="6" xfId="1" applyFont="1" applyFill="1" applyBorder="1" applyAlignment="1"/>
    <xf numFmtId="0" fontId="15" fillId="10" borderId="0" xfId="1" applyFont="1" applyFill="1" applyBorder="1" applyAlignment="1"/>
    <xf numFmtId="0" fontId="15" fillId="10" borderId="7" xfId="1" applyFont="1" applyFill="1" applyBorder="1" applyAlignment="1"/>
    <xf numFmtId="0" fontId="15" fillId="9" borderId="8" xfId="1" applyFont="1" applyFill="1" applyBorder="1" applyAlignment="1"/>
    <xf numFmtId="0" fontId="15" fillId="9" borderId="9" xfId="1" applyFont="1" applyFill="1" applyBorder="1" applyAlignment="1"/>
    <xf numFmtId="0" fontId="15" fillId="9" borderId="10" xfId="1" applyFont="1" applyFill="1" applyBorder="1" applyAlignment="1"/>
    <xf numFmtId="0" fontId="14" fillId="11" borderId="11" xfId="0" applyFont="1" applyFill="1" applyBorder="1" applyAlignment="1">
      <alignment horizontal="left"/>
    </xf>
    <xf numFmtId="0" fontId="12" fillId="11" borderId="11" xfId="0" applyFont="1" applyFill="1" applyBorder="1" applyAlignment="1">
      <alignment horizontal="right"/>
    </xf>
    <xf numFmtId="0" fontId="14" fillId="11" borderId="0" xfId="0" applyFont="1" applyFill="1" applyBorder="1" applyAlignment="1">
      <alignment horizontal="left"/>
    </xf>
    <xf numFmtId="0" fontId="12" fillId="11" borderId="0" xfId="0" applyFont="1" applyFill="1" applyBorder="1" applyAlignment="1">
      <alignment horizontal="right"/>
    </xf>
    <xf numFmtId="0" fontId="14" fillId="11" borderId="12" xfId="0" applyFont="1" applyFill="1" applyBorder="1" applyAlignment="1">
      <alignment horizontal="left"/>
    </xf>
    <xf numFmtId="0" fontId="16" fillId="9" borderId="0" xfId="0" applyFont="1" applyFill="1" applyBorder="1" applyAlignment="1">
      <alignment horizontal="left"/>
    </xf>
    <xf numFmtId="0" fontId="17" fillId="9" borderId="13" xfId="0" applyFont="1" applyFill="1" applyBorder="1" applyAlignment="1">
      <alignment horizontal="left"/>
    </xf>
    <xf numFmtId="0" fontId="16" fillId="9" borderId="14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0" fontId="12" fillId="11" borderId="0" xfId="3" applyFont="1" applyFill="1" applyBorder="1" applyAlignment="1">
      <alignment horizontal="center" vertical="center" wrapText="1"/>
    </xf>
    <xf numFmtId="0" fontId="12" fillId="11" borderId="1" xfId="3" applyFont="1" applyFill="1" applyBorder="1" applyAlignment="1">
      <alignment horizontal="center" vertical="center" wrapText="1"/>
    </xf>
    <xf numFmtId="0" fontId="8" fillId="12" borderId="1" xfId="2" applyFont="1" applyFill="1" applyBorder="1" applyAlignment="1">
      <alignment horizontal="left"/>
    </xf>
    <xf numFmtId="4" fontId="8" fillId="13" borderId="1" xfId="2" applyNumberFormat="1" applyFont="1" applyFill="1" applyBorder="1"/>
    <xf numFmtId="3" fontId="8" fillId="13" borderId="1" xfId="2" applyNumberFormat="1" applyFont="1" applyFill="1" applyBorder="1"/>
    <xf numFmtId="0" fontId="8" fillId="7" borderId="15" xfId="2" quotePrefix="1" applyFont="1" applyFill="1" applyBorder="1" applyAlignment="1">
      <alignment horizontal="left"/>
    </xf>
    <xf numFmtId="0" fontId="8" fillId="14" borderId="1" xfId="2" applyFont="1" applyFill="1" applyBorder="1" applyAlignment="1">
      <alignment horizontal="left"/>
    </xf>
    <xf numFmtId="3" fontId="8" fillId="13" borderId="2" xfId="2" applyNumberFormat="1" applyFont="1" applyFill="1" applyBorder="1"/>
    <xf numFmtId="10" fontId="14" fillId="15" borderId="2" xfId="2" applyNumberFormat="1" applyFont="1" applyFill="1" applyBorder="1"/>
    <xf numFmtId="0" fontId="12" fillId="16" borderId="1" xfId="2" applyFont="1" applyFill="1" applyBorder="1" applyAlignment="1">
      <alignment horizontal="left"/>
    </xf>
    <xf numFmtId="176" fontId="14" fillId="15" borderId="2" xfId="2" applyNumberFormat="1" applyFont="1" applyFill="1" applyBorder="1"/>
    <xf numFmtId="0" fontId="14" fillId="11" borderId="12" xfId="0" applyFont="1" applyFill="1" applyBorder="1" applyAlignment="1">
      <alignment horizontal="right"/>
    </xf>
    <xf numFmtId="0" fontId="13" fillId="6" borderId="0" xfId="2" applyFont="1" applyFill="1" applyAlignment="1">
      <alignment horizontal="centerContinuous" vertical="center"/>
    </xf>
    <xf numFmtId="178" fontId="7" fillId="3" borderId="0" xfId="4" applyNumberFormat="1" applyFont="1" applyFill="1" applyBorder="1" applyAlignment="1"/>
    <xf numFmtId="178" fontId="7" fillId="5" borderId="13" xfId="4" applyNumberFormat="1" applyFont="1" applyFill="1" applyBorder="1" applyAlignment="1"/>
    <xf numFmtId="178" fontId="7" fillId="4" borderId="14" xfId="4" applyNumberFormat="1" applyFont="1" applyFill="1" applyBorder="1" applyAlignment="1"/>
    <xf numFmtId="0" fontId="14" fillId="11" borderId="6" xfId="1" applyFont="1" applyFill="1" applyBorder="1" applyAlignment="1">
      <alignment horizontal="center"/>
    </xf>
    <xf numFmtId="0" fontId="14" fillId="11" borderId="0" xfId="1" applyFont="1" applyFill="1" applyBorder="1" applyAlignment="1">
      <alignment horizontal="center"/>
    </xf>
    <xf numFmtId="0" fontId="14" fillId="11" borderId="7" xfId="1" applyFont="1" applyFill="1" applyBorder="1" applyAlignment="1">
      <alignment horizontal="center"/>
    </xf>
    <xf numFmtId="0" fontId="18" fillId="17" borderId="1" xfId="3" applyFont="1" applyFill="1" applyBorder="1" applyAlignment="1">
      <alignment horizontal="center" vertical="center" wrapText="1"/>
    </xf>
  </cellXfs>
  <cellStyles count="5">
    <cellStyle name="一般" xfId="0" builtinId="0"/>
    <cellStyle name="一般_大綱與工作表稽核" xfId="1"/>
    <cellStyle name="一般_成本費用分析" xfId="2"/>
    <cellStyle name="一般_學生成績" xfId="3"/>
    <cellStyle name="千分位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32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3074204946996468"/>
          <c:y val="0.14619966533982856"/>
          <c:w val="0.67844522968197885"/>
          <c:h val="0.5789506747457210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大綱!$B$3</c:f>
              <c:strCache>
                <c:ptCount val="1"/>
                <c:pt idx="0">
                  <c:v>直接經銷</c:v>
                </c:pt>
              </c:strCache>
            </c:strRef>
          </c:tx>
          <c:invertIfNegative val="0"/>
          <c:cat>
            <c:strRef>
              <c:f>大綱!$A$4:$A$11</c:f>
              <c:strCache>
                <c:ptCount val="8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第一季</c:v>
                </c:pt>
                <c:pt idx="4">
                  <c:v>四月</c:v>
                </c:pt>
                <c:pt idx="5">
                  <c:v>五月</c:v>
                </c:pt>
                <c:pt idx="6">
                  <c:v>六月</c:v>
                </c:pt>
                <c:pt idx="7">
                  <c:v>第二季</c:v>
                </c:pt>
              </c:strCache>
            </c:strRef>
          </c:cat>
          <c:val>
            <c:numRef>
              <c:f>大綱!$B$4:$B$11</c:f>
              <c:numCache>
                <c:formatCode>"$"#,##0</c:formatCode>
                <c:ptCount val="8"/>
                <c:pt idx="0">
                  <c:v>8500</c:v>
                </c:pt>
                <c:pt idx="1">
                  <c:v>9100</c:v>
                </c:pt>
                <c:pt idx="2">
                  <c:v>3700</c:v>
                </c:pt>
                <c:pt idx="3">
                  <c:v>21300</c:v>
                </c:pt>
                <c:pt idx="4">
                  <c:v>9100</c:v>
                </c:pt>
                <c:pt idx="5">
                  <c:v>7900</c:v>
                </c:pt>
                <c:pt idx="6">
                  <c:v>5000</c:v>
                </c:pt>
                <c:pt idx="7">
                  <c:v>22000</c:v>
                </c:pt>
              </c:numCache>
            </c:numRef>
          </c:val>
        </c:ser>
        <c:ser>
          <c:idx val="1"/>
          <c:order val="1"/>
          <c:tx>
            <c:strRef>
              <c:f>大綱!$C$3</c:f>
              <c:strCache>
                <c:ptCount val="1"/>
                <c:pt idx="0">
                  <c:v>大盤</c:v>
                </c:pt>
              </c:strCache>
            </c:strRef>
          </c:tx>
          <c:invertIfNegative val="0"/>
          <c:cat>
            <c:strRef>
              <c:f>大綱!$A$4:$A$11</c:f>
              <c:strCache>
                <c:ptCount val="8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第一季</c:v>
                </c:pt>
                <c:pt idx="4">
                  <c:v>四月</c:v>
                </c:pt>
                <c:pt idx="5">
                  <c:v>五月</c:v>
                </c:pt>
                <c:pt idx="6">
                  <c:v>六月</c:v>
                </c:pt>
                <c:pt idx="7">
                  <c:v>第二季</c:v>
                </c:pt>
              </c:strCache>
            </c:strRef>
          </c:cat>
          <c:val>
            <c:numRef>
              <c:f>大綱!$C$4:$C$11</c:f>
              <c:numCache>
                <c:formatCode>"$"#,##0</c:formatCode>
                <c:ptCount val="8"/>
                <c:pt idx="0">
                  <c:v>4200</c:v>
                </c:pt>
                <c:pt idx="1">
                  <c:v>7900</c:v>
                </c:pt>
                <c:pt idx="2">
                  <c:v>5900</c:v>
                </c:pt>
                <c:pt idx="3">
                  <c:v>18000</c:v>
                </c:pt>
                <c:pt idx="4">
                  <c:v>8100</c:v>
                </c:pt>
                <c:pt idx="5">
                  <c:v>4300</c:v>
                </c:pt>
                <c:pt idx="6">
                  <c:v>9200</c:v>
                </c:pt>
                <c:pt idx="7">
                  <c:v>21600</c:v>
                </c:pt>
              </c:numCache>
            </c:numRef>
          </c:val>
        </c:ser>
        <c:ser>
          <c:idx val="2"/>
          <c:order val="2"/>
          <c:tx>
            <c:strRef>
              <c:f>大綱!$D$3</c:f>
              <c:strCache>
                <c:ptCount val="1"/>
                <c:pt idx="0">
                  <c:v>教育市場</c:v>
                </c:pt>
              </c:strCache>
            </c:strRef>
          </c:tx>
          <c:invertIfNegative val="0"/>
          <c:cat>
            <c:strRef>
              <c:f>大綱!$A$4:$A$11</c:f>
              <c:strCache>
                <c:ptCount val="8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第一季</c:v>
                </c:pt>
                <c:pt idx="4">
                  <c:v>四月</c:v>
                </c:pt>
                <c:pt idx="5">
                  <c:v>五月</c:v>
                </c:pt>
                <c:pt idx="6">
                  <c:v>六月</c:v>
                </c:pt>
                <c:pt idx="7">
                  <c:v>第二季</c:v>
                </c:pt>
              </c:strCache>
            </c:strRef>
          </c:cat>
          <c:val>
            <c:numRef>
              <c:f>大綱!$D$4:$D$11</c:f>
              <c:numCache>
                <c:formatCode>"$"#,##0</c:formatCode>
                <c:ptCount val="8"/>
                <c:pt idx="0">
                  <c:v>3700</c:v>
                </c:pt>
                <c:pt idx="1">
                  <c:v>2800</c:v>
                </c:pt>
                <c:pt idx="2">
                  <c:v>1200</c:v>
                </c:pt>
                <c:pt idx="3">
                  <c:v>7700</c:v>
                </c:pt>
                <c:pt idx="4">
                  <c:v>8600</c:v>
                </c:pt>
                <c:pt idx="5">
                  <c:v>8400</c:v>
                </c:pt>
                <c:pt idx="6">
                  <c:v>8900</c:v>
                </c:pt>
                <c:pt idx="7">
                  <c:v>25900</c:v>
                </c:pt>
              </c:numCache>
            </c:numRef>
          </c:val>
        </c:ser>
        <c:ser>
          <c:idx val="3"/>
          <c:order val="3"/>
          <c:tx>
            <c:strRef>
              <c:f>大綱!$E$3</c:f>
              <c:strCache>
                <c:ptCount val="1"/>
                <c:pt idx="0">
                  <c:v>海外</c:v>
                </c:pt>
              </c:strCache>
            </c:strRef>
          </c:tx>
          <c:invertIfNegative val="0"/>
          <c:cat>
            <c:strRef>
              <c:f>大綱!$A$4:$A$11</c:f>
              <c:strCache>
                <c:ptCount val="8"/>
                <c:pt idx="0">
                  <c:v>一月</c:v>
                </c:pt>
                <c:pt idx="1">
                  <c:v>二月</c:v>
                </c:pt>
                <c:pt idx="2">
                  <c:v>三月</c:v>
                </c:pt>
                <c:pt idx="3">
                  <c:v>第一季</c:v>
                </c:pt>
                <c:pt idx="4">
                  <c:v>四月</c:v>
                </c:pt>
                <c:pt idx="5">
                  <c:v>五月</c:v>
                </c:pt>
                <c:pt idx="6">
                  <c:v>六月</c:v>
                </c:pt>
                <c:pt idx="7">
                  <c:v>第二季</c:v>
                </c:pt>
              </c:strCache>
            </c:strRef>
          </c:cat>
          <c:val>
            <c:numRef>
              <c:f>大綱!$E$4:$E$11</c:f>
              <c:numCache>
                <c:formatCode>"$"#,##0</c:formatCode>
                <c:ptCount val="8"/>
                <c:pt idx="0">
                  <c:v>5600</c:v>
                </c:pt>
                <c:pt idx="1">
                  <c:v>4300</c:v>
                </c:pt>
                <c:pt idx="2">
                  <c:v>8200</c:v>
                </c:pt>
                <c:pt idx="3">
                  <c:v>18100</c:v>
                </c:pt>
                <c:pt idx="4">
                  <c:v>900</c:v>
                </c:pt>
                <c:pt idx="5">
                  <c:v>9200</c:v>
                </c:pt>
                <c:pt idx="6">
                  <c:v>9600</c:v>
                </c:pt>
                <c:pt idx="7">
                  <c:v>19700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9219608"/>
        <c:axId val="289137168"/>
        <c:axId val="0"/>
      </c:bar3DChart>
      <c:catAx>
        <c:axId val="28921960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txPr>
          <a:bodyPr rot="0" vert="horz"/>
          <a:lstStyle/>
          <a:p>
            <a:pPr>
              <a:defRPr/>
            </a:pPr>
            <a:endParaRPr lang="zh-TW"/>
          </a:p>
        </c:txPr>
        <c:crossAx val="289137168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289137168"/>
        <c:scaling>
          <c:orientation val="minMax"/>
        </c:scaling>
        <c:delete val="0"/>
        <c:axPos val="l"/>
        <c:majorGridlines/>
        <c:numFmt formatCode="&quot;$&quot;#,##0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zh-TW"/>
          </a:p>
        </c:txPr>
        <c:crossAx val="289219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862190812720848"/>
          <c:y val="0.21052751808935313"/>
          <c:w val="0.15724381625441697"/>
          <c:h val="0.59064664797290733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123825</xdr:colOff>
      <xdr:row>11</xdr:row>
      <xdr:rowOff>47625</xdr:rowOff>
    </xdr:from>
    <xdr:to>
      <xdr:col>8</xdr:col>
      <xdr:colOff>314325</xdr:colOff>
      <xdr:row>18</xdr:row>
      <xdr:rowOff>200025</xdr:rowOff>
    </xdr:to>
    <xdr:graphicFrame macro="">
      <xdr:nvGraphicFramePr>
        <xdr:cNvPr id="3073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</xdr:col>
      <xdr:colOff>0</xdr:colOff>
      <xdr:row>11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0" y="0"/>
          <a:ext cx="2762250" cy="2257425"/>
        </a:xfrm>
        <a:prstGeom prst="rect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A15" sqref="A15"/>
    </sheetView>
  </sheetViews>
  <sheetFormatPr defaultColWidth="8.875" defaultRowHeight="16.5"/>
  <cols>
    <col min="1" max="1" width="11" style="1" customWidth="1"/>
    <col min="2" max="2" width="10.5" style="1" bestFit="1" customWidth="1"/>
    <col min="3" max="3" width="9.5" style="1" bestFit="1" customWidth="1"/>
    <col min="4" max="4" width="10.5" style="1" bestFit="1" customWidth="1"/>
    <col min="5" max="5" width="9.5" style="1" bestFit="1" customWidth="1"/>
    <col min="6" max="6" width="10.5" style="1" bestFit="1" customWidth="1"/>
    <col min="7" max="16384" width="8.875" style="1"/>
  </cols>
  <sheetData>
    <row r="1" spans="1:6">
      <c r="A1" s="27" t="s">
        <v>25</v>
      </c>
      <c r="B1" s="28"/>
      <c r="C1" s="28"/>
      <c r="D1" s="28"/>
      <c r="E1" s="28"/>
      <c r="F1" s="28"/>
    </row>
    <row r="2" spans="1:6">
      <c r="A2" s="29" t="s">
        <v>26</v>
      </c>
      <c r="B2" s="30"/>
      <c r="C2" s="30"/>
      <c r="D2" s="30"/>
      <c r="E2" s="30"/>
      <c r="F2" s="30"/>
    </row>
    <row r="3" spans="1:6">
      <c r="A3" s="31"/>
      <c r="B3" s="47" t="s">
        <v>34</v>
      </c>
      <c r="C3" s="47" t="s">
        <v>35</v>
      </c>
      <c r="D3" s="47" t="s">
        <v>36</v>
      </c>
      <c r="E3" s="47" t="s">
        <v>37</v>
      </c>
      <c r="F3" s="47" t="s">
        <v>38</v>
      </c>
    </row>
    <row r="4" spans="1:6">
      <c r="A4" s="32" t="s">
        <v>27</v>
      </c>
      <c r="B4" s="49">
        <v>8500</v>
      </c>
      <c r="C4" s="49">
        <v>4200</v>
      </c>
      <c r="D4" s="49">
        <v>3700</v>
      </c>
      <c r="E4" s="49">
        <v>5600</v>
      </c>
      <c r="F4" s="49">
        <f t="shared" ref="F4:F12" si="0">SUM(B4:E4)</f>
        <v>22000</v>
      </c>
    </row>
    <row r="5" spans="1:6">
      <c r="A5" s="32" t="s">
        <v>0</v>
      </c>
      <c r="B5" s="49">
        <v>9100</v>
      </c>
      <c r="C5" s="49">
        <v>7900</v>
      </c>
      <c r="D5" s="49">
        <v>2800</v>
      </c>
      <c r="E5" s="49">
        <v>4300</v>
      </c>
      <c r="F5" s="49">
        <f t="shared" si="0"/>
        <v>24100</v>
      </c>
    </row>
    <row r="6" spans="1:6">
      <c r="A6" s="32" t="s">
        <v>1</v>
      </c>
      <c r="B6" s="49">
        <v>3700</v>
      </c>
      <c r="C6" s="49">
        <v>5900</v>
      </c>
      <c r="D6" s="49">
        <v>1200</v>
      </c>
      <c r="E6" s="49">
        <v>8200</v>
      </c>
      <c r="F6" s="49">
        <f t="shared" si="0"/>
        <v>19000</v>
      </c>
    </row>
    <row r="7" spans="1:6">
      <c r="A7" s="33" t="s">
        <v>28</v>
      </c>
      <c r="B7" s="50">
        <f>SUM(B4:B6)</f>
        <v>21300</v>
      </c>
      <c r="C7" s="50">
        <f>SUM(C4:C6)</f>
        <v>18000</v>
      </c>
      <c r="D7" s="50">
        <f>SUM(D4:D6)</f>
        <v>7700</v>
      </c>
      <c r="E7" s="50">
        <f>SUM(E4:E6)</f>
        <v>18100</v>
      </c>
      <c r="F7" s="50">
        <f t="shared" si="0"/>
        <v>65100</v>
      </c>
    </row>
    <row r="8" spans="1:6">
      <c r="A8" s="32" t="s">
        <v>2</v>
      </c>
      <c r="B8" s="49">
        <v>9100</v>
      </c>
      <c r="C8" s="49">
        <v>8100</v>
      </c>
      <c r="D8" s="49">
        <v>8600</v>
      </c>
      <c r="E8" s="49">
        <v>900</v>
      </c>
      <c r="F8" s="49">
        <f t="shared" si="0"/>
        <v>26700</v>
      </c>
    </row>
    <row r="9" spans="1:6">
      <c r="A9" s="32" t="s">
        <v>3</v>
      </c>
      <c r="B9" s="49">
        <v>7900</v>
      </c>
      <c r="C9" s="49">
        <v>4300</v>
      </c>
      <c r="D9" s="49">
        <v>8400</v>
      </c>
      <c r="E9" s="49">
        <v>9200</v>
      </c>
      <c r="F9" s="49">
        <f t="shared" si="0"/>
        <v>29800</v>
      </c>
    </row>
    <row r="10" spans="1:6">
      <c r="A10" s="32" t="s">
        <v>4</v>
      </c>
      <c r="B10" s="49">
        <v>5000</v>
      </c>
      <c r="C10" s="49">
        <v>9200</v>
      </c>
      <c r="D10" s="49">
        <v>8900</v>
      </c>
      <c r="E10" s="49">
        <v>9600</v>
      </c>
      <c r="F10" s="49">
        <f t="shared" si="0"/>
        <v>32700</v>
      </c>
    </row>
    <row r="11" spans="1:6">
      <c r="A11" s="33" t="s">
        <v>29</v>
      </c>
      <c r="B11" s="50">
        <f>SUM(B8:B10)</f>
        <v>22000</v>
      </c>
      <c r="C11" s="50">
        <f>SUM(C8:C10)</f>
        <v>21600</v>
      </c>
      <c r="D11" s="50">
        <f>SUM(D8:D10)</f>
        <v>25900</v>
      </c>
      <c r="E11" s="50">
        <f>SUM(E8:E10)</f>
        <v>19700</v>
      </c>
      <c r="F11" s="50">
        <f t="shared" si="0"/>
        <v>89200</v>
      </c>
    </row>
    <row r="12" spans="1:6" ht="17.25" thickBot="1">
      <c r="A12" s="34" t="s">
        <v>30</v>
      </c>
      <c r="B12" s="51">
        <f>SUM(B11,B7)</f>
        <v>43300</v>
      </c>
      <c r="C12" s="51">
        <f>SUM(C11,C7)</f>
        <v>39600</v>
      </c>
      <c r="D12" s="51">
        <f>SUM(D11,D7)</f>
        <v>33600</v>
      </c>
      <c r="E12" s="51">
        <f>SUM(E11,E7)</f>
        <v>37800</v>
      </c>
      <c r="F12" s="51">
        <f t="shared" si="0"/>
        <v>154300</v>
      </c>
    </row>
    <row r="14" spans="1:6">
      <c r="A14" s="35"/>
    </row>
  </sheetData>
  <customSheetViews>
    <customSheetView guid="{887B9905-EAC8-4109-8603-94854AAE77DC}" showGridLines="0" showRuler="0" topLeftCell="A2">
      <selection activeCell="C6" sqref="C6"/>
      <pageMargins left="0.75" right="0.75" top="1" bottom="1" header="0.5" footer="0.5"/>
      <headerFooter alignWithMargins="0"/>
    </customSheetView>
    <customSheetView guid="{A7DF3DDF-35D9-40A7-816A-4A35E3BE95E2}" showRuler="0">
      <selection activeCell="B17" sqref="B17"/>
      <pageMargins left="0.75" right="0.75" top="1" bottom="1" header="0.5" footer="0.5"/>
      <headerFooter alignWithMargins="0"/>
    </customSheetView>
    <customSheetView guid="{6D0513F2-1B69-4CC2-B441-6FB79F99E767}" showRuler="0">
      <selection activeCell="G6" sqref="G6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8"/>
  <sheetViews>
    <sheetView topLeftCell="A10" workbookViewId="0">
      <selection activeCell="C9" sqref="C9"/>
    </sheetView>
  </sheetViews>
  <sheetFormatPr defaultRowHeight="16.5" outlineLevelRow="2"/>
  <cols>
    <col min="1" max="3" width="8.25" style="14" bestFit="1" customWidth="1"/>
    <col min="4" max="4" width="34.875" style="14" bestFit="1" customWidth="1"/>
    <col min="5" max="16384" width="9" style="14"/>
  </cols>
  <sheetData>
    <row r="1" spans="1:4">
      <c r="A1" s="11" t="s">
        <v>39</v>
      </c>
      <c r="B1" s="12"/>
      <c r="C1" s="12"/>
      <c r="D1" s="13"/>
    </row>
    <row r="2" spans="1:4">
      <c r="A2" s="52" t="s">
        <v>40</v>
      </c>
      <c r="B2" s="53" t="s">
        <v>41</v>
      </c>
      <c r="C2" s="53" t="s">
        <v>42</v>
      </c>
      <c r="D2" s="54" t="s">
        <v>43</v>
      </c>
    </row>
    <row r="3" spans="1:4">
      <c r="A3" s="15" t="s">
        <v>44</v>
      </c>
      <c r="B3" s="16" t="s">
        <v>45</v>
      </c>
      <c r="C3" s="16" t="s">
        <v>46</v>
      </c>
      <c r="D3" s="17" t="s">
        <v>47</v>
      </c>
    </row>
    <row r="4" spans="1:4" outlineLevel="1">
      <c r="A4" s="18"/>
      <c r="B4" s="19" t="s">
        <v>48</v>
      </c>
      <c r="C4" s="19" t="s">
        <v>49</v>
      </c>
      <c r="D4" s="20" t="s">
        <v>50</v>
      </c>
    </row>
    <row r="5" spans="1:4" outlineLevel="1">
      <c r="A5" s="18"/>
      <c r="B5" s="19" t="s">
        <v>51</v>
      </c>
      <c r="C5" s="19" t="s">
        <v>52</v>
      </c>
      <c r="D5" s="20"/>
    </row>
    <row r="6" spans="1:4" outlineLevel="1">
      <c r="A6" s="18"/>
      <c r="B6" s="19" t="s">
        <v>51</v>
      </c>
      <c r="C6" s="19" t="s">
        <v>53</v>
      </c>
      <c r="D6" s="20"/>
    </row>
    <row r="7" spans="1:4" outlineLevel="1">
      <c r="A7" s="21" t="s">
        <v>54</v>
      </c>
      <c r="B7" s="22" t="s">
        <v>55</v>
      </c>
      <c r="C7" s="22" t="s">
        <v>56</v>
      </c>
      <c r="D7" s="23" t="s">
        <v>57</v>
      </c>
    </row>
    <row r="8" spans="1:4" outlineLevel="2">
      <c r="A8" s="18"/>
      <c r="B8" s="19" t="s">
        <v>51</v>
      </c>
      <c r="C8" s="19" t="s">
        <v>58</v>
      </c>
      <c r="D8" s="20" t="s">
        <v>59</v>
      </c>
    </row>
    <row r="9" spans="1:4" outlineLevel="2">
      <c r="A9" s="18"/>
      <c r="B9" s="19" t="s">
        <v>51</v>
      </c>
      <c r="C9" s="19" t="s">
        <v>60</v>
      </c>
      <c r="D9" s="20"/>
    </row>
    <row r="10" spans="1:4" outlineLevel="2">
      <c r="A10" s="18"/>
      <c r="B10" s="19" t="s">
        <v>51</v>
      </c>
      <c r="C10" s="19" t="s">
        <v>61</v>
      </c>
      <c r="D10" s="20"/>
    </row>
    <row r="11" spans="1:4" outlineLevel="1">
      <c r="A11" s="21" t="s">
        <v>62</v>
      </c>
      <c r="B11" s="22" t="s">
        <v>55</v>
      </c>
      <c r="C11" s="22" t="s">
        <v>63</v>
      </c>
      <c r="D11" s="23" t="s">
        <v>64</v>
      </c>
    </row>
    <row r="12" spans="1:4" outlineLevel="2">
      <c r="A12" s="18"/>
      <c r="B12" s="19" t="s">
        <v>51</v>
      </c>
      <c r="C12" s="19" t="s">
        <v>65</v>
      </c>
      <c r="D12" s="20" t="s">
        <v>66</v>
      </c>
    </row>
    <row r="13" spans="1:4" outlineLevel="2">
      <c r="A13" s="18"/>
      <c r="B13" s="19" t="s">
        <v>51</v>
      </c>
      <c r="C13" s="19" t="s">
        <v>67</v>
      </c>
      <c r="D13" s="20"/>
    </row>
    <row r="14" spans="1:4" outlineLevel="2">
      <c r="A14" s="18"/>
      <c r="B14" s="19" t="s">
        <v>51</v>
      </c>
      <c r="C14" s="19" t="s">
        <v>68</v>
      </c>
      <c r="D14" s="20"/>
    </row>
    <row r="15" spans="1:4" outlineLevel="1">
      <c r="A15" s="21" t="s">
        <v>69</v>
      </c>
      <c r="B15" s="22" t="s">
        <v>55</v>
      </c>
      <c r="C15" s="22" t="s">
        <v>70</v>
      </c>
      <c r="D15" s="23" t="s">
        <v>71</v>
      </c>
    </row>
    <row r="16" spans="1:4" outlineLevel="2">
      <c r="A16" s="18"/>
      <c r="B16" s="19" t="s">
        <v>51</v>
      </c>
      <c r="C16" s="19" t="s">
        <v>72</v>
      </c>
      <c r="D16" s="20"/>
    </row>
    <row r="17" spans="1:4" outlineLevel="2">
      <c r="A17" s="18"/>
      <c r="B17" s="19" t="s">
        <v>51</v>
      </c>
      <c r="C17" s="19" t="s">
        <v>73</v>
      </c>
      <c r="D17" s="20"/>
    </row>
    <row r="18" spans="1:4" ht="17.25" outlineLevel="2" thickBot="1">
      <c r="A18" s="24"/>
      <c r="B18" s="25" t="s">
        <v>51</v>
      </c>
      <c r="C18" s="25" t="s">
        <v>74</v>
      </c>
      <c r="D18" s="26"/>
    </row>
  </sheetData>
  <customSheetViews>
    <customSheetView guid="{887B9905-EAC8-4109-8603-94854AAE77DC}" hiddenRows="1" showRuler="0">
      <selection activeCell="E22" sqref="E22"/>
      <pageMargins left="0.75" right="0.75" top="1" bottom="1" header="0.5" footer="0.5"/>
      <headerFooter alignWithMargins="0"/>
    </customSheetView>
  </customSheetView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1"/>
  <sheetViews>
    <sheetView showGridLines="0" workbookViewId="0">
      <selection activeCell="B2" sqref="B2"/>
    </sheetView>
  </sheetViews>
  <sheetFormatPr defaultColWidth="8.875" defaultRowHeight="16.5"/>
  <cols>
    <col min="1" max="1" width="18.375" style="1" bestFit="1" customWidth="1"/>
    <col min="2" max="2" width="17.875" style="1" customWidth="1"/>
    <col min="3" max="3" width="8.875" style="1"/>
    <col min="4" max="4" width="17.5" style="1" customWidth="1"/>
    <col min="5" max="16384" width="8.875" style="1"/>
  </cols>
  <sheetData>
    <row r="1" spans="1:4" ht="19.5">
      <c r="A1" s="48" t="s">
        <v>5</v>
      </c>
      <c r="B1" s="9"/>
    </row>
    <row r="2" spans="1:4">
      <c r="A2" s="38" t="s">
        <v>31</v>
      </c>
      <c r="B2" s="39">
        <v>0.9</v>
      </c>
    </row>
    <row r="3" spans="1:4">
      <c r="A3" s="38" t="s">
        <v>32</v>
      </c>
      <c r="B3" s="39">
        <v>5.2</v>
      </c>
    </row>
    <row r="4" spans="1:4">
      <c r="A4" s="38" t="s">
        <v>33</v>
      </c>
      <c r="B4" s="40">
        <v>4000</v>
      </c>
    </row>
    <row r="5" spans="1:4" ht="26.25">
      <c r="A5" s="38" t="s" ph="1">
        <v>6</v>
      </c>
      <c r="B5" s="40">
        <v>20000</v>
      </c>
      <c r="D5" s="1" ph="1"/>
    </row>
    <row r="6" spans="1:4" ht="7.5" customHeight="1">
      <c r="A6" s="41"/>
      <c r="B6" s="10"/>
    </row>
    <row r="7" spans="1:4">
      <c r="A7" s="42" t="s">
        <v>21</v>
      </c>
      <c r="B7" s="43">
        <f>晴天機率因子*景氣係數*(廣告量+座位限額+70)^0.4*70</f>
        <v>18532.513672521618</v>
      </c>
    </row>
    <row r="8" spans="1:4">
      <c r="A8" s="42" t="s">
        <v>22</v>
      </c>
      <c r="B8" s="44">
        <f>買出票數/座位限額</f>
        <v>0.92662568362608089</v>
      </c>
    </row>
    <row r="9" spans="1:4" ht="9" customHeight="1">
      <c r="A9" s="41"/>
      <c r="B9" s="10"/>
    </row>
    <row r="10" spans="1:4">
      <c r="A10" s="45" t="s">
        <v>23</v>
      </c>
      <c r="B10" s="43">
        <v>300</v>
      </c>
    </row>
    <row r="11" spans="1:4">
      <c r="A11" s="45" t="s">
        <v>24</v>
      </c>
      <c r="B11" s="46">
        <f>票價*買出票數</f>
        <v>5559754.1017564852</v>
      </c>
    </row>
  </sheetData>
  <customSheetViews>
    <customSheetView guid="{887B9905-EAC8-4109-8603-94854AAE77DC}" showRuler="0">
      <selection activeCell="B2" sqref="B2"/>
      <pageMargins left="0.75" right="0.75" top="1" bottom="1" header="0.5" footer="0.5"/>
      <headerFooter alignWithMargins="0"/>
    </customSheetView>
    <customSheetView guid="{A7DF3DDF-35D9-40A7-816A-4A35E3BE95E2}" showRuler="0">
      <selection activeCell="A3" sqref="A3"/>
      <pageMargins left="0.75" right="0.75" top="1" bottom="1" header="0.5" footer="0.5"/>
      <headerFooter alignWithMargins="0"/>
    </customSheetView>
    <customSheetView guid="{6D0513F2-1B69-4CC2-B441-6FB79F99E767}" showRuler="0">
      <selection activeCell="A3" sqref="A3"/>
      <pageMargins left="0.75" right="0.75" top="1" bottom="1" header="0.5" footer="0.5"/>
      <headerFooter alignWithMargins="0"/>
    </customSheetView>
  </customSheetViews>
  <phoneticPr fontId="2" type="noConversion"/>
  <dataValidations count="1">
    <dataValidation type="decimal" allowBlank="1" showInputMessage="1" showErrorMessage="1" errorTitle="輸入的值不正確" error="請重新輸入 0-1 的實數值" promptTitle="晴天的機率因子" prompt="此處為機率直_x000a_所以應該介於 0 到 1 之間" sqref="B2">
      <formula1>0</formula1>
      <formula2>1</formula2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showGridLines="0" workbookViewId="0">
      <selection activeCell="D11" sqref="D10:D11"/>
    </sheetView>
  </sheetViews>
  <sheetFormatPr defaultColWidth="8.875" defaultRowHeight="16.5"/>
  <cols>
    <col min="1" max="1" width="8.875" style="1"/>
    <col min="2" max="4" width="6" style="8" customWidth="1"/>
    <col min="5" max="5" width="8.875" style="1"/>
    <col min="6" max="6" width="6.125" style="1" customWidth="1"/>
    <col min="7" max="7" width="11.875" style="1" customWidth="1"/>
    <col min="8" max="16384" width="8.875" style="1"/>
  </cols>
  <sheetData>
    <row r="1" spans="1:8">
      <c r="A1" s="36" t="s">
        <v>7</v>
      </c>
      <c r="B1" s="36" t="s">
        <v>8</v>
      </c>
      <c r="C1" s="36" t="s">
        <v>9</v>
      </c>
      <c r="D1" s="36" t="s">
        <v>10</v>
      </c>
      <c r="E1" s="36" t="s">
        <v>17</v>
      </c>
      <c r="G1" s="55" t="s">
        <v>18</v>
      </c>
      <c r="H1" s="55"/>
    </row>
    <row r="2" spans="1:8">
      <c r="A2" s="2" t="s">
        <v>13</v>
      </c>
      <c r="B2" s="3">
        <v>83</v>
      </c>
      <c r="C2" s="3">
        <v>89</v>
      </c>
      <c r="D2" s="3">
        <v>72</v>
      </c>
      <c r="E2" s="4">
        <f t="shared" ref="E2:E7" si="0">AVERAGE(B2:D2)</f>
        <v>81.333333333333329</v>
      </c>
      <c r="G2" s="5" t="s">
        <v>19</v>
      </c>
      <c r="H2" s="6" t="s">
        <v>14</v>
      </c>
    </row>
    <row r="3" spans="1:8">
      <c r="A3" s="2" t="s">
        <v>12</v>
      </c>
      <c r="B3" s="3">
        <v>87</v>
      </c>
      <c r="C3" s="3">
        <v>97</v>
      </c>
      <c r="D3" s="3">
        <v>65</v>
      </c>
      <c r="E3" s="4">
        <f t="shared" si="0"/>
        <v>83</v>
      </c>
      <c r="G3" s="37" t="s">
        <v>8</v>
      </c>
      <c r="H3" s="7"/>
    </row>
    <row r="4" spans="1:8">
      <c r="A4" s="2" t="s">
        <v>11</v>
      </c>
      <c r="B4" s="3">
        <v>65</v>
      </c>
      <c r="C4" s="3">
        <v>82</v>
      </c>
      <c r="D4" s="3">
        <v>92</v>
      </c>
      <c r="E4" s="4">
        <f t="shared" si="0"/>
        <v>79.666666666666671</v>
      </c>
      <c r="G4" s="37" t="s">
        <v>9</v>
      </c>
      <c r="H4" s="7"/>
    </row>
    <row r="5" spans="1:8">
      <c r="A5" s="2" t="s">
        <v>14</v>
      </c>
      <c r="B5" s="3">
        <v>95</v>
      </c>
      <c r="C5" s="3">
        <v>99</v>
      </c>
      <c r="D5" s="3">
        <v>90</v>
      </c>
      <c r="E5" s="4">
        <f t="shared" si="0"/>
        <v>94.666666666666671</v>
      </c>
      <c r="G5" s="37" t="s">
        <v>10</v>
      </c>
      <c r="H5" s="7"/>
    </row>
    <row r="6" spans="1:8">
      <c r="A6" s="2" t="s">
        <v>15</v>
      </c>
      <c r="B6" s="3">
        <v>77</v>
      </c>
      <c r="C6" s="3">
        <v>89</v>
      </c>
      <c r="D6" s="3">
        <v>79</v>
      </c>
      <c r="E6" s="4">
        <f t="shared" si="0"/>
        <v>81.666666666666671</v>
      </c>
      <c r="G6" s="37" t="s">
        <v>20</v>
      </c>
      <c r="H6" s="7"/>
    </row>
    <row r="7" spans="1:8">
      <c r="A7" s="2" t="s">
        <v>16</v>
      </c>
      <c r="B7" s="3">
        <v>93</v>
      </c>
      <c r="C7" s="3">
        <v>94</v>
      </c>
      <c r="D7" s="3">
        <v>73</v>
      </c>
      <c r="E7" s="4">
        <f t="shared" si="0"/>
        <v>86.666666666666671</v>
      </c>
      <c r="G7" s="36" t="s">
        <v>17</v>
      </c>
      <c r="H7" s="7"/>
    </row>
    <row r="11" spans="1:8" ht="21.75" customHeight="1"/>
  </sheetData>
  <mergeCells count="1">
    <mergeCell ref="G1:H1"/>
  </mergeCells>
  <phoneticPr fontId="2" type="noConversion"/>
  <dataValidations count="2">
    <dataValidation type="list" allowBlank="1" showInputMessage="1" showErrorMessage="1" sqref="H2">
      <formula1>$A$2:$A$7</formula1>
    </dataValidation>
    <dataValidation type="whole" allowBlank="1" showInputMessage="1" showErrorMessage="1" errorTitle="亂打一通" error="這個成績太奇怪了吧，請輸入0-100的數值" sqref="B2:D7">
      <formula1>0</formula1>
      <formula2>100</formula2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10</vt:i4>
      </vt:variant>
    </vt:vector>
  </HeadingPairs>
  <TitlesOfParts>
    <vt:vector size="14" baseType="lpstr">
      <vt:lpstr>大綱</vt:lpstr>
      <vt:lpstr>人工大綱</vt:lpstr>
      <vt:lpstr>稽核與驗證</vt:lpstr>
      <vt:lpstr>驗證練習</vt:lpstr>
      <vt:lpstr>年限</vt:lpstr>
      <vt:lpstr>每年期數</vt:lpstr>
      <vt:lpstr>座位限額</vt:lpstr>
      <vt:lpstr>票買出百分比</vt:lpstr>
      <vt:lpstr>票價</vt:lpstr>
      <vt:lpstr>景氣係數</vt:lpstr>
      <vt:lpstr>晴天機率因子</vt:lpstr>
      <vt:lpstr>買出票數</vt:lpstr>
      <vt:lpstr>廣告量</vt:lpstr>
      <vt:lpstr>總收入</vt:lpstr>
    </vt:vector>
  </TitlesOfParts>
  <Company>長庚大學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工作表稽核</dc:title>
  <dc:creator>陳偉忠</dc:creator>
  <cp:lastModifiedBy>Windows 使用者</cp:lastModifiedBy>
  <cp:lastPrinted>2014-01-05T07:38:44Z</cp:lastPrinted>
  <dcterms:created xsi:type="dcterms:W3CDTF">1999-06-18T13:01:08Z</dcterms:created>
  <dcterms:modified xsi:type="dcterms:W3CDTF">2014-01-05T07:39:10Z</dcterms:modified>
</cp:coreProperties>
</file>