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\"/>
    </mc:Choice>
  </mc:AlternateContent>
  <bookViews>
    <workbookView xWindow="600" yWindow="285" windowWidth="9690" windowHeight="6135" tabRatio="702" activeTab="5"/>
  </bookViews>
  <sheets>
    <sheet name="等級與百分比" sheetId="20" r:id="rId1"/>
    <sheet name="綜合練習一" sheetId="17" r:id="rId2"/>
    <sheet name="敘述統計與直方圖" sheetId="1" r:id="rId3"/>
    <sheet name="相關係數" sheetId="11" r:id="rId4"/>
    <sheet name="檢驗法" sheetId="18" r:id="rId5"/>
    <sheet name="機率圖" sheetId="19" r:id="rId6"/>
  </sheets>
  <externalReferences>
    <externalReference r:id="rId7"/>
  </externalReferences>
  <definedNames>
    <definedName name="檢定成績" localSheetId="1">#REF!</definedName>
    <definedName name="檢定成績">#REF!</definedName>
  </definedNames>
  <calcPr calcId="152511"/>
</workbook>
</file>

<file path=xl/calcChain.xml><?xml version="1.0" encoding="utf-8"?>
<calcChain xmlns="http://schemas.openxmlformats.org/spreadsheetml/2006/main">
  <c r="F2" i="17" l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G2" i="17"/>
  <c r="H2" i="17"/>
  <c r="K2" i="17" a="1"/>
  <c r="K2" i="17"/>
  <c r="G3" i="17"/>
  <c r="H3" i="17"/>
  <c r="K3" i="17"/>
  <c r="G4" i="17"/>
  <c r="H4" i="17"/>
  <c r="K4" i="17"/>
  <c r="G5" i="17"/>
  <c r="H5" i="17"/>
  <c r="K5" i="17"/>
  <c r="G6" i="17"/>
  <c r="H6" i="17"/>
  <c r="K6" i="17"/>
  <c r="G7" i="17"/>
  <c r="H7" i="17"/>
  <c r="K7" i="17"/>
  <c r="G8" i="17"/>
  <c r="H8" i="17"/>
  <c r="G9" i="17"/>
  <c r="H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M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C42" i="17"/>
  <c r="D42" i="17"/>
  <c r="E42" i="17"/>
  <c r="C43" i="17"/>
  <c r="D43" i="17"/>
  <c r="E43" i="17"/>
  <c r="C44" i="17"/>
  <c r="D44" i="17"/>
  <c r="E44" i="17"/>
  <c r="C45" i="17"/>
  <c r="D45" i="17"/>
  <c r="E45" i="17"/>
</calcChain>
</file>

<file path=xl/sharedStrings.xml><?xml version="1.0" encoding="utf-8"?>
<sst xmlns="http://schemas.openxmlformats.org/spreadsheetml/2006/main" count="248" uniqueCount="178">
  <si>
    <t>統計學</t>
    <phoneticPr fontId="2" type="noConversion"/>
  </si>
  <si>
    <t>經濟學</t>
    <phoneticPr fontId="2" type="noConversion"/>
  </si>
  <si>
    <t>王秀惠</t>
  </si>
  <si>
    <t>黃士哲</t>
  </si>
  <si>
    <t>陳國清</t>
  </si>
  <si>
    <t>學號</t>
    <phoneticPr fontId="2" type="noConversion"/>
  </si>
  <si>
    <t>王清峰</t>
  </si>
  <si>
    <t>顏慎樂</t>
  </si>
  <si>
    <t>鄧綺萍</t>
  </si>
  <si>
    <t>何彌亮</t>
  </si>
  <si>
    <t>劉齊光</t>
  </si>
  <si>
    <t>李德治</t>
  </si>
  <si>
    <t>劉建谷</t>
  </si>
  <si>
    <t>劉佳瑜</t>
  </si>
  <si>
    <t>姓名</t>
    <phoneticPr fontId="2" type="noConversion"/>
  </si>
  <si>
    <t>林士璁</t>
  </si>
  <si>
    <t>統計學與經濟學之學期成績</t>
    <phoneticPr fontId="2" type="noConversion"/>
  </si>
  <si>
    <t>組距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</si>
  <si>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</si>
  <si>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</si>
  <si>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</si>
  <si>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</si>
  <si>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</si>
  <si>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</si>
  <si>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</si>
  <si>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</si>
  <si>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</si>
  <si>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</si>
  <si>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</si>
  <si>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人事費用</t>
    <phoneticPr fontId="2" type="noConversion"/>
  </si>
  <si>
    <t>銷售量</t>
    <phoneticPr fontId="2" type="noConversion"/>
  </si>
  <si>
    <t>廣告成本</t>
    <phoneticPr fontId="2" type="noConversion"/>
  </si>
  <si>
    <t>一月</t>
    <phoneticPr fontId="2" type="noConversion"/>
  </si>
  <si>
    <t>月份</t>
    <phoneticPr fontId="2" type="noConversion"/>
  </si>
  <si>
    <t>黃炳璁</t>
  </si>
  <si>
    <t>吳宜真</t>
  </si>
  <si>
    <t>林向宏</t>
  </si>
  <si>
    <t>李琬茹</t>
  </si>
  <si>
    <t>林毓倫</t>
  </si>
  <si>
    <t>陳偉忠</t>
  </si>
  <si>
    <t>黃冠儒</t>
  </si>
  <si>
    <t>陳友敬</t>
  </si>
  <si>
    <t>陳玉玲</t>
  </si>
  <si>
    <t>萬衛華</t>
  </si>
  <si>
    <t>林毓修</t>
  </si>
  <si>
    <t>林建宏</t>
  </si>
  <si>
    <t>林宏諭</t>
  </si>
  <si>
    <t>莊慧玲</t>
  </si>
  <si>
    <t>陳建志</t>
  </si>
  <si>
    <t>謝月嫥</t>
  </si>
  <si>
    <t>熊漢琳</t>
  </si>
  <si>
    <t>林黛慧</t>
  </si>
  <si>
    <t>郭美美</t>
  </si>
  <si>
    <t>卲裴莉</t>
  </si>
  <si>
    <t>許耀豪</t>
  </si>
  <si>
    <t>簡文秀</t>
  </si>
  <si>
    <t>林麗芬</t>
  </si>
  <si>
    <t>張國威</t>
  </si>
  <si>
    <t>黃金印</t>
  </si>
  <si>
    <t>柳伊湄</t>
  </si>
  <si>
    <t>吳若權</t>
  </si>
  <si>
    <t>黃柏誠</t>
  </si>
  <si>
    <t>吳佩倩</t>
  </si>
  <si>
    <t>駱惠美</t>
  </si>
  <si>
    <t>張萊華</t>
  </si>
  <si>
    <t>梁德昭</t>
  </si>
  <si>
    <t>賴澄慧</t>
  </si>
  <si>
    <t>靜安</t>
  </si>
  <si>
    <t>王淑美</t>
  </si>
  <si>
    <t>林宸旭</t>
  </si>
  <si>
    <t>林宸佑</t>
  </si>
  <si>
    <t>姚瞻海</t>
  </si>
  <si>
    <t>A73371</t>
  </si>
  <si>
    <t>A73372</t>
  </si>
  <si>
    <t>A73373</t>
  </si>
  <si>
    <t>A73374</t>
  </si>
  <si>
    <t>A73375</t>
  </si>
  <si>
    <t>A73376</t>
  </si>
  <si>
    <t>A73377</t>
  </si>
  <si>
    <t>A73378</t>
  </si>
  <si>
    <t>A73379</t>
  </si>
  <si>
    <t>A73380</t>
  </si>
  <si>
    <t>A73381</t>
  </si>
  <si>
    <t>A73382</t>
  </si>
  <si>
    <t>A73383</t>
  </si>
  <si>
    <t>A73384</t>
  </si>
  <si>
    <t>A73385</t>
  </si>
  <si>
    <t>A73386</t>
  </si>
  <si>
    <t>A73387</t>
  </si>
  <si>
    <t>A73388</t>
  </si>
  <si>
    <t>A73389</t>
  </si>
  <si>
    <t>A73390</t>
  </si>
  <si>
    <t>A73391</t>
  </si>
  <si>
    <t>A73392</t>
  </si>
  <si>
    <t>A73393</t>
  </si>
  <si>
    <t>A73394</t>
  </si>
  <si>
    <t>A73395</t>
  </si>
  <si>
    <t>A73396</t>
  </si>
  <si>
    <t>A73397</t>
  </si>
  <si>
    <t>A73398</t>
  </si>
  <si>
    <t>A73399</t>
  </si>
  <si>
    <t>A73400</t>
  </si>
  <si>
    <t>A73401</t>
  </si>
  <si>
    <t>林碧梅</t>
  </si>
  <si>
    <t>A73402</t>
  </si>
  <si>
    <t>蔡政修</t>
  </si>
  <si>
    <t>A73403</t>
  </si>
  <si>
    <t>陳佳甫</t>
  </si>
  <si>
    <t>A73404</t>
  </si>
  <si>
    <t>A73405</t>
  </si>
  <si>
    <t>陳佩君</t>
  </si>
  <si>
    <t>A73406</t>
  </si>
  <si>
    <t>潘振輝</t>
  </si>
  <si>
    <t>A73407</t>
  </si>
  <si>
    <t>A73408</t>
  </si>
  <si>
    <t>A73409</t>
  </si>
  <si>
    <t>A73410</t>
  </si>
  <si>
    <t>姚瞻海</t>
    <phoneticPr fontId="2" type="noConversion"/>
  </si>
  <si>
    <t>第一次</t>
    <phoneticPr fontId="2" type="noConversion"/>
  </si>
  <si>
    <t>第二次</t>
    <phoneticPr fontId="2" type="noConversion"/>
  </si>
  <si>
    <t>第三次</t>
    <phoneticPr fontId="2" type="noConversion"/>
  </si>
  <si>
    <t>三取二高分平均</t>
    <phoneticPr fontId="2" type="noConversion"/>
  </si>
  <si>
    <t>總分</t>
    <phoneticPr fontId="2" type="noConversion"/>
  </si>
  <si>
    <t>排名</t>
    <phoneticPr fontId="2" type="noConversion"/>
  </si>
  <si>
    <t>組距</t>
    <phoneticPr fontId="2" type="noConversion"/>
  </si>
  <si>
    <t>個數</t>
    <phoneticPr fontId="2" type="noConversion"/>
  </si>
  <si>
    <t>陳玉玲</t>
    <phoneticPr fontId="2" type="noConversion"/>
  </si>
  <si>
    <r>
      <t>(&lt;</t>
    </r>
    <r>
      <rPr>
        <sz val="12"/>
        <rFont val="新細明體"/>
        <family val="1"/>
        <charset val="136"/>
      </rPr>
      <t>60)</t>
    </r>
    <phoneticPr fontId="2" type="noConversion"/>
  </si>
  <si>
    <t>林向宏</t>
    <phoneticPr fontId="2" type="noConversion"/>
  </si>
  <si>
    <t>(60-69)</t>
    <phoneticPr fontId="2" type="noConversion"/>
  </si>
  <si>
    <t>萬衛華</t>
    <phoneticPr fontId="2" type="noConversion"/>
  </si>
  <si>
    <t>(70-79)</t>
    <phoneticPr fontId="2" type="noConversion"/>
  </si>
  <si>
    <t>陳國清</t>
    <phoneticPr fontId="2" type="noConversion"/>
  </si>
  <si>
    <t>(80-89)</t>
    <phoneticPr fontId="2" type="noConversion"/>
  </si>
  <si>
    <t>陳建志</t>
    <phoneticPr fontId="2" type="noConversion"/>
  </si>
  <si>
    <t>(90-99)</t>
    <phoneticPr fontId="2" type="noConversion"/>
  </si>
  <si>
    <t>黃士哲</t>
    <phoneticPr fontId="2" type="noConversion"/>
  </si>
  <si>
    <t>(100)</t>
    <phoneticPr fontId="2" type="noConversion"/>
  </si>
  <si>
    <t>謝月嫥</t>
    <phoneticPr fontId="2" type="noConversion"/>
  </si>
  <si>
    <t>黃冠儒</t>
    <phoneticPr fontId="2" type="noConversion"/>
  </si>
  <si>
    <t>前五名總分最高的平均數</t>
    <phoneticPr fontId="2" type="noConversion"/>
  </si>
  <si>
    <t>林建宏</t>
    <phoneticPr fontId="2" type="noConversion"/>
  </si>
  <si>
    <t>王秀惠</t>
    <phoneticPr fontId="2" type="noConversion"/>
  </si>
  <si>
    <t xml:space="preserve">黃炳璁 </t>
    <phoneticPr fontId="2" type="noConversion"/>
  </si>
  <si>
    <t>陳幸華</t>
    <phoneticPr fontId="2" type="noConversion"/>
  </si>
  <si>
    <t>林玉敏</t>
    <phoneticPr fontId="2" type="noConversion"/>
  </si>
  <si>
    <t>陳甘順</t>
    <phoneticPr fontId="2" type="noConversion"/>
  </si>
  <si>
    <t>蔡承諺</t>
    <phoneticPr fontId="2" type="noConversion"/>
  </si>
  <si>
    <t>陳偉忠</t>
    <phoneticPr fontId="2" type="noConversion"/>
  </si>
  <si>
    <t>林毓修</t>
    <phoneticPr fontId="2" type="noConversion"/>
  </si>
  <si>
    <t>林毓倫</t>
    <phoneticPr fontId="2" type="noConversion"/>
  </si>
  <si>
    <t>謝幸安</t>
    <phoneticPr fontId="2" type="noConversion"/>
  </si>
  <si>
    <t>林士璁</t>
    <phoneticPr fontId="2" type="noConversion"/>
  </si>
  <si>
    <t>莊以貞</t>
    <phoneticPr fontId="2" type="noConversion"/>
  </si>
  <si>
    <t>曾金玲</t>
    <phoneticPr fontId="2" type="noConversion"/>
  </si>
  <si>
    <t>連敏雯</t>
    <phoneticPr fontId="2" type="noConversion"/>
  </si>
  <si>
    <t>林淑芳</t>
    <phoneticPr fontId="2" type="noConversion"/>
  </si>
  <si>
    <t>許新玉</t>
    <phoneticPr fontId="2" type="noConversion"/>
  </si>
  <si>
    <t>邱于弦</t>
    <phoneticPr fontId="2" type="noConversion"/>
  </si>
  <si>
    <t>徐慧芹</t>
    <phoneticPr fontId="2" type="noConversion"/>
  </si>
  <si>
    <t>蔡佩君</t>
    <phoneticPr fontId="2" type="noConversion"/>
  </si>
  <si>
    <t>曾秋萍</t>
    <phoneticPr fontId="2" type="noConversion"/>
  </si>
  <si>
    <t>不及格人數</t>
    <phoneticPr fontId="2" type="noConversion"/>
  </si>
  <si>
    <t>大於平均人數</t>
    <phoneticPr fontId="2" type="noConversion"/>
  </si>
  <si>
    <t>最高分數</t>
    <phoneticPr fontId="2" type="noConversion"/>
  </si>
  <si>
    <t>最低分數</t>
    <phoneticPr fontId="2" type="noConversion"/>
  </si>
  <si>
    <t>業務代號</t>
    <phoneticPr fontId="2" type="noConversion"/>
  </si>
  <si>
    <t>業務評分</t>
    <phoneticPr fontId="2" type="noConversion"/>
  </si>
  <si>
    <t>原順序點</t>
  </si>
  <si>
    <t>第一次</t>
  </si>
  <si>
    <t>等級</t>
  </si>
  <si>
    <t>百分比</t>
  </si>
  <si>
    <t>第二次</t>
  </si>
  <si>
    <t>第三次</t>
  </si>
  <si>
    <t>原始分數</t>
  </si>
  <si>
    <t>i/(n+1)</t>
  </si>
  <si>
    <t>分位數值</t>
  </si>
  <si>
    <t>組界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</si>
</sst>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Red][&lt;60]0;[Blue][&gt;=0]0;General"/>
    <numFmt numFmtId="179" formatCode="000\ "/>
    <numFmt numFmtId="185" formatCode="0.000_ 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Arial Rounded MT Bold"/>
      <family val="2"/>
    </font>
    <font>
      <sz val="12"/>
      <name val="標楷體"/>
      <family val="4"/>
      <charset val="136"/>
    </font>
    <font>
      <sz val="12"/>
      <color indexed="18"/>
      <name val="標楷體"/>
      <family val="4"/>
      <charset val="136"/>
    </font>
    <font>
      <b/>
      <sz val="12"/>
      <color indexed="9"/>
      <name val="標楷體"/>
      <family val="4"/>
      <charset val="136"/>
    </font>
    <font>
      <b/>
      <sz val="12"/>
      <color indexed="18"/>
      <name val="標楷體"/>
      <family val="4"/>
      <charset val="136"/>
    </font>
    <font>
      <sz val="12"/>
      <color indexed="9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華康新儷中黑"/>
      <family val="1"/>
      <charset val="136"/>
    </font>
    <font>
      <sz val="11"/>
      <name val="華康新儷中黑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>
      <alignment vertical="center"/>
    </xf>
    <xf numFmtId="0" fontId="1" fillId="0" borderId="0"/>
  </cellStyleXfs>
  <cellXfs count="49">
    <xf numFmtId="0" fontId="0" fillId="0" borderId="0" xfId="0"/>
    <xf numFmtId="0" fontId="4" fillId="0" borderId="0" xfId="0" applyFont="1"/>
    <xf numFmtId="179" fontId="4" fillId="2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176" fontId="4" fillId="2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76" fontId="6" fillId="3" borderId="1" xfId="0" applyNumberFormat="1" applyFont="1" applyFill="1" applyBorder="1" applyAlignment="1">
      <alignment horizontal="center"/>
    </xf>
    <xf numFmtId="0" fontId="4" fillId="2" borderId="1" xfId="0" quotePrefix="1" applyNumberFormat="1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1" fontId="4" fillId="2" borderId="1" xfId="1" applyNumberFormat="1" applyFont="1" applyFill="1" applyBorder="1" applyAlignment="1">
      <alignment horizontal="center"/>
    </xf>
    <xf numFmtId="1" fontId="5" fillId="4" borderId="0" xfId="1" applyNumberFormat="1" applyFont="1" applyFill="1" applyBorder="1" applyAlignment="1">
      <alignment horizontal="center"/>
    </xf>
    <xf numFmtId="0" fontId="7" fillId="5" borderId="0" xfId="0" applyFont="1" applyFill="1"/>
    <xf numFmtId="0" fontId="8" fillId="6" borderId="0" xfId="0" applyFont="1" applyFill="1"/>
    <xf numFmtId="0" fontId="1" fillId="2" borderId="2" xfId="2" applyFill="1" applyBorder="1" applyAlignment="1">
      <alignment horizontal="center"/>
    </xf>
    <xf numFmtId="0" fontId="1" fillId="5" borderId="2" xfId="2" applyFill="1" applyBorder="1" applyAlignment="1">
      <alignment horizontal="center"/>
    </xf>
    <xf numFmtId="0" fontId="1" fillId="7" borderId="2" xfId="2" applyFill="1" applyBorder="1" applyAlignment="1">
      <alignment horizontal="center"/>
    </xf>
    <xf numFmtId="0" fontId="1" fillId="0" borderId="0" xfId="2">
      <alignment vertical="center"/>
    </xf>
    <xf numFmtId="0" fontId="1" fillId="2" borderId="0" xfId="2" applyFill="1">
      <alignment vertical="center"/>
    </xf>
    <xf numFmtId="0" fontId="1" fillId="5" borderId="0" xfId="2" applyFill="1">
      <alignment vertical="center"/>
    </xf>
    <xf numFmtId="0" fontId="1" fillId="7" borderId="0" xfId="2" applyFill="1">
      <alignment vertical="center"/>
    </xf>
    <xf numFmtId="0" fontId="1" fillId="2" borderId="2" xfId="2" applyFill="1" applyBorder="1">
      <alignment vertical="center"/>
    </xf>
    <xf numFmtId="0" fontId="1" fillId="5" borderId="2" xfId="2" applyFill="1" applyBorder="1">
      <alignment vertical="center"/>
    </xf>
    <xf numFmtId="0" fontId="1" fillId="7" borderId="2" xfId="2" applyFill="1" applyBorder="1">
      <alignment vertical="center"/>
    </xf>
    <xf numFmtId="0" fontId="1" fillId="8" borderId="2" xfId="2" applyFill="1" applyBorder="1" applyAlignment="1">
      <alignment horizontal="center"/>
    </xf>
    <xf numFmtId="0" fontId="1" fillId="8" borderId="0" xfId="2" applyFill="1">
      <alignment vertical="center"/>
    </xf>
    <xf numFmtId="0" fontId="1" fillId="8" borderId="2" xfId="2" applyFill="1" applyBorder="1">
      <alignment vertical="center"/>
    </xf>
    <xf numFmtId="0" fontId="8" fillId="9" borderId="0" xfId="0" applyFont="1" applyFill="1" applyBorder="1" applyAlignment="1">
      <alignment horizontal="center" vertical="center" wrapText="1"/>
    </xf>
    <xf numFmtId="0" fontId="1" fillId="0" borderId="0" xfId="0" applyFont="1"/>
    <xf numFmtId="0" fontId="9" fillId="10" borderId="0" xfId="0" applyFont="1" applyFill="1" applyBorder="1" applyAlignment="1">
      <alignment horizontal="center"/>
    </xf>
    <xf numFmtId="0" fontId="10" fillId="11" borderId="0" xfId="0" applyFont="1" applyFill="1" applyBorder="1" applyAlignment="1"/>
    <xf numFmtId="0" fontId="1" fillId="5" borderId="0" xfId="0" applyFont="1" applyFill="1"/>
    <xf numFmtId="0" fontId="1" fillId="2" borderId="0" xfId="0" applyFont="1" applyFill="1"/>
    <xf numFmtId="0" fontId="1" fillId="0" borderId="0" xfId="0" quotePrefix="1" applyFont="1"/>
    <xf numFmtId="0" fontId="1" fillId="12" borderId="0" xfId="0" applyFont="1" applyFill="1"/>
    <xf numFmtId="0" fontId="0" fillId="0" borderId="0" xfId="0" applyFill="1" applyBorder="1" applyAlignment="1"/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0" fontId="0" fillId="0" borderId="2" xfId="0" applyNumberFormat="1" applyFill="1" applyBorder="1" applyAlignment="1"/>
    <xf numFmtId="10" fontId="0" fillId="0" borderId="2" xfId="0" applyNumberFormat="1" applyFill="1" applyBorder="1" applyAlignment="1"/>
    <xf numFmtId="0" fontId="1" fillId="0" borderId="3" xfId="0" applyFont="1" applyFill="1" applyBorder="1" applyAlignment="1">
      <alignment horizontal="center"/>
    </xf>
    <xf numFmtId="0" fontId="11" fillId="13" borderId="2" xfId="0" applyFont="1" applyFill="1" applyBorder="1"/>
    <xf numFmtId="0" fontId="8" fillId="14" borderId="0" xfId="0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4" xfId="0" applyFont="1" applyBorder="1"/>
    <xf numFmtId="185" fontId="0" fillId="0" borderId="5" xfId="0" applyNumberFormat="1" applyBorder="1"/>
    <xf numFmtId="0" fontId="6" fillId="17" borderId="6" xfId="0" applyFont="1" applyFill="1" applyBorder="1" applyAlignment="1">
      <alignment horizontal="center" vertical="center"/>
    </xf>
  </cellXfs>
  <cellStyles count="4">
    <cellStyle name="一般" xfId="0" builtinId="0"/>
    <cellStyle name="一般_工作表進階專題" xfId="1"/>
    <cellStyle name="一般_相關係數" xfId="2"/>
    <cellStyle name="一般_學生成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013;&#25991;Excel&#36039;&#26009;&#20998;&#26512;&#25913;&#29256;/&#26412;&#26360;&#31684;&#20363;/&#31684;&#20363;/CH09&#32113;&#35336;&#20998;&#26512;(&#19968;)F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等級與百分比"/>
      <sheetName val="綜合練習一"/>
      <sheetName val="敘述統計與直方圖"/>
      <sheetName val="有組距"/>
      <sheetName val="沒有組界"/>
      <sheetName val="相關係數"/>
      <sheetName val="常態分配亂數範例"/>
      <sheetName val="檢驗法"/>
      <sheetName val="機率圖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workbookViewId="0">
      <selection activeCell="F13" sqref="F13"/>
    </sheetView>
  </sheetViews>
  <sheetFormatPr defaultColWidth="8.875" defaultRowHeight="16.5"/>
  <cols>
    <col min="1" max="1" width="8.875" style="1"/>
    <col min="2" max="2" width="10.625" style="10" customWidth="1"/>
    <col min="3" max="4" width="10.625" style="1" customWidth="1"/>
    <col min="5" max="5" width="5.375" style="1" customWidth="1"/>
    <col min="6" max="14" width="8.625" style="1" customWidth="1"/>
    <col min="15" max="16384" width="8.875" style="1"/>
  </cols>
  <sheetData>
    <row r="1" spans="1:23" ht="21" customHeight="1">
      <c r="A1" s="48" t="s">
        <v>16</v>
      </c>
      <c r="B1" s="48"/>
      <c r="C1" s="48"/>
      <c r="D1" s="48"/>
      <c r="H1"/>
      <c r="I1"/>
      <c r="J1"/>
      <c r="K1"/>
      <c r="L1"/>
      <c r="M1"/>
      <c r="N1"/>
      <c r="O1"/>
      <c r="P1"/>
      <c r="Q1"/>
      <c r="R1"/>
      <c r="S1"/>
    </row>
    <row r="2" spans="1:23">
      <c r="A2" s="5" t="s">
        <v>5</v>
      </c>
      <c r="B2" s="5" t="s">
        <v>14</v>
      </c>
      <c r="C2" s="6" t="s">
        <v>0</v>
      </c>
      <c r="D2" s="6" t="s">
        <v>1</v>
      </c>
      <c r="F2" s="6" t="s">
        <v>17</v>
      </c>
      <c r="G2" s="6" t="s">
        <v>0</v>
      </c>
      <c r="H2"/>
      <c r="I2"/>
      <c r="J2"/>
      <c r="K2"/>
      <c r="L2"/>
      <c r="M2"/>
      <c r="N2"/>
      <c r="O2"/>
      <c r="P2"/>
      <c r="Q2"/>
      <c r="R2"/>
      <c r="S2"/>
    </row>
    <row r="3" spans="1:23">
      <c r="A3" s="2">
        <v>1</v>
      </c>
      <c r="B3" s="7" t="s">
        <v>69</v>
      </c>
      <c r="C3" s="4">
        <v>60</v>
      </c>
      <c r="D3" s="4">
        <v>71</v>
      </c>
      <c r="F3" s="11">
        <v>49</v>
      </c>
      <c r="G3" s="12"/>
      <c r="H3"/>
      <c r="I3"/>
      <c r="J3"/>
      <c r="K3"/>
      <c r="L3"/>
      <c r="M3"/>
      <c r="N3"/>
      <c r="O3"/>
      <c r="P3"/>
      <c r="Q3"/>
      <c r="R3"/>
      <c r="S3"/>
    </row>
    <row r="4" spans="1:23">
      <c r="A4" s="2">
        <v>2</v>
      </c>
      <c r="B4" s="7" t="s">
        <v>34</v>
      </c>
      <c r="C4" s="4">
        <v>99</v>
      </c>
      <c r="D4" s="4">
        <v>66</v>
      </c>
      <c r="F4" s="11">
        <v>59</v>
      </c>
      <c r="G4" s="12"/>
      <c r="H4"/>
      <c r="I4"/>
      <c r="J4"/>
      <c r="K4"/>
      <c r="L4"/>
      <c r="M4"/>
      <c r="N4"/>
      <c r="O4"/>
      <c r="P4"/>
      <c r="Q4"/>
      <c r="R4"/>
      <c r="S4"/>
    </row>
    <row r="5" spans="1:23">
      <c r="A5" s="2">
        <v>3</v>
      </c>
      <c r="B5" s="7" t="s">
        <v>35</v>
      </c>
      <c r="C5" s="4">
        <v>92</v>
      </c>
      <c r="D5" s="4">
        <v>72</v>
      </c>
      <c r="F5" s="11">
        <v>69</v>
      </c>
      <c r="G5" s="12"/>
      <c r="H5"/>
      <c r="I5"/>
      <c r="J5"/>
      <c r="K5"/>
      <c r="L5"/>
      <c r="M5"/>
      <c r="N5"/>
      <c r="O5"/>
      <c r="P5"/>
      <c r="Q5"/>
      <c r="R5"/>
      <c r="S5"/>
    </row>
    <row r="6" spans="1:23">
      <c r="A6" s="2">
        <v>4</v>
      </c>
      <c r="B6" s="8" t="s">
        <v>36</v>
      </c>
      <c r="C6" s="4">
        <v>68</v>
      </c>
      <c r="D6" s="4">
        <v>98</v>
      </c>
      <c r="F6" s="11">
        <v>79</v>
      </c>
      <c r="G6" s="12"/>
      <c r="H6"/>
      <c r="I6"/>
      <c r="J6"/>
      <c r="K6"/>
      <c r="L6"/>
      <c r="M6"/>
      <c r="N6"/>
      <c r="O6"/>
      <c r="P6"/>
      <c r="Q6"/>
      <c r="R6"/>
      <c r="S6"/>
    </row>
    <row r="7" spans="1:23">
      <c r="A7" s="2">
        <v>5</v>
      </c>
      <c r="B7" s="7" t="s">
        <v>37</v>
      </c>
      <c r="C7" s="4">
        <v>97</v>
      </c>
      <c r="D7" s="4">
        <v>90</v>
      </c>
      <c r="F7" s="11">
        <v>89</v>
      </c>
      <c r="G7" s="12"/>
      <c r="H7"/>
      <c r="I7"/>
      <c r="J7"/>
      <c r="K7"/>
      <c r="L7"/>
      <c r="M7"/>
      <c r="N7"/>
      <c r="O7"/>
      <c r="P7"/>
      <c r="Q7"/>
      <c r="R7"/>
      <c r="S7"/>
    </row>
    <row r="8" spans="1:23">
      <c r="A8" s="2">
        <v>6</v>
      </c>
      <c r="B8" s="7" t="s">
        <v>38</v>
      </c>
      <c r="C8" s="4">
        <v>62</v>
      </c>
      <c r="D8" s="4">
        <v>74</v>
      </c>
      <c r="F8" s="11">
        <v>99</v>
      </c>
      <c r="G8" s="12"/>
      <c r="H8"/>
      <c r="I8"/>
      <c r="J8"/>
      <c r="K8"/>
      <c r="L8"/>
      <c r="M8"/>
      <c r="N8"/>
      <c r="O8"/>
      <c r="P8"/>
      <c r="Q8"/>
      <c r="R8"/>
      <c r="S8"/>
    </row>
    <row r="9" spans="1:23">
      <c r="A9" s="2">
        <v>7</v>
      </c>
      <c r="B9" s="7" t="s">
        <v>39</v>
      </c>
      <c r="C9" s="4">
        <v>79</v>
      </c>
      <c r="D9" s="4">
        <v>91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2">
        <v>8</v>
      </c>
      <c r="B10" s="7" t="s">
        <v>2</v>
      </c>
      <c r="C10" s="4">
        <v>97</v>
      </c>
      <c r="D10" s="4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2">
        <v>9</v>
      </c>
      <c r="B11" s="9" t="s">
        <v>40</v>
      </c>
      <c r="C11" s="4">
        <v>70</v>
      </c>
      <c r="D11" s="4">
        <v>95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>
      <c r="A12" s="2">
        <v>10</v>
      </c>
      <c r="B12" s="7" t="s">
        <v>41</v>
      </c>
      <c r="C12" s="4">
        <v>71</v>
      </c>
      <c r="D12" s="4">
        <v>66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>
      <c r="A13" s="2">
        <v>11</v>
      </c>
      <c r="B13" s="7" t="s">
        <v>42</v>
      </c>
      <c r="C13" s="4">
        <v>90</v>
      </c>
      <c r="D13" s="4">
        <v>70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>
      <c r="A14" s="2">
        <v>12</v>
      </c>
      <c r="B14" s="7" t="s">
        <v>43</v>
      </c>
      <c r="C14" s="4">
        <v>88</v>
      </c>
      <c r="D14" s="4">
        <v>71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>
      <c r="A15" s="2">
        <v>13</v>
      </c>
      <c r="B15" s="7" t="s">
        <v>71</v>
      </c>
      <c r="C15" s="4">
        <v>62</v>
      </c>
      <c r="D15" s="4">
        <v>57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2">
        <v>14</v>
      </c>
      <c r="B16" s="7" t="s">
        <v>44</v>
      </c>
      <c r="C16" s="4">
        <v>63</v>
      </c>
      <c r="D16" s="4">
        <v>76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>
      <c r="A17" s="2">
        <v>15</v>
      </c>
      <c r="B17" s="7" t="s">
        <v>70</v>
      </c>
      <c r="C17" s="4">
        <v>45</v>
      </c>
      <c r="D17" s="4">
        <v>81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>
      <c r="A18" s="2">
        <v>16</v>
      </c>
      <c r="B18" s="7" t="s">
        <v>45</v>
      </c>
      <c r="C18" s="4">
        <v>61</v>
      </c>
      <c r="D18" s="4">
        <v>92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>
      <c r="A19" s="2">
        <v>17</v>
      </c>
      <c r="B19" s="7" t="s">
        <v>4</v>
      </c>
      <c r="C19" s="4">
        <v>54</v>
      </c>
      <c r="D19" s="4">
        <v>83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>
      <c r="A20" s="2">
        <v>18</v>
      </c>
      <c r="B20" s="9" t="s">
        <v>46</v>
      </c>
      <c r="C20" s="4">
        <v>88</v>
      </c>
      <c r="D20" s="4">
        <v>81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>
      <c r="A21" s="2">
        <v>19</v>
      </c>
      <c r="B21" s="7" t="s">
        <v>47</v>
      </c>
      <c r="C21" s="4">
        <v>58</v>
      </c>
      <c r="D21" s="4">
        <v>69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>
      <c r="A22" s="2">
        <v>20</v>
      </c>
      <c r="B22" s="7" t="s">
        <v>15</v>
      </c>
      <c r="C22" s="4">
        <v>69</v>
      </c>
      <c r="D22" s="4">
        <v>60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>
      <c r="A23" s="2">
        <v>21</v>
      </c>
      <c r="B23" s="7" t="s">
        <v>48</v>
      </c>
      <c r="C23" s="4">
        <v>54</v>
      </c>
      <c r="D23" s="4">
        <v>70</v>
      </c>
      <c r="F23" s="3"/>
      <c r="G23" s="3"/>
      <c r="H23"/>
      <c r="I23"/>
      <c r="J23"/>
      <c r="K23"/>
      <c r="L23"/>
      <c r="M23"/>
      <c r="N23"/>
      <c r="O23"/>
      <c r="P23"/>
      <c r="Q23"/>
      <c r="R23"/>
      <c r="S23"/>
    </row>
    <row r="24" spans="1:23">
      <c r="A24" s="2">
        <v>22</v>
      </c>
      <c r="B24" s="9" t="s">
        <v>49</v>
      </c>
      <c r="C24" s="4">
        <v>78</v>
      </c>
      <c r="D24" s="4">
        <v>69</v>
      </c>
      <c r="F24" s="3"/>
      <c r="G24" s="3"/>
      <c r="H24"/>
      <c r="I24"/>
      <c r="J24"/>
      <c r="K24"/>
      <c r="L24"/>
      <c r="M24"/>
      <c r="N24"/>
      <c r="O24"/>
      <c r="P24"/>
      <c r="Q24"/>
      <c r="R24"/>
      <c r="S24"/>
    </row>
    <row r="25" spans="1:23">
      <c r="A25" s="2">
        <v>23</v>
      </c>
      <c r="B25" s="7" t="s">
        <v>3</v>
      </c>
      <c r="C25" s="4">
        <v>55</v>
      </c>
      <c r="D25" s="4">
        <v>94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23">
      <c r="A26" s="2">
        <v>24</v>
      </c>
      <c r="B26" s="7" t="s">
        <v>50</v>
      </c>
      <c r="C26" s="4">
        <v>88</v>
      </c>
      <c r="D26" s="4">
        <v>60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23">
      <c r="A27" s="2">
        <v>25</v>
      </c>
      <c r="B27" s="9" t="s">
        <v>51</v>
      </c>
      <c r="C27" s="4">
        <v>59</v>
      </c>
      <c r="D27" s="4">
        <v>87</v>
      </c>
      <c r="H27"/>
      <c r="I27"/>
      <c r="J27"/>
      <c r="K27"/>
      <c r="L27"/>
      <c r="M27"/>
      <c r="N27"/>
      <c r="O27"/>
      <c r="P27"/>
      <c r="Q27"/>
      <c r="R27"/>
      <c r="S27"/>
    </row>
    <row r="28" spans="1:23">
      <c r="A28" s="2">
        <v>26</v>
      </c>
      <c r="B28" s="7" t="s">
        <v>52</v>
      </c>
      <c r="C28" s="4">
        <v>65</v>
      </c>
      <c r="D28" s="4">
        <v>76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23">
      <c r="A29" s="2">
        <v>27</v>
      </c>
      <c r="B29" s="7" t="s">
        <v>53</v>
      </c>
      <c r="C29" s="4">
        <v>27</v>
      </c>
      <c r="D29" s="4">
        <v>66</v>
      </c>
      <c r="H29"/>
      <c r="I29"/>
      <c r="J29"/>
      <c r="K29"/>
      <c r="L29"/>
      <c r="M29"/>
      <c r="N29"/>
      <c r="O29"/>
      <c r="P29"/>
      <c r="Q29"/>
      <c r="R29"/>
      <c r="S29"/>
    </row>
    <row r="30" spans="1:23">
      <c r="A30" s="2">
        <v>28</v>
      </c>
      <c r="B30" s="7" t="s">
        <v>8</v>
      </c>
      <c r="C30" s="4">
        <v>79</v>
      </c>
      <c r="D30" s="4">
        <v>53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23">
      <c r="A31" s="2">
        <v>29</v>
      </c>
      <c r="B31" s="7" t="s">
        <v>54</v>
      </c>
      <c r="C31" s="4">
        <v>63</v>
      </c>
      <c r="D31" s="4">
        <v>63</v>
      </c>
      <c r="H31"/>
      <c r="I31"/>
      <c r="J31"/>
      <c r="K31"/>
      <c r="L31"/>
      <c r="M31"/>
      <c r="N31"/>
      <c r="O31"/>
      <c r="P31"/>
      <c r="Q31"/>
      <c r="R31"/>
      <c r="S31"/>
    </row>
    <row r="32" spans="1:23">
      <c r="A32" s="2">
        <v>30</v>
      </c>
      <c r="B32" s="7" t="s">
        <v>55</v>
      </c>
      <c r="C32" s="4">
        <v>74</v>
      </c>
      <c r="D32" s="4">
        <v>51</v>
      </c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 s="2">
        <v>31</v>
      </c>
      <c r="B33" s="7" t="s">
        <v>56</v>
      </c>
      <c r="C33" s="4">
        <v>67</v>
      </c>
      <c r="D33" s="4">
        <v>47</v>
      </c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 s="2">
        <v>32</v>
      </c>
      <c r="B34" s="7" t="s">
        <v>57</v>
      </c>
      <c r="C34" s="4">
        <v>30</v>
      </c>
      <c r="D34" s="4">
        <v>68</v>
      </c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 s="2">
        <v>33</v>
      </c>
      <c r="B35" s="7" t="s">
        <v>58</v>
      </c>
      <c r="C35" s="4">
        <v>30</v>
      </c>
      <c r="D35" s="4">
        <v>90</v>
      </c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 s="2">
        <v>34</v>
      </c>
      <c r="B36" s="7" t="s">
        <v>59</v>
      </c>
      <c r="C36" s="4">
        <v>50</v>
      </c>
      <c r="D36" s="4">
        <v>63</v>
      </c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 s="2">
        <v>35</v>
      </c>
      <c r="B37" s="7" t="s">
        <v>60</v>
      </c>
      <c r="C37" s="4">
        <v>81</v>
      </c>
      <c r="D37" s="4">
        <v>40</v>
      </c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 s="2">
        <v>36</v>
      </c>
      <c r="B38" s="9" t="s">
        <v>61</v>
      </c>
      <c r="C38" s="4">
        <v>70</v>
      </c>
      <c r="D38" s="4">
        <v>84</v>
      </c>
      <c r="H38"/>
      <c r="I38"/>
      <c r="J38"/>
      <c r="K38"/>
      <c r="L38"/>
      <c r="M38"/>
      <c r="N38"/>
      <c r="O38"/>
      <c r="P38"/>
      <c r="Q38"/>
      <c r="R38"/>
      <c r="S38"/>
    </row>
    <row r="39" spans="1:19">
      <c r="A39" s="2">
        <v>37</v>
      </c>
      <c r="B39" s="7" t="s">
        <v>6</v>
      </c>
      <c r="C39" s="4">
        <v>75</v>
      </c>
      <c r="D39" s="4">
        <v>73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>
      <c r="A40" s="2">
        <v>38</v>
      </c>
      <c r="B40" s="7" t="s">
        <v>62</v>
      </c>
      <c r="C40" s="4">
        <v>62</v>
      </c>
      <c r="D40" s="4">
        <v>92</v>
      </c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 s="2">
        <v>39</v>
      </c>
      <c r="B41" s="7" t="s">
        <v>7</v>
      </c>
      <c r="C41" s="4">
        <v>83</v>
      </c>
      <c r="D41" s="4">
        <v>85</v>
      </c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 s="2">
        <v>40</v>
      </c>
      <c r="B42" s="7" t="s">
        <v>10</v>
      </c>
      <c r="C42" s="4">
        <v>61</v>
      </c>
      <c r="D42" s="4">
        <v>67</v>
      </c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 s="2">
        <v>41</v>
      </c>
      <c r="B43" s="7" t="s">
        <v>63</v>
      </c>
      <c r="C43" s="4">
        <v>53</v>
      </c>
      <c r="D43" s="4">
        <v>61</v>
      </c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 s="2">
        <v>42</v>
      </c>
      <c r="B44" s="8" t="s">
        <v>64</v>
      </c>
      <c r="C44" s="4">
        <v>69</v>
      </c>
      <c r="D44" s="4">
        <v>71</v>
      </c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 s="2">
        <v>43</v>
      </c>
      <c r="B45" s="7" t="s">
        <v>65</v>
      </c>
      <c r="C45" s="4">
        <v>57</v>
      </c>
      <c r="D45" s="4">
        <v>75</v>
      </c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 s="2">
        <v>44</v>
      </c>
      <c r="B46" s="7" t="s">
        <v>66</v>
      </c>
      <c r="C46" s="4">
        <v>70</v>
      </c>
      <c r="D46" s="4">
        <v>62</v>
      </c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 s="2">
        <v>45</v>
      </c>
      <c r="B47" s="7" t="s">
        <v>11</v>
      </c>
      <c r="C47" s="4">
        <v>75</v>
      </c>
      <c r="D47" s="4">
        <v>83</v>
      </c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 s="2">
        <v>46</v>
      </c>
      <c r="B48" s="7" t="s">
        <v>67</v>
      </c>
      <c r="C48" s="4">
        <v>53</v>
      </c>
      <c r="D48" s="4">
        <v>72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 s="2">
        <v>47</v>
      </c>
      <c r="B49" s="7" t="s">
        <v>68</v>
      </c>
      <c r="C49" s="4">
        <v>69</v>
      </c>
      <c r="D49" s="4">
        <v>77</v>
      </c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 s="2">
        <v>48</v>
      </c>
      <c r="B50" s="9" t="s">
        <v>13</v>
      </c>
      <c r="C50" s="4">
        <v>69</v>
      </c>
      <c r="D50" s="4">
        <v>84</v>
      </c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 s="2">
        <v>49</v>
      </c>
      <c r="B51" s="8" t="s">
        <v>9</v>
      </c>
      <c r="C51" s="4">
        <v>61</v>
      </c>
      <c r="D51" s="4">
        <v>78</v>
      </c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 s="2">
        <v>50</v>
      </c>
      <c r="B52" s="7" t="s">
        <v>12</v>
      </c>
      <c r="C52" s="4">
        <v>98</v>
      </c>
      <c r="D52" s="4">
        <v>44</v>
      </c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H58"/>
      <c r="I58"/>
      <c r="J58"/>
      <c r="K58"/>
      <c r="L58"/>
      <c r="M58"/>
      <c r="N58"/>
      <c r="O58"/>
      <c r="P58"/>
      <c r="Q58"/>
      <c r="R58"/>
      <c r="S58"/>
    </row>
    <row r="59" spans="1:19"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H64"/>
      <c r="I64"/>
      <c r="J64"/>
      <c r="K64"/>
      <c r="L64"/>
      <c r="M64"/>
      <c r="N64"/>
      <c r="O64"/>
      <c r="P64"/>
      <c r="Q64"/>
      <c r="R64"/>
      <c r="S64"/>
    </row>
    <row r="65" spans="8:19">
      <c r="H65"/>
      <c r="I65"/>
      <c r="J65"/>
      <c r="K65"/>
      <c r="L65"/>
      <c r="M65"/>
      <c r="N65"/>
      <c r="O65"/>
      <c r="P65"/>
      <c r="Q65"/>
      <c r="R65"/>
      <c r="S65"/>
    </row>
    <row r="66" spans="8:19">
      <c r="H66"/>
      <c r="I66"/>
      <c r="J66"/>
      <c r="K66"/>
      <c r="L66"/>
      <c r="M66"/>
      <c r="N66"/>
      <c r="O66"/>
      <c r="P66"/>
      <c r="Q66"/>
      <c r="R66"/>
      <c r="S66"/>
    </row>
    <row r="67" spans="8:19">
      <c r="H67"/>
      <c r="I67"/>
      <c r="J67"/>
      <c r="K67"/>
      <c r="L67"/>
      <c r="M67"/>
      <c r="N67"/>
      <c r="O67"/>
      <c r="P67"/>
      <c r="Q67"/>
      <c r="R67"/>
      <c r="S67"/>
    </row>
    <row r="68" spans="8:19">
      <c r="H68"/>
      <c r="I68"/>
      <c r="J68"/>
      <c r="K68"/>
      <c r="L68"/>
      <c r="M68"/>
      <c r="N68"/>
      <c r="O68"/>
      <c r="P68"/>
      <c r="Q68"/>
      <c r="R68"/>
      <c r="S68"/>
    </row>
    <row r="69" spans="8:19">
      <c r="H69"/>
      <c r="I69"/>
      <c r="J69"/>
      <c r="K69"/>
      <c r="L69"/>
      <c r="M69"/>
      <c r="N69"/>
      <c r="O69"/>
      <c r="P69"/>
      <c r="Q69"/>
      <c r="R69"/>
      <c r="S69"/>
    </row>
    <row r="70" spans="8:19">
      <c r="H70"/>
      <c r="I70"/>
      <c r="J70"/>
      <c r="K70"/>
      <c r="L70"/>
      <c r="M70"/>
      <c r="N70"/>
      <c r="O70"/>
      <c r="P70"/>
      <c r="Q70"/>
      <c r="R70"/>
      <c r="S70"/>
    </row>
    <row r="71" spans="8:19">
      <c r="H71"/>
      <c r="I71"/>
      <c r="J71"/>
      <c r="K71"/>
      <c r="L71"/>
      <c r="M71"/>
      <c r="N71"/>
      <c r="O71"/>
      <c r="P71"/>
      <c r="Q71"/>
      <c r="R71"/>
      <c r="S71"/>
    </row>
    <row r="72" spans="8:19">
      <c r="H72"/>
      <c r="I72"/>
      <c r="J72"/>
      <c r="K72"/>
      <c r="L72"/>
      <c r="M72"/>
      <c r="N72"/>
      <c r="O72"/>
      <c r="P72"/>
      <c r="Q72"/>
      <c r="R72"/>
      <c r="S72"/>
    </row>
    <row r="73" spans="8:19">
      <c r="H73"/>
      <c r="I73"/>
      <c r="J73"/>
      <c r="K73"/>
      <c r="L73"/>
      <c r="M73"/>
      <c r="N73"/>
      <c r="O73"/>
      <c r="P73"/>
      <c r="Q73"/>
      <c r="R73"/>
      <c r="S73"/>
    </row>
    <row r="74" spans="8:19">
      <c r="H74"/>
      <c r="I74"/>
      <c r="J74"/>
      <c r="K74"/>
      <c r="L74"/>
      <c r="M74"/>
      <c r="N74"/>
      <c r="O74"/>
      <c r="P74"/>
      <c r="Q74"/>
      <c r="R74"/>
      <c r="S74"/>
    </row>
    <row r="75" spans="8:19">
      <c r="H75"/>
      <c r="I75"/>
      <c r="J75"/>
      <c r="K75"/>
      <c r="L75"/>
      <c r="M75"/>
      <c r="N75"/>
      <c r="O75"/>
      <c r="P75"/>
      <c r="Q75"/>
      <c r="R75"/>
      <c r="S75"/>
    </row>
    <row r="76" spans="8:19">
      <c r="H76"/>
      <c r="I76"/>
      <c r="J76"/>
      <c r="K76"/>
      <c r="L76"/>
      <c r="M76"/>
      <c r="N76"/>
      <c r="O76"/>
      <c r="P76"/>
      <c r="Q76"/>
      <c r="R76"/>
      <c r="S76"/>
    </row>
    <row r="77" spans="8:19">
      <c r="H77"/>
      <c r="I77"/>
      <c r="J77"/>
      <c r="K77"/>
      <c r="L77"/>
      <c r="M77"/>
      <c r="N77"/>
      <c r="O77"/>
      <c r="P77"/>
      <c r="Q77"/>
      <c r="R77"/>
      <c r="S77"/>
    </row>
    <row r="78" spans="8:19">
      <c r="H78"/>
      <c r="I78"/>
      <c r="J78"/>
      <c r="K78"/>
      <c r="L78"/>
      <c r="M78"/>
      <c r="N78"/>
      <c r="O78"/>
      <c r="P78"/>
      <c r="Q78"/>
      <c r="R78"/>
      <c r="S78"/>
    </row>
    <row r="79" spans="8:19">
      <c r="H79"/>
      <c r="I79"/>
      <c r="J79"/>
      <c r="K79"/>
      <c r="L79"/>
      <c r="M79"/>
      <c r="N79"/>
      <c r="O79"/>
      <c r="P79"/>
      <c r="Q79"/>
      <c r="R79"/>
      <c r="S79"/>
    </row>
    <row r="80" spans="8:19">
      <c r="H80"/>
      <c r="I80"/>
      <c r="J80"/>
      <c r="K80"/>
      <c r="L80"/>
      <c r="M80"/>
      <c r="N80"/>
      <c r="O80"/>
      <c r="P80"/>
      <c r="Q80"/>
      <c r="R80"/>
      <c r="S80"/>
    </row>
    <row r="81" spans="8:19">
      <c r="H81"/>
      <c r="I81"/>
      <c r="J81"/>
      <c r="K81"/>
      <c r="L81"/>
      <c r="M81"/>
      <c r="N81"/>
      <c r="O81"/>
      <c r="P81"/>
      <c r="Q81"/>
      <c r="R81"/>
      <c r="S81"/>
    </row>
    <row r="82" spans="8:19">
      <c r="H82"/>
      <c r="I82"/>
      <c r="J82"/>
      <c r="K82"/>
      <c r="L82"/>
      <c r="M82"/>
      <c r="N82"/>
      <c r="O82"/>
      <c r="P82"/>
      <c r="Q82"/>
      <c r="R82"/>
      <c r="S82"/>
    </row>
    <row r="83" spans="8:19">
      <c r="H83"/>
      <c r="I83"/>
      <c r="J83"/>
      <c r="K83"/>
      <c r="L83"/>
      <c r="M83"/>
      <c r="N83"/>
      <c r="O83"/>
      <c r="P83"/>
      <c r="Q83"/>
      <c r="R83"/>
      <c r="S83"/>
    </row>
    <row r="84" spans="8:19">
      <c r="H84"/>
      <c r="I84"/>
      <c r="J84"/>
      <c r="K84"/>
      <c r="L84"/>
      <c r="M84"/>
      <c r="N84"/>
      <c r="O84"/>
      <c r="P84"/>
      <c r="Q84"/>
      <c r="R84"/>
      <c r="S84"/>
    </row>
    <row r="85" spans="8:19">
      <c r="H85"/>
      <c r="I85"/>
      <c r="J85"/>
      <c r="K85"/>
      <c r="L85"/>
      <c r="M85"/>
      <c r="N85"/>
      <c r="O85"/>
      <c r="P85"/>
      <c r="Q85"/>
      <c r="R85"/>
      <c r="S85"/>
    </row>
    <row r="86" spans="8:19">
      <c r="H86"/>
      <c r="I86"/>
      <c r="J86"/>
      <c r="K86"/>
      <c r="L86"/>
      <c r="M86"/>
      <c r="N86"/>
      <c r="O86"/>
      <c r="P86"/>
      <c r="Q86"/>
      <c r="R86"/>
      <c r="S86"/>
    </row>
    <row r="87" spans="8:19">
      <c r="H87"/>
      <c r="I87"/>
      <c r="J87"/>
      <c r="K87"/>
      <c r="L87"/>
      <c r="M87"/>
      <c r="N87"/>
      <c r="O87"/>
      <c r="P87"/>
      <c r="Q87"/>
      <c r="R87"/>
      <c r="S87"/>
    </row>
    <row r="88" spans="8:19">
      <c r="H88"/>
      <c r="I88"/>
      <c r="J88"/>
      <c r="K88"/>
      <c r="L88"/>
      <c r="M88"/>
      <c r="N88"/>
      <c r="O88"/>
      <c r="P88"/>
      <c r="Q88"/>
      <c r="R88"/>
      <c r="S88"/>
    </row>
    <row r="89" spans="8:19">
      <c r="H89"/>
      <c r="I89"/>
      <c r="J89"/>
      <c r="K89"/>
      <c r="L89"/>
      <c r="M89"/>
      <c r="N89"/>
      <c r="O89"/>
      <c r="P89"/>
      <c r="Q89"/>
      <c r="R89"/>
      <c r="S89"/>
    </row>
    <row r="90" spans="8:19">
      <c r="H90"/>
      <c r="I90"/>
      <c r="J90"/>
      <c r="K90"/>
      <c r="L90"/>
      <c r="M90"/>
      <c r="N90"/>
      <c r="O90"/>
      <c r="P90"/>
      <c r="Q90"/>
      <c r="R90"/>
      <c r="S90"/>
    </row>
    <row r="91" spans="8:19">
      <c r="H91"/>
      <c r="I91"/>
      <c r="J91"/>
      <c r="K91"/>
      <c r="L91"/>
      <c r="M91"/>
      <c r="N91"/>
      <c r="O91"/>
      <c r="P91"/>
      <c r="Q91"/>
      <c r="R91"/>
      <c r="S91"/>
    </row>
    <row r="92" spans="8:19">
      <c r="H92"/>
      <c r="I92"/>
      <c r="J92"/>
      <c r="K92"/>
      <c r="L92"/>
      <c r="M92"/>
      <c r="N92"/>
      <c r="O92"/>
      <c r="P92"/>
      <c r="Q92"/>
      <c r="R92"/>
      <c r="S92"/>
    </row>
    <row r="93" spans="8:19">
      <c r="H93"/>
      <c r="I93"/>
      <c r="J93"/>
      <c r="K93"/>
      <c r="L93"/>
      <c r="M93"/>
      <c r="N93"/>
      <c r="O93"/>
      <c r="P93"/>
      <c r="Q93"/>
      <c r="R93"/>
      <c r="S93"/>
    </row>
    <row r="94" spans="8:19">
      <c r="H94"/>
      <c r="I94"/>
      <c r="J94"/>
      <c r="K94"/>
      <c r="L94"/>
      <c r="M94"/>
      <c r="N94"/>
      <c r="O94"/>
      <c r="P94"/>
      <c r="Q94"/>
      <c r="R94"/>
      <c r="S94"/>
    </row>
    <row r="95" spans="8:19">
      <c r="H95"/>
      <c r="I95"/>
      <c r="J95"/>
      <c r="K95"/>
      <c r="L95"/>
      <c r="M95"/>
      <c r="N95"/>
      <c r="O95"/>
      <c r="P95"/>
      <c r="Q95"/>
      <c r="R95"/>
      <c r="S95"/>
    </row>
    <row r="96" spans="8:19">
      <c r="H96"/>
      <c r="I96"/>
      <c r="J96"/>
      <c r="K96"/>
      <c r="L96"/>
      <c r="M96"/>
      <c r="N96"/>
      <c r="O96"/>
      <c r="P96"/>
      <c r="Q96"/>
      <c r="R96"/>
      <c r="S96"/>
    </row>
    <row r="97" spans="8:19">
      <c r="H97"/>
      <c r="I97"/>
      <c r="J97"/>
      <c r="K97"/>
      <c r="L97"/>
      <c r="M97"/>
      <c r="N97"/>
      <c r="O97"/>
      <c r="P97"/>
      <c r="Q97"/>
      <c r="R97"/>
      <c r="S97"/>
    </row>
    <row r="98" spans="8:19">
      <c r="H98"/>
      <c r="I98"/>
      <c r="J98"/>
      <c r="K98"/>
      <c r="L98"/>
      <c r="M98"/>
      <c r="N98"/>
      <c r="O98"/>
      <c r="P98"/>
      <c r="Q98"/>
      <c r="R98"/>
      <c r="S98"/>
    </row>
    <row r="99" spans="8:19">
      <c r="H99"/>
      <c r="I99"/>
      <c r="J99"/>
      <c r="K99"/>
      <c r="L99"/>
      <c r="M99"/>
      <c r="N99"/>
      <c r="O99"/>
      <c r="P99"/>
      <c r="Q99"/>
      <c r="R99"/>
      <c r="S99"/>
    </row>
    <row r="100" spans="8:19">
      <c r="H100"/>
      <c r="I100"/>
      <c r="J100"/>
      <c r="K100"/>
      <c r="L100"/>
      <c r="M100"/>
      <c r="N100"/>
      <c r="O100"/>
      <c r="P100"/>
      <c r="Q100"/>
      <c r="R100"/>
      <c r="S100"/>
    </row>
    <row r="101" spans="8:19">
      <c r="H101"/>
      <c r="I101"/>
      <c r="J101"/>
      <c r="K101"/>
      <c r="L101"/>
      <c r="M101"/>
      <c r="N101"/>
      <c r="O101"/>
      <c r="P101"/>
      <c r="Q101"/>
      <c r="R101"/>
      <c r="S101"/>
    </row>
    <row r="102" spans="8:19">
      <c r="H102"/>
      <c r="I102"/>
      <c r="J102"/>
      <c r="K102"/>
      <c r="L102"/>
      <c r="M102"/>
      <c r="N102"/>
      <c r="O102"/>
      <c r="P102"/>
      <c r="Q102"/>
      <c r="R102"/>
      <c r="S102"/>
    </row>
    <row r="103" spans="8:19">
      <c r="H103"/>
      <c r="I103"/>
      <c r="J103"/>
      <c r="K103"/>
      <c r="L103"/>
      <c r="M103"/>
      <c r="N103"/>
      <c r="O103"/>
      <c r="P103"/>
      <c r="Q103"/>
      <c r="R103"/>
      <c r="S103"/>
    </row>
    <row r="104" spans="8:19">
      <c r="H104"/>
      <c r="I104"/>
      <c r="J104"/>
      <c r="K104"/>
      <c r="L104"/>
      <c r="M104"/>
      <c r="N104"/>
      <c r="O104"/>
      <c r="P104"/>
      <c r="Q104"/>
      <c r="R104"/>
      <c r="S104"/>
    </row>
    <row r="105" spans="8:19">
      <c r="H105"/>
      <c r="I105"/>
      <c r="J105"/>
      <c r="K105"/>
      <c r="L105"/>
      <c r="M105"/>
      <c r="N105"/>
      <c r="O105"/>
      <c r="P105"/>
      <c r="Q105"/>
      <c r="R105"/>
      <c r="S105"/>
    </row>
    <row r="106" spans="8:19">
      <c r="H106"/>
      <c r="I106"/>
      <c r="J106"/>
      <c r="K106"/>
      <c r="L106"/>
      <c r="M106"/>
      <c r="N106"/>
      <c r="O106"/>
      <c r="P106"/>
      <c r="Q106"/>
      <c r="R106"/>
      <c r="S106"/>
    </row>
    <row r="107" spans="8:19">
      <c r="H107"/>
      <c r="I107"/>
      <c r="J107"/>
      <c r="K107"/>
      <c r="L107"/>
      <c r="M107"/>
      <c r="N107"/>
      <c r="O107"/>
      <c r="P107"/>
      <c r="Q107"/>
      <c r="R107"/>
      <c r="S107"/>
    </row>
    <row r="108" spans="8:19">
      <c r="H108"/>
      <c r="I108"/>
      <c r="J108"/>
      <c r="K108"/>
      <c r="L108"/>
      <c r="M108"/>
      <c r="N108"/>
      <c r="O108"/>
      <c r="P108"/>
      <c r="Q108"/>
      <c r="R108"/>
      <c r="S108"/>
    </row>
    <row r="109" spans="8:19">
      <c r="H109"/>
      <c r="I109"/>
      <c r="J109"/>
      <c r="K109"/>
      <c r="L109"/>
      <c r="M109"/>
      <c r="N109"/>
      <c r="O109"/>
      <c r="P109"/>
      <c r="Q109"/>
      <c r="R109"/>
      <c r="S109"/>
    </row>
    <row r="110" spans="8:19">
      <c r="H110"/>
      <c r="I110"/>
      <c r="J110"/>
      <c r="K110"/>
      <c r="L110"/>
      <c r="M110"/>
      <c r="N110"/>
      <c r="O110"/>
      <c r="P110"/>
      <c r="Q110"/>
      <c r="R110"/>
      <c r="S110"/>
    </row>
    <row r="111" spans="8:19">
      <c r="H111"/>
      <c r="I111"/>
      <c r="J111"/>
      <c r="K111"/>
      <c r="L111"/>
      <c r="M111"/>
      <c r="N111"/>
      <c r="O111"/>
      <c r="P111"/>
      <c r="Q111"/>
      <c r="R111"/>
      <c r="S111"/>
    </row>
  </sheetData>
  <mergeCells count="1">
    <mergeCell ref="A1:D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selection activeCell="J11" sqref="J11"/>
    </sheetView>
  </sheetViews>
  <sheetFormatPr defaultRowHeight="16.5"/>
  <cols>
    <col min="1" max="1" width="15.375" style="27" bestFit="1" customWidth="1"/>
    <col min="2" max="2" width="8.75" style="27" bestFit="1" customWidth="1"/>
    <col min="3" max="3" width="9.625" style="27" bestFit="1" customWidth="1"/>
    <col min="4" max="5" width="8.25" style="27" bestFit="1" customWidth="1"/>
    <col min="6" max="6" width="10.5" style="27" bestFit="1" customWidth="1"/>
    <col min="7" max="8" width="6" style="27" bestFit="1" customWidth="1"/>
    <col min="9" max="9" width="8.25" bestFit="1" customWidth="1"/>
    <col min="10" max="10" width="9" style="27" customWidth="1"/>
    <col min="11" max="11" width="8.875" style="27" customWidth="1"/>
    <col min="12" max="12" width="7.125" style="27" bestFit="1" customWidth="1"/>
    <col min="13" max="16384" width="9" style="27"/>
  </cols>
  <sheetData>
    <row r="1" spans="1:25" ht="33">
      <c r="A1" s="26" t="s">
        <v>166</v>
      </c>
      <c r="B1" s="26" t="s">
        <v>167</v>
      </c>
      <c r="C1" s="26" t="s">
        <v>118</v>
      </c>
      <c r="D1" s="26" t="s">
        <v>119</v>
      </c>
      <c r="E1" s="26" t="s">
        <v>120</v>
      </c>
      <c r="F1" s="26" t="s">
        <v>121</v>
      </c>
      <c r="G1" s="26" t="s">
        <v>122</v>
      </c>
      <c r="H1" s="26" t="s">
        <v>123</v>
      </c>
      <c r="J1" s="26" t="s">
        <v>124</v>
      </c>
      <c r="K1" s="26" t="s">
        <v>125</v>
      </c>
      <c r="N1" s="40" t="s">
        <v>168</v>
      </c>
      <c r="O1" s="40" t="s">
        <v>169</v>
      </c>
      <c r="P1" s="40" t="s">
        <v>170</v>
      </c>
      <c r="Q1" s="40" t="s">
        <v>171</v>
      </c>
      <c r="R1" s="40" t="s">
        <v>168</v>
      </c>
      <c r="S1" s="40" t="s">
        <v>172</v>
      </c>
      <c r="T1" s="40" t="s">
        <v>170</v>
      </c>
      <c r="U1" s="40" t="s">
        <v>171</v>
      </c>
      <c r="V1" s="40" t="s">
        <v>168</v>
      </c>
      <c r="W1" s="40" t="s">
        <v>173</v>
      </c>
      <c r="X1" s="40" t="s">
        <v>170</v>
      </c>
      <c r="Y1" s="40" t="s">
        <v>171</v>
      </c>
    </row>
    <row r="2" spans="1:25">
      <c r="A2" s="28" t="s">
        <v>72</v>
      </c>
      <c r="B2" s="29" t="s">
        <v>126</v>
      </c>
      <c r="C2" s="30">
        <v>94</v>
      </c>
      <c r="D2" s="30">
        <v>67</v>
      </c>
      <c r="E2" s="30">
        <v>96</v>
      </c>
      <c r="F2" s="30">
        <f t="shared" ref="F2:F41" si="0">AVERAGE(LARGE(C2:E2,1),LARGE(C2:E2,2))</f>
        <v>95</v>
      </c>
      <c r="G2" s="30">
        <f t="shared" ref="G2:G41" si="1">SUM(C2:E2)</f>
        <v>257</v>
      </c>
      <c r="H2" s="30">
        <f t="shared" ref="H2:H41" si="2">RANK(F2,$F$2:$F$41)</f>
        <v>4</v>
      </c>
      <c r="J2" s="31">
        <v>59</v>
      </c>
      <c r="K2" s="30">
        <f t="array" ref="K2:K7">FREQUENCY(C2:E41,J2:J7)</f>
        <v>28</v>
      </c>
      <c r="L2" s="27" t="s">
        <v>127</v>
      </c>
      <c r="N2" s="34">
        <v>2</v>
      </c>
      <c r="O2" s="35">
        <v>97</v>
      </c>
      <c r="P2" s="34">
        <v>1</v>
      </c>
      <c r="Q2" s="36">
        <v>0.92300000000000004</v>
      </c>
      <c r="R2" s="34">
        <v>7</v>
      </c>
      <c r="S2" s="35">
        <v>100</v>
      </c>
      <c r="T2" s="34">
        <v>1</v>
      </c>
      <c r="U2" s="36">
        <v>0.97399999999999998</v>
      </c>
      <c r="V2" s="34">
        <v>17</v>
      </c>
      <c r="W2" s="35">
        <v>100</v>
      </c>
      <c r="X2" s="34">
        <v>1</v>
      </c>
      <c r="Y2" s="36">
        <v>1</v>
      </c>
    </row>
    <row r="3" spans="1:25">
      <c r="A3" s="28" t="s">
        <v>73</v>
      </c>
      <c r="B3" s="29" t="s">
        <v>128</v>
      </c>
      <c r="C3" s="30">
        <v>97</v>
      </c>
      <c r="D3" s="30">
        <v>71</v>
      </c>
      <c r="E3" s="30">
        <v>52</v>
      </c>
      <c r="F3" s="30">
        <f t="shared" si="0"/>
        <v>84</v>
      </c>
      <c r="G3" s="30">
        <f t="shared" si="1"/>
        <v>220</v>
      </c>
      <c r="H3" s="30">
        <f t="shared" si="2"/>
        <v>17</v>
      </c>
      <c r="J3" s="31">
        <v>69</v>
      </c>
      <c r="K3" s="30">
        <v>24</v>
      </c>
      <c r="L3" s="27" t="s">
        <v>129</v>
      </c>
      <c r="N3" s="34">
        <v>25</v>
      </c>
      <c r="O3" s="35">
        <v>97</v>
      </c>
      <c r="P3" s="34">
        <v>1</v>
      </c>
      <c r="Q3" s="36">
        <v>0.92300000000000004</v>
      </c>
      <c r="R3" s="34">
        <v>31</v>
      </c>
      <c r="S3" s="35">
        <v>100</v>
      </c>
      <c r="T3" s="34">
        <v>1</v>
      </c>
      <c r="U3" s="36">
        <v>0.97399999999999998</v>
      </c>
      <c r="V3" s="34">
        <v>26</v>
      </c>
      <c r="W3" s="35">
        <v>98</v>
      </c>
      <c r="X3" s="34">
        <v>2</v>
      </c>
      <c r="Y3" s="36">
        <v>0.97399999999999998</v>
      </c>
    </row>
    <row r="4" spans="1:25">
      <c r="A4" s="28" t="s">
        <v>74</v>
      </c>
      <c r="B4" s="29" t="s">
        <v>130</v>
      </c>
      <c r="C4" s="30">
        <v>69</v>
      </c>
      <c r="D4" s="30">
        <v>64</v>
      </c>
      <c r="E4" s="30">
        <v>58</v>
      </c>
      <c r="F4" s="30">
        <f t="shared" si="0"/>
        <v>66.5</v>
      </c>
      <c r="G4" s="30">
        <f t="shared" si="1"/>
        <v>191</v>
      </c>
      <c r="H4" s="30">
        <f t="shared" si="2"/>
        <v>36</v>
      </c>
      <c r="J4" s="31">
        <v>79</v>
      </c>
      <c r="K4" s="30">
        <v>16</v>
      </c>
      <c r="L4" s="27" t="s">
        <v>131</v>
      </c>
      <c r="N4" s="34">
        <v>35</v>
      </c>
      <c r="O4" s="35">
        <v>97</v>
      </c>
      <c r="P4" s="34">
        <v>1</v>
      </c>
      <c r="Q4" s="36">
        <v>0.92300000000000004</v>
      </c>
      <c r="R4" s="34">
        <v>24</v>
      </c>
      <c r="S4" s="35">
        <v>99</v>
      </c>
      <c r="T4" s="34">
        <v>3</v>
      </c>
      <c r="U4" s="36">
        <v>0.94799999999999995</v>
      </c>
      <c r="V4" s="34">
        <v>1</v>
      </c>
      <c r="W4" s="35">
        <v>96</v>
      </c>
      <c r="X4" s="34">
        <v>3</v>
      </c>
      <c r="Y4" s="36">
        <v>0.94799999999999995</v>
      </c>
    </row>
    <row r="5" spans="1:25">
      <c r="A5" s="28" t="s">
        <v>75</v>
      </c>
      <c r="B5" s="29" t="s">
        <v>132</v>
      </c>
      <c r="C5" s="30">
        <v>56</v>
      </c>
      <c r="D5" s="30">
        <v>70</v>
      </c>
      <c r="E5" s="30">
        <v>66</v>
      </c>
      <c r="F5" s="30">
        <f t="shared" si="0"/>
        <v>68</v>
      </c>
      <c r="G5" s="30">
        <f t="shared" si="1"/>
        <v>192</v>
      </c>
      <c r="H5" s="30">
        <f t="shared" si="2"/>
        <v>35</v>
      </c>
      <c r="J5" s="31">
        <v>89</v>
      </c>
      <c r="K5" s="30">
        <v>28</v>
      </c>
      <c r="L5" s="27" t="s">
        <v>133</v>
      </c>
      <c r="N5" s="34">
        <v>37</v>
      </c>
      <c r="O5" s="35">
        <v>97</v>
      </c>
      <c r="P5" s="34">
        <v>1</v>
      </c>
      <c r="Q5" s="36">
        <v>0.92300000000000004</v>
      </c>
      <c r="R5" s="34">
        <v>25</v>
      </c>
      <c r="S5" s="35">
        <v>94</v>
      </c>
      <c r="T5" s="34">
        <v>4</v>
      </c>
      <c r="U5" s="36">
        <v>0.92300000000000004</v>
      </c>
      <c r="V5" s="34">
        <v>20</v>
      </c>
      <c r="W5" s="35">
        <v>94</v>
      </c>
      <c r="X5" s="34">
        <v>4</v>
      </c>
      <c r="Y5" s="36">
        <v>0.871</v>
      </c>
    </row>
    <row r="6" spans="1:25">
      <c r="A6" s="28" t="s">
        <v>76</v>
      </c>
      <c r="B6" s="29" t="s">
        <v>134</v>
      </c>
      <c r="C6" s="30">
        <v>81</v>
      </c>
      <c r="D6" s="30">
        <v>89</v>
      </c>
      <c r="E6" s="30">
        <v>56</v>
      </c>
      <c r="F6" s="30">
        <f t="shared" si="0"/>
        <v>85</v>
      </c>
      <c r="G6" s="30">
        <f t="shared" si="1"/>
        <v>226</v>
      </c>
      <c r="H6" s="30">
        <f t="shared" si="2"/>
        <v>16</v>
      </c>
      <c r="J6" s="31">
        <v>99</v>
      </c>
      <c r="K6" s="30">
        <v>21</v>
      </c>
      <c r="L6" s="27" t="s">
        <v>135</v>
      </c>
      <c r="N6" s="34">
        <v>7</v>
      </c>
      <c r="O6" s="35">
        <v>96</v>
      </c>
      <c r="P6" s="34">
        <v>5</v>
      </c>
      <c r="Q6" s="36">
        <v>0.89700000000000002</v>
      </c>
      <c r="R6" s="34">
        <v>8</v>
      </c>
      <c r="S6" s="35">
        <v>93</v>
      </c>
      <c r="T6" s="34">
        <v>5</v>
      </c>
      <c r="U6" s="36">
        <v>0.89700000000000002</v>
      </c>
      <c r="V6" s="34">
        <v>31</v>
      </c>
      <c r="W6" s="35">
        <v>94</v>
      </c>
      <c r="X6" s="34">
        <v>4</v>
      </c>
      <c r="Y6" s="36">
        <v>0.871</v>
      </c>
    </row>
    <row r="7" spans="1:25">
      <c r="A7" s="28" t="s">
        <v>77</v>
      </c>
      <c r="B7" s="29" t="s">
        <v>136</v>
      </c>
      <c r="C7" s="30">
        <v>58</v>
      </c>
      <c r="D7" s="30">
        <v>67</v>
      </c>
      <c r="E7" s="30">
        <v>63</v>
      </c>
      <c r="F7" s="30">
        <f t="shared" si="0"/>
        <v>65</v>
      </c>
      <c r="G7" s="30">
        <f t="shared" si="1"/>
        <v>188</v>
      </c>
      <c r="H7" s="30">
        <f t="shared" si="2"/>
        <v>38</v>
      </c>
      <c r="J7" s="31">
        <v>100</v>
      </c>
      <c r="K7" s="30">
        <v>3</v>
      </c>
      <c r="L7" s="32" t="s">
        <v>137</v>
      </c>
      <c r="N7" s="34">
        <v>1</v>
      </c>
      <c r="O7" s="35">
        <v>94</v>
      </c>
      <c r="P7" s="34">
        <v>6</v>
      </c>
      <c r="Q7" s="36">
        <v>0.82</v>
      </c>
      <c r="R7" s="34">
        <v>5</v>
      </c>
      <c r="S7" s="35">
        <v>89</v>
      </c>
      <c r="T7" s="34">
        <v>6</v>
      </c>
      <c r="U7" s="36">
        <v>0.82</v>
      </c>
      <c r="V7" s="34">
        <v>34</v>
      </c>
      <c r="W7" s="35">
        <v>94</v>
      </c>
      <c r="X7" s="34">
        <v>4</v>
      </c>
      <c r="Y7" s="36">
        <v>0.871</v>
      </c>
    </row>
    <row r="8" spans="1:25">
      <c r="A8" s="28" t="s">
        <v>78</v>
      </c>
      <c r="B8" s="29" t="s">
        <v>138</v>
      </c>
      <c r="C8" s="30">
        <v>96</v>
      </c>
      <c r="D8" s="30">
        <v>100</v>
      </c>
      <c r="E8" s="30">
        <v>81</v>
      </c>
      <c r="F8" s="30">
        <f t="shared" si="0"/>
        <v>98</v>
      </c>
      <c r="G8" s="30">
        <f t="shared" si="1"/>
        <v>277</v>
      </c>
      <c r="H8" s="30">
        <f t="shared" si="2"/>
        <v>1</v>
      </c>
      <c r="N8" s="34">
        <v>18</v>
      </c>
      <c r="O8" s="35">
        <v>94</v>
      </c>
      <c r="P8" s="34">
        <v>6</v>
      </c>
      <c r="Q8" s="36">
        <v>0.82</v>
      </c>
      <c r="R8" s="34">
        <v>9</v>
      </c>
      <c r="S8" s="35">
        <v>89</v>
      </c>
      <c r="T8" s="34">
        <v>6</v>
      </c>
      <c r="U8" s="36">
        <v>0.82</v>
      </c>
      <c r="V8" s="34">
        <v>33</v>
      </c>
      <c r="W8" s="35">
        <v>92</v>
      </c>
      <c r="X8" s="34">
        <v>7</v>
      </c>
      <c r="Y8" s="36">
        <v>0.84599999999999997</v>
      </c>
    </row>
    <row r="9" spans="1:25">
      <c r="A9" s="28" t="s">
        <v>79</v>
      </c>
      <c r="B9" s="29" t="s">
        <v>139</v>
      </c>
      <c r="C9" s="30">
        <v>50</v>
      </c>
      <c r="D9" s="30">
        <v>93</v>
      </c>
      <c r="E9" s="30">
        <v>72</v>
      </c>
      <c r="F9" s="30">
        <f t="shared" si="0"/>
        <v>82.5</v>
      </c>
      <c r="G9" s="30">
        <f t="shared" si="1"/>
        <v>215</v>
      </c>
      <c r="H9" s="30">
        <f t="shared" si="2"/>
        <v>20</v>
      </c>
      <c r="J9" s="29" t="s">
        <v>140</v>
      </c>
      <c r="K9" s="29"/>
      <c r="L9" s="29"/>
      <c r="M9" s="30">
        <f>AVERAGE(LARGE(G2:G41,1),LARGE(G2:G41,2),LARGE(G2:G41,3),LARGE(G2:G41,4),LARGE(G2:G41,5))</f>
        <v>269.60000000000002</v>
      </c>
      <c r="N9" s="34">
        <v>27</v>
      </c>
      <c r="O9" s="35">
        <v>94</v>
      </c>
      <c r="P9" s="34">
        <v>6</v>
      </c>
      <c r="Q9" s="36">
        <v>0.82</v>
      </c>
      <c r="R9" s="34">
        <v>30</v>
      </c>
      <c r="S9" s="35">
        <v>89</v>
      </c>
      <c r="T9" s="34">
        <v>6</v>
      </c>
      <c r="U9" s="36">
        <v>0.82</v>
      </c>
      <c r="V9" s="34">
        <v>9</v>
      </c>
      <c r="W9" s="35">
        <v>91</v>
      </c>
      <c r="X9" s="34">
        <v>8</v>
      </c>
      <c r="Y9" s="36">
        <v>0.82</v>
      </c>
    </row>
    <row r="10" spans="1:25">
      <c r="A10" s="28" t="s">
        <v>80</v>
      </c>
      <c r="B10" s="29" t="s">
        <v>141</v>
      </c>
      <c r="C10" s="30">
        <v>84</v>
      </c>
      <c r="D10" s="30">
        <v>89</v>
      </c>
      <c r="E10" s="30">
        <v>91</v>
      </c>
      <c r="F10" s="30">
        <f t="shared" si="0"/>
        <v>90</v>
      </c>
      <c r="G10" s="30">
        <f t="shared" si="1"/>
        <v>264</v>
      </c>
      <c r="H10" s="30">
        <f t="shared" si="2"/>
        <v>9</v>
      </c>
      <c r="N10" s="34">
        <v>40</v>
      </c>
      <c r="O10" s="35">
        <v>93</v>
      </c>
      <c r="P10" s="34">
        <v>9</v>
      </c>
      <c r="Q10" s="36">
        <v>0.79400000000000004</v>
      </c>
      <c r="R10" s="34">
        <v>17</v>
      </c>
      <c r="S10" s="35">
        <v>88</v>
      </c>
      <c r="T10" s="34">
        <v>9</v>
      </c>
      <c r="U10" s="36">
        <v>0.79400000000000004</v>
      </c>
      <c r="V10" s="34">
        <v>10</v>
      </c>
      <c r="W10" s="35">
        <v>89</v>
      </c>
      <c r="X10" s="34">
        <v>9</v>
      </c>
      <c r="Y10" s="36">
        <v>0.76900000000000002</v>
      </c>
    </row>
    <row r="11" spans="1:25">
      <c r="A11" s="28" t="s">
        <v>81</v>
      </c>
      <c r="B11" s="29" t="s">
        <v>142</v>
      </c>
      <c r="C11" s="30">
        <v>77</v>
      </c>
      <c r="D11" s="30">
        <v>84</v>
      </c>
      <c r="E11" s="30">
        <v>89</v>
      </c>
      <c r="F11" s="30">
        <f t="shared" si="0"/>
        <v>86.5</v>
      </c>
      <c r="G11" s="30">
        <f t="shared" si="1"/>
        <v>250</v>
      </c>
      <c r="H11" s="30">
        <f t="shared" si="2"/>
        <v>14</v>
      </c>
      <c r="N11" s="34">
        <v>19</v>
      </c>
      <c r="O11" s="35">
        <v>92</v>
      </c>
      <c r="P11" s="34">
        <v>10</v>
      </c>
      <c r="Q11" s="36">
        <v>0.76900000000000002</v>
      </c>
      <c r="R11" s="34">
        <v>29</v>
      </c>
      <c r="S11" s="35">
        <v>86</v>
      </c>
      <c r="T11" s="34">
        <v>10</v>
      </c>
      <c r="U11" s="36">
        <v>0.74299999999999999</v>
      </c>
      <c r="V11" s="34">
        <v>27</v>
      </c>
      <c r="W11" s="35">
        <v>89</v>
      </c>
      <c r="X11" s="34">
        <v>9</v>
      </c>
      <c r="Y11" s="36">
        <v>0.76900000000000002</v>
      </c>
    </row>
    <row r="12" spans="1:25">
      <c r="A12" s="28" t="s">
        <v>82</v>
      </c>
      <c r="B12" s="29" t="s">
        <v>143</v>
      </c>
      <c r="C12" s="30">
        <v>65</v>
      </c>
      <c r="D12" s="30">
        <v>52</v>
      </c>
      <c r="E12" s="30">
        <v>68</v>
      </c>
      <c r="F12" s="30">
        <f t="shared" si="0"/>
        <v>66.5</v>
      </c>
      <c r="G12" s="30">
        <f t="shared" si="1"/>
        <v>185</v>
      </c>
      <c r="H12" s="30">
        <f t="shared" si="2"/>
        <v>36</v>
      </c>
      <c r="N12" s="34">
        <v>15</v>
      </c>
      <c r="O12" s="35">
        <v>91</v>
      </c>
      <c r="P12" s="34">
        <v>11</v>
      </c>
      <c r="Q12" s="36">
        <v>0.74299999999999999</v>
      </c>
      <c r="R12" s="34">
        <v>39</v>
      </c>
      <c r="S12" s="35">
        <v>86</v>
      </c>
      <c r="T12" s="34">
        <v>10</v>
      </c>
      <c r="U12" s="36">
        <v>0.74299999999999999</v>
      </c>
      <c r="V12" s="34">
        <v>19</v>
      </c>
      <c r="W12" s="35">
        <v>85</v>
      </c>
      <c r="X12" s="34">
        <v>11</v>
      </c>
      <c r="Y12" s="36">
        <v>0.74299999999999999</v>
      </c>
    </row>
    <row r="13" spans="1:25">
      <c r="A13" s="28" t="s">
        <v>83</v>
      </c>
      <c r="B13" s="29" t="s">
        <v>117</v>
      </c>
      <c r="C13" s="30">
        <v>72</v>
      </c>
      <c r="D13" s="30">
        <v>68</v>
      </c>
      <c r="E13" s="30">
        <v>84</v>
      </c>
      <c r="F13" s="30">
        <f t="shared" si="0"/>
        <v>78</v>
      </c>
      <c r="G13" s="30">
        <f t="shared" si="1"/>
        <v>224</v>
      </c>
      <c r="H13" s="30">
        <f t="shared" si="2"/>
        <v>27</v>
      </c>
      <c r="N13" s="34">
        <v>20</v>
      </c>
      <c r="O13" s="35">
        <v>89</v>
      </c>
      <c r="P13" s="34">
        <v>12</v>
      </c>
      <c r="Q13" s="36">
        <v>0.71699999999999997</v>
      </c>
      <c r="R13" s="34">
        <v>32</v>
      </c>
      <c r="S13" s="35">
        <v>85</v>
      </c>
      <c r="T13" s="34">
        <v>12</v>
      </c>
      <c r="U13" s="36">
        <v>0.71699999999999997</v>
      </c>
      <c r="V13" s="34">
        <v>12</v>
      </c>
      <c r="W13" s="35">
        <v>84</v>
      </c>
      <c r="X13" s="34">
        <v>12</v>
      </c>
      <c r="Y13" s="36">
        <v>0.71699999999999997</v>
      </c>
    </row>
    <row r="14" spans="1:25">
      <c r="A14" s="28" t="s">
        <v>84</v>
      </c>
      <c r="B14" s="29" t="s">
        <v>144</v>
      </c>
      <c r="C14" s="30">
        <v>85</v>
      </c>
      <c r="D14" s="30">
        <v>58</v>
      </c>
      <c r="E14" s="30">
        <v>59</v>
      </c>
      <c r="F14" s="30">
        <f t="shared" si="0"/>
        <v>72</v>
      </c>
      <c r="G14" s="30">
        <f t="shared" si="1"/>
        <v>202</v>
      </c>
      <c r="H14" s="30">
        <f t="shared" si="2"/>
        <v>31</v>
      </c>
      <c r="N14" s="34">
        <v>14</v>
      </c>
      <c r="O14" s="35">
        <v>87</v>
      </c>
      <c r="P14" s="34">
        <v>13</v>
      </c>
      <c r="Q14" s="36">
        <v>0.66600000000000004</v>
      </c>
      <c r="R14" s="34">
        <v>10</v>
      </c>
      <c r="S14" s="35">
        <v>84</v>
      </c>
      <c r="T14" s="34">
        <v>13</v>
      </c>
      <c r="U14" s="36">
        <v>0.69199999999999995</v>
      </c>
      <c r="V14" s="34">
        <v>28</v>
      </c>
      <c r="W14" s="35">
        <v>83</v>
      </c>
      <c r="X14" s="34">
        <v>13</v>
      </c>
      <c r="Y14" s="36">
        <v>0.66600000000000004</v>
      </c>
    </row>
    <row r="15" spans="1:25">
      <c r="A15" s="28" t="s">
        <v>85</v>
      </c>
      <c r="B15" s="29" t="s">
        <v>145</v>
      </c>
      <c r="C15" s="30">
        <v>87</v>
      </c>
      <c r="D15" s="30">
        <v>52</v>
      </c>
      <c r="E15" s="30">
        <v>65</v>
      </c>
      <c r="F15" s="30">
        <f t="shared" si="0"/>
        <v>76</v>
      </c>
      <c r="G15" s="30">
        <f t="shared" si="1"/>
        <v>204</v>
      </c>
      <c r="H15" s="30">
        <f t="shared" si="2"/>
        <v>28</v>
      </c>
      <c r="N15" s="34">
        <v>24</v>
      </c>
      <c r="O15" s="35">
        <v>87</v>
      </c>
      <c r="P15" s="34">
        <v>13</v>
      </c>
      <c r="Q15" s="36">
        <v>0.66600000000000004</v>
      </c>
      <c r="R15" s="34">
        <v>21</v>
      </c>
      <c r="S15" s="35">
        <v>80</v>
      </c>
      <c r="T15" s="34">
        <v>14</v>
      </c>
      <c r="U15" s="36">
        <v>0.66600000000000004</v>
      </c>
      <c r="V15" s="34">
        <v>37</v>
      </c>
      <c r="W15" s="35">
        <v>83</v>
      </c>
      <c r="X15" s="34">
        <v>13</v>
      </c>
      <c r="Y15" s="36">
        <v>0.66600000000000004</v>
      </c>
    </row>
    <row r="16" spans="1:25">
      <c r="A16" s="28" t="s">
        <v>86</v>
      </c>
      <c r="B16" s="29" t="s">
        <v>146</v>
      </c>
      <c r="C16" s="30">
        <v>91</v>
      </c>
      <c r="D16" s="30">
        <v>66</v>
      </c>
      <c r="E16" s="30">
        <v>66</v>
      </c>
      <c r="F16" s="30">
        <f t="shared" si="0"/>
        <v>78.5</v>
      </c>
      <c r="G16" s="30">
        <f t="shared" si="1"/>
        <v>223</v>
      </c>
      <c r="H16" s="30">
        <f t="shared" si="2"/>
        <v>26</v>
      </c>
      <c r="N16" s="34">
        <v>13</v>
      </c>
      <c r="O16" s="35">
        <v>85</v>
      </c>
      <c r="P16" s="34">
        <v>15</v>
      </c>
      <c r="Q16" s="36">
        <v>0.61499999999999999</v>
      </c>
      <c r="R16" s="34">
        <v>35</v>
      </c>
      <c r="S16" s="35">
        <v>77</v>
      </c>
      <c r="T16" s="34">
        <v>15</v>
      </c>
      <c r="U16" s="36">
        <v>0.64100000000000001</v>
      </c>
      <c r="V16" s="34">
        <v>7</v>
      </c>
      <c r="W16" s="35">
        <v>81</v>
      </c>
      <c r="X16" s="34">
        <v>15</v>
      </c>
      <c r="Y16" s="36">
        <v>0.61499999999999999</v>
      </c>
    </row>
    <row r="17" spans="1:25">
      <c r="A17" s="28" t="s">
        <v>87</v>
      </c>
      <c r="B17" s="29" t="s">
        <v>147</v>
      </c>
      <c r="C17" s="30">
        <v>71</v>
      </c>
      <c r="D17" s="30">
        <v>67</v>
      </c>
      <c r="E17" s="30">
        <v>69</v>
      </c>
      <c r="F17" s="30">
        <f t="shared" si="0"/>
        <v>70</v>
      </c>
      <c r="G17" s="30">
        <f t="shared" si="1"/>
        <v>207</v>
      </c>
      <c r="H17" s="30">
        <f t="shared" si="2"/>
        <v>33</v>
      </c>
      <c r="N17" s="34">
        <v>17</v>
      </c>
      <c r="O17" s="35">
        <v>85</v>
      </c>
      <c r="P17" s="34">
        <v>15</v>
      </c>
      <c r="Q17" s="36">
        <v>0.61499999999999999</v>
      </c>
      <c r="R17" s="34">
        <v>18</v>
      </c>
      <c r="S17" s="35">
        <v>74</v>
      </c>
      <c r="T17" s="34">
        <v>16</v>
      </c>
      <c r="U17" s="36">
        <v>0.58899999999999997</v>
      </c>
      <c r="V17" s="34">
        <v>18</v>
      </c>
      <c r="W17" s="35">
        <v>81</v>
      </c>
      <c r="X17" s="34">
        <v>15</v>
      </c>
      <c r="Y17" s="36">
        <v>0.61499999999999999</v>
      </c>
    </row>
    <row r="18" spans="1:25">
      <c r="A18" s="28" t="s">
        <v>88</v>
      </c>
      <c r="B18" s="29" t="s">
        <v>148</v>
      </c>
      <c r="C18" s="30">
        <v>85</v>
      </c>
      <c r="D18" s="30">
        <v>88</v>
      </c>
      <c r="E18" s="30">
        <v>100</v>
      </c>
      <c r="F18" s="30">
        <f t="shared" si="0"/>
        <v>94</v>
      </c>
      <c r="G18" s="30">
        <f t="shared" si="1"/>
        <v>273</v>
      </c>
      <c r="H18" s="30">
        <f t="shared" si="2"/>
        <v>5</v>
      </c>
      <c r="N18" s="34">
        <v>9</v>
      </c>
      <c r="O18" s="35">
        <v>84</v>
      </c>
      <c r="P18" s="34">
        <v>17</v>
      </c>
      <c r="Q18" s="36">
        <v>0.58899999999999997</v>
      </c>
      <c r="R18" s="34">
        <v>26</v>
      </c>
      <c r="S18" s="35">
        <v>74</v>
      </c>
      <c r="T18" s="34">
        <v>16</v>
      </c>
      <c r="U18" s="36">
        <v>0.58899999999999997</v>
      </c>
      <c r="V18" s="34">
        <v>25</v>
      </c>
      <c r="W18" s="35">
        <v>80</v>
      </c>
      <c r="X18" s="34">
        <v>17</v>
      </c>
      <c r="Y18" s="36">
        <v>0.56399999999999995</v>
      </c>
    </row>
    <row r="19" spans="1:25">
      <c r="A19" s="28" t="s">
        <v>89</v>
      </c>
      <c r="B19" s="29" t="s">
        <v>149</v>
      </c>
      <c r="C19" s="30">
        <v>94</v>
      </c>
      <c r="D19" s="30">
        <v>74</v>
      </c>
      <c r="E19" s="30">
        <v>81</v>
      </c>
      <c r="F19" s="30">
        <f t="shared" si="0"/>
        <v>87.5</v>
      </c>
      <c r="G19" s="30">
        <f t="shared" si="1"/>
        <v>249</v>
      </c>
      <c r="H19" s="30">
        <f t="shared" si="2"/>
        <v>12</v>
      </c>
      <c r="N19" s="34">
        <v>28</v>
      </c>
      <c r="O19" s="35">
        <v>83</v>
      </c>
      <c r="P19" s="34">
        <v>18</v>
      </c>
      <c r="Q19" s="36">
        <v>0.56399999999999995</v>
      </c>
      <c r="R19" s="34">
        <v>2</v>
      </c>
      <c r="S19" s="35">
        <v>71</v>
      </c>
      <c r="T19" s="34">
        <v>18</v>
      </c>
      <c r="U19" s="36">
        <v>0.56399999999999995</v>
      </c>
      <c r="V19" s="34">
        <v>36</v>
      </c>
      <c r="W19" s="35">
        <v>80</v>
      </c>
      <c r="X19" s="34">
        <v>17</v>
      </c>
      <c r="Y19" s="36">
        <v>0.56399999999999995</v>
      </c>
    </row>
    <row r="20" spans="1:25">
      <c r="A20" s="28" t="s">
        <v>90</v>
      </c>
      <c r="B20" s="29" t="s">
        <v>150</v>
      </c>
      <c r="C20" s="30">
        <v>92</v>
      </c>
      <c r="D20" s="30">
        <v>51</v>
      </c>
      <c r="E20" s="30">
        <v>85</v>
      </c>
      <c r="F20" s="30">
        <f t="shared" si="0"/>
        <v>88.5</v>
      </c>
      <c r="G20" s="30">
        <f t="shared" si="1"/>
        <v>228</v>
      </c>
      <c r="H20" s="30">
        <f t="shared" si="2"/>
        <v>11</v>
      </c>
      <c r="N20" s="34">
        <v>5</v>
      </c>
      <c r="O20" s="35">
        <v>81</v>
      </c>
      <c r="P20" s="34">
        <v>19</v>
      </c>
      <c r="Q20" s="36">
        <v>0.51200000000000001</v>
      </c>
      <c r="R20" s="34">
        <v>4</v>
      </c>
      <c r="S20" s="35">
        <v>70</v>
      </c>
      <c r="T20" s="34">
        <v>19</v>
      </c>
      <c r="U20" s="36">
        <v>0.51200000000000001</v>
      </c>
      <c r="V20" s="34">
        <v>35</v>
      </c>
      <c r="W20" s="35">
        <v>74</v>
      </c>
      <c r="X20" s="34">
        <v>19</v>
      </c>
      <c r="Y20" s="36">
        <v>0.53800000000000003</v>
      </c>
    </row>
    <row r="21" spans="1:25">
      <c r="A21" s="28" t="s">
        <v>91</v>
      </c>
      <c r="B21" s="29" t="s">
        <v>151</v>
      </c>
      <c r="C21" s="30">
        <v>89</v>
      </c>
      <c r="D21" s="30">
        <v>59</v>
      </c>
      <c r="E21" s="30">
        <v>94</v>
      </c>
      <c r="F21" s="30">
        <f t="shared" si="0"/>
        <v>91.5</v>
      </c>
      <c r="G21" s="30">
        <f t="shared" si="1"/>
        <v>242</v>
      </c>
      <c r="H21" s="30">
        <f t="shared" si="2"/>
        <v>7</v>
      </c>
      <c r="N21" s="34">
        <v>32</v>
      </c>
      <c r="O21" s="35">
        <v>81</v>
      </c>
      <c r="P21" s="34">
        <v>19</v>
      </c>
      <c r="Q21" s="36">
        <v>0.51200000000000001</v>
      </c>
      <c r="R21" s="34">
        <v>28</v>
      </c>
      <c r="S21" s="35">
        <v>70</v>
      </c>
      <c r="T21" s="34">
        <v>19</v>
      </c>
      <c r="U21" s="36">
        <v>0.51200000000000001</v>
      </c>
      <c r="V21" s="34">
        <v>8</v>
      </c>
      <c r="W21" s="35">
        <v>72</v>
      </c>
      <c r="X21" s="34">
        <v>20</v>
      </c>
      <c r="Y21" s="36">
        <v>0.48699999999999999</v>
      </c>
    </row>
    <row r="22" spans="1:25">
      <c r="A22" s="28" t="s">
        <v>92</v>
      </c>
      <c r="B22" s="29" t="s">
        <v>143</v>
      </c>
      <c r="C22" s="30">
        <v>78</v>
      </c>
      <c r="D22" s="30">
        <v>80</v>
      </c>
      <c r="E22" s="30">
        <v>59</v>
      </c>
      <c r="F22" s="30">
        <f t="shared" si="0"/>
        <v>79</v>
      </c>
      <c r="G22" s="30">
        <f t="shared" si="1"/>
        <v>217</v>
      </c>
      <c r="H22" s="30">
        <f t="shared" si="2"/>
        <v>24</v>
      </c>
      <c r="N22" s="34">
        <v>21</v>
      </c>
      <c r="O22" s="35">
        <v>78</v>
      </c>
      <c r="P22" s="34">
        <v>21</v>
      </c>
      <c r="Q22" s="36">
        <v>0.48699999999999999</v>
      </c>
      <c r="R22" s="34">
        <v>38</v>
      </c>
      <c r="S22" s="35">
        <v>69</v>
      </c>
      <c r="T22" s="34">
        <v>21</v>
      </c>
      <c r="U22" s="36">
        <v>0.48699999999999999</v>
      </c>
      <c r="V22" s="34">
        <v>29</v>
      </c>
      <c r="W22" s="35">
        <v>72</v>
      </c>
      <c r="X22" s="34">
        <v>20</v>
      </c>
      <c r="Y22" s="36">
        <v>0.48699999999999999</v>
      </c>
    </row>
    <row r="23" spans="1:25">
      <c r="A23" s="28" t="s">
        <v>93</v>
      </c>
      <c r="B23" s="29" t="s">
        <v>152</v>
      </c>
      <c r="C23" s="30">
        <v>61</v>
      </c>
      <c r="D23" s="30">
        <v>55</v>
      </c>
      <c r="E23" s="30">
        <v>59</v>
      </c>
      <c r="F23" s="30">
        <f t="shared" si="0"/>
        <v>60</v>
      </c>
      <c r="G23" s="30">
        <f t="shared" si="1"/>
        <v>175</v>
      </c>
      <c r="H23" s="30">
        <f t="shared" si="2"/>
        <v>39</v>
      </c>
      <c r="N23" s="34">
        <v>10</v>
      </c>
      <c r="O23" s="35">
        <v>77</v>
      </c>
      <c r="P23" s="34">
        <v>22</v>
      </c>
      <c r="Q23" s="36">
        <v>0.46100000000000002</v>
      </c>
      <c r="R23" s="34">
        <v>12</v>
      </c>
      <c r="S23" s="35">
        <v>68</v>
      </c>
      <c r="T23" s="34">
        <v>22</v>
      </c>
      <c r="U23" s="36">
        <v>0.435</v>
      </c>
      <c r="V23" s="34">
        <v>32</v>
      </c>
      <c r="W23" s="35">
        <v>71</v>
      </c>
      <c r="X23" s="34">
        <v>22</v>
      </c>
      <c r="Y23" s="36">
        <v>0.46100000000000002</v>
      </c>
    </row>
    <row r="24" spans="1:25">
      <c r="A24" s="28" t="s">
        <v>94</v>
      </c>
      <c r="B24" s="29" t="s">
        <v>153</v>
      </c>
      <c r="C24" s="30">
        <v>58</v>
      </c>
      <c r="D24" s="30">
        <v>59</v>
      </c>
      <c r="E24" s="30">
        <v>55</v>
      </c>
      <c r="F24" s="30">
        <f t="shared" si="0"/>
        <v>58.5</v>
      </c>
      <c r="G24" s="30">
        <f t="shared" si="1"/>
        <v>172</v>
      </c>
      <c r="H24" s="30">
        <f t="shared" si="2"/>
        <v>40</v>
      </c>
      <c r="N24" s="34">
        <v>26</v>
      </c>
      <c r="O24" s="35">
        <v>73</v>
      </c>
      <c r="P24" s="34">
        <v>23</v>
      </c>
      <c r="Q24" s="36">
        <v>0.435</v>
      </c>
      <c r="R24" s="34">
        <v>37</v>
      </c>
      <c r="S24" s="35">
        <v>68</v>
      </c>
      <c r="T24" s="34">
        <v>22</v>
      </c>
      <c r="U24" s="36">
        <v>0.435</v>
      </c>
      <c r="V24" s="34">
        <v>30</v>
      </c>
      <c r="W24" s="35">
        <v>70</v>
      </c>
      <c r="X24" s="34">
        <v>23</v>
      </c>
      <c r="Y24" s="36">
        <v>0.435</v>
      </c>
    </row>
    <row r="25" spans="1:25">
      <c r="A25" s="28" t="s">
        <v>95</v>
      </c>
      <c r="B25" s="29" t="s">
        <v>154</v>
      </c>
      <c r="C25" s="30">
        <v>87</v>
      </c>
      <c r="D25" s="30">
        <v>99</v>
      </c>
      <c r="E25" s="30">
        <v>49</v>
      </c>
      <c r="F25" s="30">
        <f t="shared" si="0"/>
        <v>93</v>
      </c>
      <c r="G25" s="30">
        <f t="shared" si="1"/>
        <v>235</v>
      </c>
      <c r="H25" s="30">
        <f t="shared" si="2"/>
        <v>6</v>
      </c>
      <c r="N25" s="34">
        <v>12</v>
      </c>
      <c r="O25" s="35">
        <v>72</v>
      </c>
      <c r="P25" s="34">
        <v>24</v>
      </c>
      <c r="Q25" s="36">
        <v>0.41</v>
      </c>
      <c r="R25" s="34">
        <v>1</v>
      </c>
      <c r="S25" s="35">
        <v>67</v>
      </c>
      <c r="T25" s="34">
        <v>24</v>
      </c>
      <c r="U25" s="36">
        <v>0.35799999999999998</v>
      </c>
      <c r="V25" s="34">
        <v>16</v>
      </c>
      <c r="W25" s="35">
        <v>69</v>
      </c>
      <c r="X25" s="34">
        <v>24</v>
      </c>
      <c r="Y25" s="36">
        <v>0.41</v>
      </c>
    </row>
    <row r="26" spans="1:25">
      <c r="A26" s="28" t="s">
        <v>96</v>
      </c>
      <c r="B26" s="29" t="s">
        <v>155</v>
      </c>
      <c r="C26" s="30">
        <v>97</v>
      </c>
      <c r="D26" s="30">
        <v>94</v>
      </c>
      <c r="E26" s="30">
        <v>80</v>
      </c>
      <c r="F26" s="30">
        <f t="shared" si="0"/>
        <v>95.5</v>
      </c>
      <c r="G26" s="30">
        <f t="shared" si="1"/>
        <v>271</v>
      </c>
      <c r="H26" s="30">
        <f t="shared" si="2"/>
        <v>3</v>
      </c>
      <c r="N26" s="34">
        <v>16</v>
      </c>
      <c r="O26" s="35">
        <v>71</v>
      </c>
      <c r="P26" s="34">
        <v>25</v>
      </c>
      <c r="Q26" s="36">
        <v>0.38400000000000001</v>
      </c>
      <c r="R26" s="34">
        <v>6</v>
      </c>
      <c r="S26" s="35">
        <v>67</v>
      </c>
      <c r="T26" s="34">
        <v>24</v>
      </c>
      <c r="U26" s="36">
        <v>0.35799999999999998</v>
      </c>
      <c r="V26" s="34">
        <v>11</v>
      </c>
      <c r="W26" s="35">
        <v>68</v>
      </c>
      <c r="X26" s="34">
        <v>25</v>
      </c>
      <c r="Y26" s="36">
        <v>0.35799999999999998</v>
      </c>
    </row>
    <row r="27" spans="1:25">
      <c r="A27" s="28" t="s">
        <v>97</v>
      </c>
      <c r="B27" s="29" t="s">
        <v>156</v>
      </c>
      <c r="C27" s="30">
        <v>73</v>
      </c>
      <c r="D27" s="30">
        <v>74</v>
      </c>
      <c r="E27" s="30">
        <v>98</v>
      </c>
      <c r="F27" s="30">
        <f t="shared" si="0"/>
        <v>86</v>
      </c>
      <c r="G27" s="30">
        <f t="shared" si="1"/>
        <v>245</v>
      </c>
      <c r="H27" s="30">
        <f t="shared" si="2"/>
        <v>15</v>
      </c>
      <c r="N27" s="34">
        <v>3</v>
      </c>
      <c r="O27" s="35">
        <v>69</v>
      </c>
      <c r="P27" s="34">
        <v>26</v>
      </c>
      <c r="Q27" s="36">
        <v>0.33300000000000002</v>
      </c>
      <c r="R27" s="34">
        <v>16</v>
      </c>
      <c r="S27" s="35">
        <v>67</v>
      </c>
      <c r="T27" s="34">
        <v>24</v>
      </c>
      <c r="U27" s="36">
        <v>0.35799999999999998</v>
      </c>
      <c r="V27" s="34">
        <v>38</v>
      </c>
      <c r="W27" s="35">
        <v>68</v>
      </c>
      <c r="X27" s="34">
        <v>25</v>
      </c>
      <c r="Y27" s="36">
        <v>0.35799999999999998</v>
      </c>
    </row>
    <row r="28" spans="1:25">
      <c r="A28" s="28" t="s">
        <v>98</v>
      </c>
      <c r="B28" s="29" t="s">
        <v>157</v>
      </c>
      <c r="C28" s="30">
        <v>94</v>
      </c>
      <c r="D28" s="30">
        <v>49</v>
      </c>
      <c r="E28" s="30">
        <v>89</v>
      </c>
      <c r="F28" s="30">
        <f t="shared" si="0"/>
        <v>91.5</v>
      </c>
      <c r="G28" s="30">
        <f t="shared" si="1"/>
        <v>232</v>
      </c>
      <c r="H28" s="30">
        <f t="shared" si="2"/>
        <v>7</v>
      </c>
      <c r="N28" s="34">
        <v>31</v>
      </c>
      <c r="O28" s="35">
        <v>69</v>
      </c>
      <c r="P28" s="34">
        <v>26</v>
      </c>
      <c r="Q28" s="36">
        <v>0.33300000000000002</v>
      </c>
      <c r="R28" s="34">
        <v>15</v>
      </c>
      <c r="S28" s="35">
        <v>66</v>
      </c>
      <c r="T28" s="34">
        <v>27</v>
      </c>
      <c r="U28" s="36">
        <v>0.33300000000000002</v>
      </c>
      <c r="V28" s="34">
        <v>4</v>
      </c>
      <c r="W28" s="35">
        <v>66</v>
      </c>
      <c r="X28" s="34">
        <v>27</v>
      </c>
      <c r="Y28" s="36">
        <v>0.25600000000000001</v>
      </c>
    </row>
    <row r="29" spans="1:25">
      <c r="A29" s="28" t="s">
        <v>99</v>
      </c>
      <c r="B29" s="29" t="s">
        <v>158</v>
      </c>
      <c r="C29" s="30">
        <v>83</v>
      </c>
      <c r="D29" s="30">
        <v>70</v>
      </c>
      <c r="E29" s="30">
        <v>83</v>
      </c>
      <c r="F29" s="30">
        <f t="shared" si="0"/>
        <v>83</v>
      </c>
      <c r="G29" s="30">
        <f t="shared" si="1"/>
        <v>236</v>
      </c>
      <c r="H29" s="30">
        <f t="shared" si="2"/>
        <v>18</v>
      </c>
      <c r="N29" s="34">
        <v>34</v>
      </c>
      <c r="O29" s="35">
        <v>68</v>
      </c>
      <c r="P29" s="34">
        <v>28</v>
      </c>
      <c r="Q29" s="36">
        <v>0.307</v>
      </c>
      <c r="R29" s="34">
        <v>3</v>
      </c>
      <c r="S29" s="35">
        <v>64</v>
      </c>
      <c r="T29" s="34">
        <v>28</v>
      </c>
      <c r="U29" s="36">
        <v>0.307</v>
      </c>
      <c r="V29" s="34">
        <v>15</v>
      </c>
      <c r="W29" s="35">
        <v>66</v>
      </c>
      <c r="X29" s="34">
        <v>27</v>
      </c>
      <c r="Y29" s="36">
        <v>0.25600000000000001</v>
      </c>
    </row>
    <row r="30" spans="1:25">
      <c r="A30" s="28" t="s">
        <v>100</v>
      </c>
      <c r="B30" s="29" t="s">
        <v>159</v>
      </c>
      <c r="C30" s="30">
        <v>52</v>
      </c>
      <c r="D30" s="30">
        <v>86</v>
      </c>
      <c r="E30" s="30">
        <v>72</v>
      </c>
      <c r="F30" s="30">
        <f t="shared" si="0"/>
        <v>79</v>
      </c>
      <c r="G30" s="30">
        <f t="shared" si="1"/>
        <v>210</v>
      </c>
      <c r="H30" s="30">
        <f t="shared" si="2"/>
        <v>24</v>
      </c>
      <c r="N30" s="34">
        <v>11</v>
      </c>
      <c r="O30" s="35">
        <v>65</v>
      </c>
      <c r="P30" s="34">
        <v>29</v>
      </c>
      <c r="Q30" s="36">
        <v>0.28199999999999997</v>
      </c>
      <c r="R30" s="34">
        <v>36</v>
      </c>
      <c r="S30" s="35">
        <v>61</v>
      </c>
      <c r="T30" s="34">
        <v>29</v>
      </c>
      <c r="U30" s="36">
        <v>0.28199999999999997</v>
      </c>
      <c r="V30" s="34">
        <v>39</v>
      </c>
      <c r="W30" s="35">
        <v>66</v>
      </c>
      <c r="X30" s="34">
        <v>27</v>
      </c>
      <c r="Y30" s="36">
        <v>0.25600000000000001</v>
      </c>
    </row>
    <row r="31" spans="1:25">
      <c r="A31" s="28" t="s">
        <v>101</v>
      </c>
      <c r="B31" s="29" t="s">
        <v>61</v>
      </c>
      <c r="C31" s="30">
        <v>50</v>
      </c>
      <c r="D31" s="30">
        <v>89</v>
      </c>
      <c r="E31" s="30">
        <v>70</v>
      </c>
      <c r="F31" s="30">
        <f t="shared" si="0"/>
        <v>79.5</v>
      </c>
      <c r="G31" s="30">
        <f t="shared" si="1"/>
        <v>209</v>
      </c>
      <c r="H31" s="30">
        <f t="shared" si="2"/>
        <v>22</v>
      </c>
      <c r="N31" s="34">
        <v>36</v>
      </c>
      <c r="O31" s="35">
        <v>63</v>
      </c>
      <c r="P31" s="34">
        <v>30</v>
      </c>
      <c r="Q31" s="36">
        <v>0.25600000000000001</v>
      </c>
      <c r="R31" s="34">
        <v>20</v>
      </c>
      <c r="S31" s="35">
        <v>59</v>
      </c>
      <c r="T31" s="34">
        <v>30</v>
      </c>
      <c r="U31" s="36">
        <v>0.23</v>
      </c>
      <c r="V31" s="34">
        <v>40</v>
      </c>
      <c r="W31" s="35">
        <v>66</v>
      </c>
      <c r="X31" s="34">
        <v>27</v>
      </c>
      <c r="Y31" s="36">
        <v>0.25600000000000001</v>
      </c>
    </row>
    <row r="32" spans="1:25">
      <c r="A32" s="28" t="s">
        <v>102</v>
      </c>
      <c r="B32" s="29" t="s">
        <v>103</v>
      </c>
      <c r="C32" s="30">
        <v>69</v>
      </c>
      <c r="D32" s="30">
        <v>100</v>
      </c>
      <c r="E32" s="30">
        <v>94</v>
      </c>
      <c r="F32" s="30">
        <f t="shared" si="0"/>
        <v>97</v>
      </c>
      <c r="G32" s="30">
        <f t="shared" si="1"/>
        <v>263</v>
      </c>
      <c r="H32" s="30">
        <f t="shared" si="2"/>
        <v>2</v>
      </c>
      <c r="N32" s="34">
        <v>22</v>
      </c>
      <c r="O32" s="35">
        <v>61</v>
      </c>
      <c r="P32" s="34">
        <v>31</v>
      </c>
      <c r="Q32" s="36">
        <v>0.23</v>
      </c>
      <c r="R32" s="34">
        <v>23</v>
      </c>
      <c r="S32" s="35">
        <v>59</v>
      </c>
      <c r="T32" s="34">
        <v>30</v>
      </c>
      <c r="U32" s="36">
        <v>0.23</v>
      </c>
      <c r="V32" s="34">
        <v>14</v>
      </c>
      <c r="W32" s="35">
        <v>65</v>
      </c>
      <c r="X32" s="34">
        <v>31</v>
      </c>
      <c r="Y32" s="36">
        <v>0.23</v>
      </c>
    </row>
    <row r="33" spans="1:25">
      <c r="A33" s="28" t="s">
        <v>104</v>
      </c>
      <c r="B33" s="29" t="s">
        <v>105</v>
      </c>
      <c r="C33" s="30">
        <v>81</v>
      </c>
      <c r="D33" s="30">
        <v>85</v>
      </c>
      <c r="E33" s="30">
        <v>71</v>
      </c>
      <c r="F33" s="30">
        <f t="shared" si="0"/>
        <v>83</v>
      </c>
      <c r="G33" s="30">
        <f t="shared" si="1"/>
        <v>237</v>
      </c>
      <c r="H33" s="30">
        <f t="shared" si="2"/>
        <v>18</v>
      </c>
      <c r="N33" s="34">
        <v>6</v>
      </c>
      <c r="O33" s="35">
        <v>58</v>
      </c>
      <c r="P33" s="34">
        <v>32</v>
      </c>
      <c r="Q33" s="36">
        <v>0.17899999999999999</v>
      </c>
      <c r="R33" s="34">
        <v>13</v>
      </c>
      <c r="S33" s="35">
        <v>58</v>
      </c>
      <c r="T33" s="34">
        <v>32</v>
      </c>
      <c r="U33" s="36">
        <v>0.17899999999999999</v>
      </c>
      <c r="V33" s="34">
        <v>6</v>
      </c>
      <c r="W33" s="35">
        <v>63</v>
      </c>
      <c r="X33" s="34">
        <v>32</v>
      </c>
      <c r="Y33" s="36">
        <v>0.20499999999999999</v>
      </c>
    </row>
    <row r="34" spans="1:25">
      <c r="A34" s="28" t="s">
        <v>106</v>
      </c>
      <c r="B34" s="29" t="s">
        <v>107</v>
      </c>
      <c r="C34" s="30">
        <v>49</v>
      </c>
      <c r="D34" s="30">
        <v>53</v>
      </c>
      <c r="E34" s="30">
        <v>92</v>
      </c>
      <c r="F34" s="30">
        <f t="shared" si="0"/>
        <v>72.5</v>
      </c>
      <c r="G34" s="30">
        <f t="shared" si="1"/>
        <v>194</v>
      </c>
      <c r="H34" s="30">
        <f t="shared" si="2"/>
        <v>30</v>
      </c>
      <c r="N34" s="34">
        <v>23</v>
      </c>
      <c r="O34" s="35">
        <v>58</v>
      </c>
      <c r="P34" s="34">
        <v>32</v>
      </c>
      <c r="Q34" s="36">
        <v>0.17899999999999999</v>
      </c>
      <c r="R34" s="34">
        <v>34</v>
      </c>
      <c r="S34" s="35">
        <v>58</v>
      </c>
      <c r="T34" s="34">
        <v>32</v>
      </c>
      <c r="U34" s="36">
        <v>0.17899999999999999</v>
      </c>
      <c r="V34" s="34">
        <v>13</v>
      </c>
      <c r="W34" s="35">
        <v>59</v>
      </c>
      <c r="X34" s="34">
        <v>33</v>
      </c>
      <c r="Y34" s="36">
        <v>0.128</v>
      </c>
    </row>
    <row r="35" spans="1:25">
      <c r="A35" s="28" t="s">
        <v>108</v>
      </c>
      <c r="B35" s="29" t="s">
        <v>37</v>
      </c>
      <c r="C35" s="30">
        <v>68</v>
      </c>
      <c r="D35" s="30">
        <v>58</v>
      </c>
      <c r="E35" s="30">
        <v>94</v>
      </c>
      <c r="F35" s="30">
        <f t="shared" si="0"/>
        <v>81</v>
      </c>
      <c r="G35" s="30">
        <f t="shared" si="1"/>
        <v>220</v>
      </c>
      <c r="H35" s="30">
        <f t="shared" si="2"/>
        <v>21</v>
      </c>
      <c r="N35" s="34">
        <v>4</v>
      </c>
      <c r="O35" s="35">
        <v>56</v>
      </c>
      <c r="P35" s="34">
        <v>34</v>
      </c>
      <c r="Q35" s="36">
        <v>0.153</v>
      </c>
      <c r="R35" s="34">
        <v>40</v>
      </c>
      <c r="S35" s="35">
        <v>56</v>
      </c>
      <c r="T35" s="34">
        <v>34</v>
      </c>
      <c r="U35" s="36">
        <v>0.153</v>
      </c>
      <c r="V35" s="34">
        <v>21</v>
      </c>
      <c r="W35" s="35">
        <v>59</v>
      </c>
      <c r="X35" s="34">
        <v>33</v>
      </c>
      <c r="Y35" s="36">
        <v>0.128</v>
      </c>
    </row>
    <row r="36" spans="1:25">
      <c r="A36" s="28" t="s">
        <v>109</v>
      </c>
      <c r="B36" s="29" t="s">
        <v>110</v>
      </c>
      <c r="C36" s="30">
        <v>97</v>
      </c>
      <c r="D36" s="30">
        <v>77</v>
      </c>
      <c r="E36" s="30">
        <v>74</v>
      </c>
      <c r="F36" s="30">
        <f t="shared" si="0"/>
        <v>87</v>
      </c>
      <c r="G36" s="30">
        <f t="shared" si="1"/>
        <v>248</v>
      </c>
      <c r="H36" s="30">
        <f t="shared" si="2"/>
        <v>13</v>
      </c>
      <c r="N36" s="34">
        <v>29</v>
      </c>
      <c r="O36" s="35">
        <v>52</v>
      </c>
      <c r="P36" s="34">
        <v>35</v>
      </c>
      <c r="Q36" s="36">
        <v>0.128</v>
      </c>
      <c r="R36" s="34">
        <v>22</v>
      </c>
      <c r="S36" s="35">
        <v>55</v>
      </c>
      <c r="T36" s="34">
        <v>35</v>
      </c>
      <c r="U36" s="36">
        <v>0.128</v>
      </c>
      <c r="V36" s="34">
        <v>22</v>
      </c>
      <c r="W36" s="35">
        <v>59</v>
      </c>
      <c r="X36" s="34">
        <v>33</v>
      </c>
      <c r="Y36" s="36">
        <v>0.128</v>
      </c>
    </row>
    <row r="37" spans="1:25">
      <c r="A37" s="28" t="s">
        <v>111</v>
      </c>
      <c r="B37" s="29" t="s">
        <v>112</v>
      </c>
      <c r="C37" s="30">
        <v>63</v>
      </c>
      <c r="D37" s="30">
        <v>61</v>
      </c>
      <c r="E37" s="30">
        <v>80</v>
      </c>
      <c r="F37" s="30">
        <f t="shared" si="0"/>
        <v>71.5</v>
      </c>
      <c r="G37" s="30">
        <f t="shared" si="1"/>
        <v>204</v>
      </c>
      <c r="H37" s="30">
        <f t="shared" si="2"/>
        <v>32</v>
      </c>
      <c r="N37" s="34">
        <v>39</v>
      </c>
      <c r="O37" s="35">
        <v>51</v>
      </c>
      <c r="P37" s="34">
        <v>36</v>
      </c>
      <c r="Q37" s="36">
        <v>0.10199999999999999</v>
      </c>
      <c r="R37" s="34">
        <v>33</v>
      </c>
      <c r="S37" s="35">
        <v>53</v>
      </c>
      <c r="T37" s="34">
        <v>36</v>
      </c>
      <c r="U37" s="36">
        <v>0.10199999999999999</v>
      </c>
      <c r="V37" s="34">
        <v>3</v>
      </c>
      <c r="W37" s="35">
        <v>58</v>
      </c>
      <c r="X37" s="34">
        <v>36</v>
      </c>
      <c r="Y37" s="36">
        <v>0.10199999999999999</v>
      </c>
    </row>
    <row r="38" spans="1:25">
      <c r="A38" s="28" t="s">
        <v>113</v>
      </c>
      <c r="B38" s="29" t="s">
        <v>58</v>
      </c>
      <c r="C38" s="30">
        <v>97</v>
      </c>
      <c r="D38" s="30">
        <v>68</v>
      </c>
      <c r="E38" s="30">
        <v>83</v>
      </c>
      <c r="F38" s="30">
        <f t="shared" si="0"/>
        <v>90</v>
      </c>
      <c r="G38" s="30">
        <f t="shared" si="1"/>
        <v>248</v>
      </c>
      <c r="H38" s="30">
        <f t="shared" si="2"/>
        <v>9</v>
      </c>
      <c r="N38" s="34">
        <v>8</v>
      </c>
      <c r="O38" s="35">
        <v>50</v>
      </c>
      <c r="P38" s="34">
        <v>37</v>
      </c>
      <c r="Q38" s="36">
        <v>5.0999999999999997E-2</v>
      </c>
      <c r="R38" s="34">
        <v>11</v>
      </c>
      <c r="S38" s="35">
        <v>52</v>
      </c>
      <c r="T38" s="34">
        <v>37</v>
      </c>
      <c r="U38" s="36">
        <v>5.0999999999999997E-2</v>
      </c>
      <c r="V38" s="34">
        <v>5</v>
      </c>
      <c r="W38" s="35">
        <v>56</v>
      </c>
      <c r="X38" s="34">
        <v>37</v>
      </c>
      <c r="Y38" s="36">
        <v>7.5999999999999998E-2</v>
      </c>
    </row>
    <row r="39" spans="1:25">
      <c r="A39" s="28" t="s">
        <v>114</v>
      </c>
      <c r="B39" s="29" t="s">
        <v>15</v>
      </c>
      <c r="C39" s="30">
        <v>49</v>
      </c>
      <c r="D39" s="30">
        <v>69</v>
      </c>
      <c r="E39" s="30">
        <v>68</v>
      </c>
      <c r="F39" s="30">
        <f t="shared" si="0"/>
        <v>68.5</v>
      </c>
      <c r="G39" s="30">
        <f t="shared" si="1"/>
        <v>186</v>
      </c>
      <c r="H39" s="30">
        <f t="shared" si="2"/>
        <v>34</v>
      </c>
      <c r="N39" s="34">
        <v>30</v>
      </c>
      <c r="O39" s="35">
        <v>50</v>
      </c>
      <c r="P39" s="34">
        <v>37</v>
      </c>
      <c r="Q39" s="36">
        <v>5.0999999999999997E-2</v>
      </c>
      <c r="R39" s="34">
        <v>14</v>
      </c>
      <c r="S39" s="35">
        <v>52</v>
      </c>
      <c r="T39" s="34">
        <v>37</v>
      </c>
      <c r="U39" s="36">
        <v>5.0999999999999997E-2</v>
      </c>
      <c r="V39" s="34">
        <v>23</v>
      </c>
      <c r="W39" s="35">
        <v>55</v>
      </c>
      <c r="X39" s="34">
        <v>38</v>
      </c>
      <c r="Y39" s="36">
        <v>5.0999999999999997E-2</v>
      </c>
    </row>
    <row r="40" spans="1:25">
      <c r="A40" s="28" t="s">
        <v>115</v>
      </c>
      <c r="B40" s="29" t="s">
        <v>160</v>
      </c>
      <c r="C40" s="30">
        <v>51</v>
      </c>
      <c r="D40" s="30">
        <v>86</v>
      </c>
      <c r="E40" s="30">
        <v>66</v>
      </c>
      <c r="F40" s="30">
        <f t="shared" si="0"/>
        <v>76</v>
      </c>
      <c r="G40" s="30">
        <f t="shared" si="1"/>
        <v>203</v>
      </c>
      <c r="H40" s="30">
        <f t="shared" si="2"/>
        <v>28</v>
      </c>
      <c r="N40" s="34">
        <v>33</v>
      </c>
      <c r="O40" s="35">
        <v>49</v>
      </c>
      <c r="P40" s="34">
        <v>39</v>
      </c>
      <c r="Q40" s="36">
        <v>0</v>
      </c>
      <c r="R40" s="34">
        <v>19</v>
      </c>
      <c r="S40" s="35">
        <v>51</v>
      </c>
      <c r="T40" s="34">
        <v>39</v>
      </c>
      <c r="U40" s="36">
        <v>2.5000000000000001E-2</v>
      </c>
      <c r="V40" s="34">
        <v>2</v>
      </c>
      <c r="W40" s="35">
        <v>52</v>
      </c>
      <c r="X40" s="34">
        <v>39</v>
      </c>
      <c r="Y40" s="36">
        <v>2.5000000000000001E-2</v>
      </c>
    </row>
    <row r="41" spans="1:25" ht="17.25" thickBot="1">
      <c r="A41" s="28" t="s">
        <v>116</v>
      </c>
      <c r="B41" s="29" t="s">
        <v>161</v>
      </c>
      <c r="C41" s="30">
        <v>93</v>
      </c>
      <c r="D41" s="30">
        <v>56</v>
      </c>
      <c r="E41" s="30">
        <v>66</v>
      </c>
      <c r="F41" s="30">
        <f t="shared" si="0"/>
        <v>79.5</v>
      </c>
      <c r="G41" s="30">
        <f t="shared" si="1"/>
        <v>215</v>
      </c>
      <c r="H41" s="30">
        <f t="shared" si="2"/>
        <v>22</v>
      </c>
      <c r="N41" s="37">
        <v>38</v>
      </c>
      <c r="O41" s="38">
        <v>49</v>
      </c>
      <c r="P41" s="37">
        <v>39</v>
      </c>
      <c r="Q41" s="39">
        <v>0</v>
      </c>
      <c r="R41" s="37">
        <v>27</v>
      </c>
      <c r="S41" s="38">
        <v>49</v>
      </c>
      <c r="T41" s="37">
        <v>40</v>
      </c>
      <c r="U41" s="39">
        <v>0</v>
      </c>
      <c r="V41" s="37">
        <v>24</v>
      </c>
      <c r="W41" s="38">
        <v>49</v>
      </c>
      <c r="X41" s="37">
        <v>40</v>
      </c>
      <c r="Y41" s="39">
        <v>0</v>
      </c>
    </row>
    <row r="42" spans="1:25">
      <c r="A42" s="28" t="s">
        <v>162</v>
      </c>
      <c r="C42" s="33">
        <f>COUNTIF(C2:C41,"&lt;60")</f>
        <v>9</v>
      </c>
      <c r="D42" s="33">
        <f>COUNTIF(D2:D41,"&lt;60")</f>
        <v>11</v>
      </c>
      <c r="E42" s="33">
        <f>COUNTIF(E2:E41,"&lt;60")</f>
        <v>8</v>
      </c>
    </row>
    <row r="43" spans="1:25">
      <c r="A43" s="28" t="s">
        <v>163</v>
      </c>
      <c r="C43" s="33">
        <f>COUNTIF(C2:C41,"&gt;"&amp;AVERAGE(C2:C41))</f>
        <v>22</v>
      </c>
      <c r="D43" s="33">
        <f>COUNTIF(D2:D41,"&gt;"&amp;AVERAGE(D2:D41))</f>
        <v>17</v>
      </c>
      <c r="E43" s="33">
        <f>COUNTIF(E2:E41,"&gt;"&amp;AVERAGE(E2:E41))</f>
        <v>18</v>
      </c>
    </row>
    <row r="44" spans="1:25">
      <c r="A44" s="28" t="s">
        <v>164</v>
      </c>
      <c r="C44" s="33">
        <f>MAX(C2:C41)</f>
        <v>97</v>
      </c>
      <c r="D44" s="33">
        <f>MAX(D2:D41)</f>
        <v>100</v>
      </c>
      <c r="E44" s="33">
        <f>MAX(E2:E41)</f>
        <v>100</v>
      </c>
    </row>
    <row r="45" spans="1:25">
      <c r="A45" s="28" t="s">
        <v>165</v>
      </c>
      <c r="C45" s="33">
        <f>MIN(C2:C41)</f>
        <v>49</v>
      </c>
      <c r="D45" s="33">
        <f>MIN(D2:D41)</f>
        <v>49</v>
      </c>
      <c r="E45" s="33">
        <f>MIN(E2:E41)</f>
        <v>49</v>
      </c>
    </row>
  </sheetData>
  <phoneticPr fontId="2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workbookViewId="0">
      <selection activeCell="G13" sqref="G13"/>
    </sheetView>
  </sheetViews>
  <sheetFormatPr defaultColWidth="8.875" defaultRowHeight="16.5"/>
  <cols>
    <col min="1" max="1" width="8.875" style="1"/>
    <col min="2" max="2" width="10.625" style="10" customWidth="1"/>
    <col min="3" max="4" width="10.625" style="1" customWidth="1"/>
    <col min="5" max="5" width="5.375" style="1" customWidth="1"/>
    <col min="6" max="8" width="8.625" style="1" customWidth="1"/>
    <col min="9" max="9" width="15.875" style="1" customWidth="1"/>
    <col min="10" max="10" width="12.5" style="1" customWidth="1"/>
    <col min="11" max="11" width="16.25" style="1" customWidth="1"/>
    <col min="12" max="12" width="12.75" style="1" customWidth="1"/>
    <col min="13" max="13" width="8.625" style="1" customWidth="1"/>
    <col min="14" max="16384" width="8.875" style="1"/>
  </cols>
  <sheetData>
    <row r="1" spans="1:22" ht="21" customHeight="1">
      <c r="A1" s="48" t="s">
        <v>16</v>
      </c>
      <c r="B1" s="48"/>
      <c r="C1" s="48"/>
      <c r="D1" s="48"/>
      <c r="H1"/>
      <c r="I1"/>
      <c r="J1"/>
      <c r="K1"/>
      <c r="L1"/>
      <c r="M1"/>
    </row>
    <row r="2" spans="1:22">
      <c r="A2" s="5" t="s">
        <v>5</v>
      </c>
      <c r="B2" s="5" t="s">
        <v>14</v>
      </c>
      <c r="C2" s="6" t="s">
        <v>0</v>
      </c>
      <c r="D2" s="6" t="s">
        <v>1</v>
      </c>
      <c r="F2" s="6" t="s">
        <v>17</v>
      </c>
      <c r="G2" s="6" t="s">
        <v>0</v>
      </c>
      <c r="H2"/>
      <c r="I2"/>
      <c r="J2"/>
      <c r="K2"/>
      <c r="L2"/>
      <c r="M2"/>
    </row>
    <row r="3" spans="1:22">
      <c r="A3" s="2">
        <v>1</v>
      </c>
      <c r="B3" s="7" t="s">
        <v>69</v>
      </c>
      <c r="C3" s="4">
        <v>60</v>
      </c>
      <c r="D3" s="4">
        <v>71</v>
      </c>
      <c r="F3" s="11">
        <v>49</v>
      </c>
      <c r="G3" s="12"/>
      <c r="H3"/>
      <c r="I3"/>
      <c r="J3"/>
      <c r="K3"/>
      <c r="L3"/>
      <c r="M3"/>
    </row>
    <row r="4" spans="1:22">
      <c r="A4" s="2">
        <v>2</v>
      </c>
      <c r="B4" s="7" t="s">
        <v>34</v>
      </c>
      <c r="C4" s="4">
        <v>99</v>
      </c>
      <c r="D4" s="4">
        <v>66</v>
      </c>
      <c r="F4" s="11">
        <v>59</v>
      </c>
      <c r="G4" s="12"/>
      <c r="H4"/>
      <c r="I4"/>
      <c r="J4"/>
      <c r="K4"/>
      <c r="L4"/>
      <c r="M4"/>
    </row>
    <row r="5" spans="1:22">
      <c r="A5" s="2">
        <v>3</v>
      </c>
      <c r="B5" s="7" t="s">
        <v>35</v>
      </c>
      <c r="C5" s="4">
        <v>92</v>
      </c>
      <c r="D5" s="4">
        <v>72</v>
      </c>
      <c r="F5" s="11">
        <v>69</v>
      </c>
      <c r="G5" s="12"/>
      <c r="H5"/>
      <c r="I5"/>
      <c r="J5"/>
      <c r="K5"/>
      <c r="L5"/>
      <c r="M5"/>
    </row>
    <row r="6" spans="1:22">
      <c r="A6" s="2">
        <v>4</v>
      </c>
      <c r="B6" s="8" t="s">
        <v>36</v>
      </c>
      <c r="C6" s="4">
        <v>68</v>
      </c>
      <c r="D6" s="4">
        <v>98</v>
      </c>
      <c r="F6" s="11">
        <v>79</v>
      </c>
      <c r="G6" s="12"/>
      <c r="H6"/>
      <c r="I6"/>
      <c r="J6"/>
      <c r="K6"/>
      <c r="L6"/>
      <c r="M6"/>
    </row>
    <row r="7" spans="1:22">
      <c r="A7" s="2">
        <v>5</v>
      </c>
      <c r="B7" s="7" t="s">
        <v>37</v>
      </c>
      <c r="C7" s="4">
        <v>97</v>
      </c>
      <c r="D7" s="4">
        <v>90</v>
      </c>
      <c r="F7" s="11">
        <v>89</v>
      </c>
      <c r="G7" s="12"/>
      <c r="H7"/>
      <c r="I7"/>
      <c r="J7"/>
      <c r="K7"/>
      <c r="L7"/>
      <c r="M7"/>
    </row>
    <row r="8" spans="1:22">
      <c r="A8" s="2">
        <v>6</v>
      </c>
      <c r="B8" s="7" t="s">
        <v>38</v>
      </c>
      <c r="C8" s="4">
        <v>62</v>
      </c>
      <c r="D8" s="4">
        <v>74</v>
      </c>
      <c r="F8" s="11">
        <v>99</v>
      </c>
      <c r="G8" s="12"/>
      <c r="H8"/>
      <c r="I8"/>
      <c r="J8"/>
      <c r="K8"/>
      <c r="L8"/>
      <c r="M8"/>
    </row>
    <row r="9" spans="1:22">
      <c r="A9" s="2">
        <v>7</v>
      </c>
      <c r="B9" s="7" t="s">
        <v>39</v>
      </c>
      <c r="C9" s="4">
        <v>79</v>
      </c>
      <c r="D9" s="4">
        <v>91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>
      <c r="A10" s="2">
        <v>8</v>
      </c>
      <c r="B10" s="7" t="s">
        <v>2</v>
      </c>
      <c r="C10" s="4">
        <v>97</v>
      </c>
      <c r="D10" s="4">
        <v>80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>
      <c r="A11" s="2">
        <v>9</v>
      </c>
      <c r="B11" s="9" t="s">
        <v>40</v>
      </c>
      <c r="C11" s="4">
        <v>70</v>
      </c>
      <c r="D11" s="4">
        <v>95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>
      <c r="A12" s="2">
        <v>10</v>
      </c>
      <c r="B12" s="7" t="s">
        <v>41</v>
      </c>
      <c r="C12" s="4">
        <v>71</v>
      </c>
      <c r="D12" s="4">
        <v>66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>
      <c r="A13" s="2">
        <v>11</v>
      </c>
      <c r="B13" s="7" t="s">
        <v>42</v>
      </c>
      <c r="C13" s="4">
        <v>90</v>
      </c>
      <c r="D13" s="4">
        <v>70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>
      <c r="A14" s="2">
        <v>12</v>
      </c>
      <c r="B14" s="7" t="s">
        <v>43</v>
      </c>
      <c r="C14" s="4">
        <v>88</v>
      </c>
      <c r="D14" s="4">
        <v>71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>
      <c r="A15" s="2">
        <v>13</v>
      </c>
      <c r="B15" s="7" t="s">
        <v>71</v>
      </c>
      <c r="C15" s="4">
        <v>62</v>
      </c>
      <c r="D15" s="4">
        <v>57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>
      <c r="A16" s="2">
        <v>14</v>
      </c>
      <c r="B16" s="7" t="s">
        <v>44</v>
      </c>
      <c r="C16" s="4">
        <v>63</v>
      </c>
      <c r="D16" s="4">
        <v>76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>
      <c r="A17" s="2">
        <v>15</v>
      </c>
      <c r="B17" s="7" t="s">
        <v>70</v>
      </c>
      <c r="C17" s="4">
        <v>45</v>
      </c>
      <c r="D17" s="4">
        <v>81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>
      <c r="A18" s="2">
        <v>16</v>
      </c>
      <c r="B18" s="7" t="s">
        <v>45</v>
      </c>
      <c r="C18" s="4">
        <v>61</v>
      </c>
      <c r="D18" s="4">
        <v>92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>
      <c r="A19" s="2">
        <v>17</v>
      </c>
      <c r="B19" s="7" t="s">
        <v>4</v>
      </c>
      <c r="C19" s="4">
        <v>54</v>
      </c>
      <c r="D19" s="4">
        <v>83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>
      <c r="A20" s="2">
        <v>18</v>
      </c>
      <c r="B20" s="9" t="s">
        <v>46</v>
      </c>
      <c r="C20" s="4">
        <v>88</v>
      </c>
      <c r="D20" s="4">
        <v>81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>
      <c r="A21" s="2">
        <v>19</v>
      </c>
      <c r="B21" s="7" t="s">
        <v>47</v>
      </c>
      <c r="C21" s="4">
        <v>58</v>
      </c>
      <c r="D21" s="4">
        <v>69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>
      <c r="A22" s="2">
        <v>20</v>
      </c>
      <c r="B22" s="7" t="s">
        <v>15</v>
      </c>
      <c r="C22" s="4">
        <v>69</v>
      </c>
      <c r="D22" s="4">
        <v>60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>
      <c r="A23" s="2">
        <v>21</v>
      </c>
      <c r="B23" s="7" t="s">
        <v>48</v>
      </c>
      <c r="C23" s="4">
        <v>54</v>
      </c>
      <c r="D23" s="4">
        <v>70</v>
      </c>
      <c r="F23" s="3"/>
      <c r="G23" s="3"/>
    </row>
    <row r="24" spans="1:22">
      <c r="A24" s="2">
        <v>22</v>
      </c>
      <c r="B24" s="9" t="s">
        <v>49</v>
      </c>
      <c r="C24" s="4">
        <v>78</v>
      </c>
      <c r="D24" s="4">
        <v>69</v>
      </c>
      <c r="F24" s="3"/>
      <c r="G24" s="3"/>
    </row>
    <row r="25" spans="1:22">
      <c r="A25" s="2">
        <v>23</v>
      </c>
      <c r="B25" s="7" t="s">
        <v>3</v>
      </c>
      <c r="C25" s="4">
        <v>55</v>
      </c>
      <c r="D25" s="4">
        <v>94</v>
      </c>
    </row>
    <row r="26" spans="1:22">
      <c r="A26" s="2">
        <v>24</v>
      </c>
      <c r="B26" s="7" t="s">
        <v>50</v>
      </c>
      <c r="C26" s="4">
        <v>88</v>
      </c>
      <c r="D26" s="4">
        <v>60</v>
      </c>
    </row>
    <row r="27" spans="1:22">
      <c r="A27" s="2">
        <v>25</v>
      </c>
      <c r="B27" s="9" t="s">
        <v>51</v>
      </c>
      <c r="C27" s="4">
        <v>59</v>
      </c>
      <c r="D27" s="4">
        <v>87</v>
      </c>
    </row>
    <row r="28" spans="1:22">
      <c r="A28" s="2">
        <v>26</v>
      </c>
      <c r="B28" s="7" t="s">
        <v>52</v>
      </c>
      <c r="C28" s="4">
        <v>65</v>
      </c>
      <c r="D28" s="4">
        <v>76</v>
      </c>
    </row>
    <row r="29" spans="1:22">
      <c r="A29" s="2">
        <v>27</v>
      </c>
      <c r="B29" s="7" t="s">
        <v>53</v>
      </c>
      <c r="C29" s="4">
        <v>27</v>
      </c>
      <c r="D29" s="4">
        <v>66</v>
      </c>
    </row>
    <row r="30" spans="1:22">
      <c r="A30" s="2">
        <v>28</v>
      </c>
      <c r="B30" s="7" t="s">
        <v>8</v>
      </c>
      <c r="C30" s="4">
        <v>79</v>
      </c>
      <c r="D30" s="4">
        <v>53</v>
      </c>
    </row>
    <row r="31" spans="1:22">
      <c r="A31" s="2">
        <v>29</v>
      </c>
      <c r="B31" s="7" t="s">
        <v>54</v>
      </c>
      <c r="C31" s="4">
        <v>63</v>
      </c>
      <c r="D31" s="4">
        <v>63</v>
      </c>
    </row>
    <row r="32" spans="1:22">
      <c r="A32" s="2">
        <v>30</v>
      </c>
      <c r="B32" s="7" t="s">
        <v>55</v>
      </c>
      <c r="C32" s="4">
        <v>74</v>
      </c>
      <c r="D32" s="4">
        <v>51</v>
      </c>
    </row>
    <row r="33" spans="1:4">
      <c r="A33" s="2">
        <v>31</v>
      </c>
      <c r="B33" s="7" t="s">
        <v>56</v>
      </c>
      <c r="C33" s="4">
        <v>67</v>
      </c>
      <c r="D33" s="4">
        <v>47</v>
      </c>
    </row>
    <row r="34" spans="1:4">
      <c r="A34" s="2">
        <v>32</v>
      </c>
      <c r="B34" s="7" t="s">
        <v>57</v>
      </c>
      <c r="C34" s="4">
        <v>30</v>
      </c>
      <c r="D34" s="4">
        <v>68</v>
      </c>
    </row>
    <row r="35" spans="1:4">
      <c r="A35" s="2">
        <v>33</v>
      </c>
      <c r="B35" s="7" t="s">
        <v>58</v>
      </c>
      <c r="C35" s="4">
        <v>30</v>
      </c>
      <c r="D35" s="4">
        <v>90</v>
      </c>
    </row>
    <row r="36" spans="1:4">
      <c r="A36" s="2">
        <v>34</v>
      </c>
      <c r="B36" s="7" t="s">
        <v>59</v>
      </c>
      <c r="C36" s="4">
        <v>50</v>
      </c>
      <c r="D36" s="4">
        <v>63</v>
      </c>
    </row>
    <row r="37" spans="1:4">
      <c r="A37" s="2">
        <v>35</v>
      </c>
      <c r="B37" s="7" t="s">
        <v>60</v>
      </c>
      <c r="C37" s="4">
        <v>81</v>
      </c>
      <c r="D37" s="4">
        <v>40</v>
      </c>
    </row>
    <row r="38" spans="1:4">
      <c r="A38" s="2">
        <v>36</v>
      </c>
      <c r="B38" s="9" t="s">
        <v>61</v>
      </c>
      <c r="C38" s="4">
        <v>70</v>
      </c>
      <c r="D38" s="4">
        <v>84</v>
      </c>
    </row>
    <row r="39" spans="1:4">
      <c r="A39" s="2">
        <v>37</v>
      </c>
      <c r="B39" s="7" t="s">
        <v>6</v>
      </c>
      <c r="C39" s="4">
        <v>75</v>
      </c>
      <c r="D39" s="4">
        <v>73</v>
      </c>
    </row>
    <row r="40" spans="1:4">
      <c r="A40" s="2">
        <v>38</v>
      </c>
      <c r="B40" s="7" t="s">
        <v>62</v>
      </c>
      <c r="C40" s="4">
        <v>62</v>
      </c>
      <c r="D40" s="4">
        <v>92</v>
      </c>
    </row>
    <row r="41" spans="1:4">
      <c r="A41" s="2">
        <v>39</v>
      </c>
      <c r="B41" s="7" t="s">
        <v>7</v>
      </c>
      <c r="C41" s="4">
        <v>83</v>
      </c>
      <c r="D41" s="4">
        <v>85</v>
      </c>
    </row>
    <row r="42" spans="1:4">
      <c r="A42" s="2">
        <v>40</v>
      </c>
      <c r="B42" s="7" t="s">
        <v>10</v>
      </c>
      <c r="C42" s="4">
        <v>61</v>
      </c>
      <c r="D42" s="4">
        <v>67</v>
      </c>
    </row>
    <row r="43" spans="1:4">
      <c r="A43" s="2">
        <v>41</v>
      </c>
      <c r="B43" s="7" t="s">
        <v>63</v>
      </c>
      <c r="C43" s="4">
        <v>53</v>
      </c>
      <c r="D43" s="4">
        <v>61</v>
      </c>
    </row>
    <row r="44" spans="1:4">
      <c r="A44" s="2">
        <v>42</v>
      </c>
      <c r="B44" s="8" t="s">
        <v>64</v>
      </c>
      <c r="C44" s="4">
        <v>69</v>
      </c>
      <c r="D44" s="4">
        <v>71</v>
      </c>
    </row>
    <row r="45" spans="1:4">
      <c r="A45" s="2">
        <v>43</v>
      </c>
      <c r="B45" s="7" t="s">
        <v>65</v>
      </c>
      <c r="C45" s="4">
        <v>57</v>
      </c>
      <c r="D45" s="4">
        <v>75</v>
      </c>
    </row>
    <row r="46" spans="1:4">
      <c r="A46" s="2">
        <v>44</v>
      </c>
      <c r="B46" s="7" t="s">
        <v>66</v>
      </c>
      <c r="C46" s="4">
        <v>70</v>
      </c>
      <c r="D46" s="4">
        <v>62</v>
      </c>
    </row>
    <row r="47" spans="1:4">
      <c r="A47" s="2">
        <v>45</v>
      </c>
      <c r="B47" s="7" t="s">
        <v>11</v>
      </c>
      <c r="C47" s="4">
        <v>75</v>
      </c>
      <c r="D47" s="4">
        <v>83</v>
      </c>
    </row>
    <row r="48" spans="1:4">
      <c r="A48" s="2">
        <v>46</v>
      </c>
      <c r="B48" s="7" t="s">
        <v>67</v>
      </c>
      <c r="C48" s="4">
        <v>53</v>
      </c>
      <c r="D48" s="4">
        <v>72</v>
      </c>
    </row>
    <row r="49" spans="1:4">
      <c r="A49" s="2">
        <v>47</v>
      </c>
      <c r="B49" s="7" t="s">
        <v>68</v>
      </c>
      <c r="C49" s="4">
        <v>69</v>
      </c>
      <c r="D49" s="4">
        <v>77</v>
      </c>
    </row>
    <row r="50" spans="1:4">
      <c r="A50" s="2">
        <v>48</v>
      </c>
      <c r="B50" s="9" t="s">
        <v>13</v>
      </c>
      <c r="C50" s="4">
        <v>69</v>
      </c>
      <c r="D50" s="4">
        <v>84</v>
      </c>
    </row>
    <row r="51" spans="1:4">
      <c r="A51" s="2">
        <v>49</v>
      </c>
      <c r="B51" s="8" t="s">
        <v>9</v>
      </c>
      <c r="C51" s="4">
        <v>61</v>
      </c>
      <c r="D51" s="4">
        <v>78</v>
      </c>
    </row>
    <row r="52" spans="1:4">
      <c r="A52" s="2">
        <v>50</v>
      </c>
      <c r="B52" s="7" t="s">
        <v>12</v>
      </c>
      <c r="C52" s="4">
        <v>98</v>
      </c>
      <c r="D52" s="4">
        <v>44</v>
      </c>
    </row>
  </sheetData>
  <mergeCells count="1">
    <mergeCell ref="A1:D1"/>
  </mergeCells>
  <phoneticPr fontId="2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" sqref="E1"/>
    </sheetView>
  </sheetViews>
  <sheetFormatPr defaultColWidth="8.875" defaultRowHeight="16.5"/>
  <cols>
    <col min="1" max="16384" width="8.875" style="16"/>
  </cols>
  <sheetData>
    <row r="1" spans="1:4" ht="17.25" thickBot="1">
      <c r="A1" s="23" t="s">
        <v>33</v>
      </c>
      <c r="B1" s="13" t="s">
        <v>29</v>
      </c>
      <c r="C1" s="14" t="s">
        <v>30</v>
      </c>
      <c r="D1" s="15" t="s">
        <v>31</v>
      </c>
    </row>
    <row r="2" spans="1:4">
      <c r="A2" s="24" t="s">
        <v>32</v>
      </c>
      <c r="B2" s="17">
        <v>6</v>
      </c>
      <c r="C2" s="18">
        <v>51</v>
      </c>
      <c r="D2" s="19">
        <v>3</v>
      </c>
    </row>
    <row r="3" spans="1:4">
      <c r="A3" s="24" t="s">
        <v>18</v>
      </c>
      <c r="B3" s="17">
        <v>8</v>
      </c>
      <c r="C3" s="18">
        <v>82</v>
      </c>
      <c r="D3" s="19">
        <v>8</v>
      </c>
    </row>
    <row r="4" spans="1:4">
      <c r="A4" s="24" t="s">
        <v>19</v>
      </c>
      <c r="B4" s="17">
        <v>4</v>
      </c>
      <c r="C4" s="18">
        <v>59</v>
      </c>
      <c r="D4" s="19">
        <v>4</v>
      </c>
    </row>
    <row r="5" spans="1:4">
      <c r="A5" s="24" t="s">
        <v>20</v>
      </c>
      <c r="B5" s="17">
        <v>3</v>
      </c>
      <c r="C5" s="18">
        <v>68</v>
      </c>
      <c r="D5" s="19">
        <v>7</v>
      </c>
    </row>
    <row r="6" spans="1:4">
      <c r="A6" s="24" t="s">
        <v>21</v>
      </c>
      <c r="B6" s="17">
        <v>3</v>
      </c>
      <c r="C6" s="18">
        <v>55</v>
      </c>
      <c r="D6" s="19">
        <v>6</v>
      </c>
    </row>
    <row r="7" spans="1:4">
      <c r="A7" s="24" t="s">
        <v>22</v>
      </c>
      <c r="B7" s="17">
        <v>12</v>
      </c>
      <c r="C7" s="18">
        <v>78</v>
      </c>
      <c r="D7" s="19">
        <v>8</v>
      </c>
    </row>
    <row r="8" spans="1:4">
      <c r="A8" s="24" t="s">
        <v>23</v>
      </c>
      <c r="B8" s="17">
        <v>9</v>
      </c>
      <c r="C8" s="18">
        <v>45</v>
      </c>
      <c r="D8" s="19">
        <v>5</v>
      </c>
    </row>
    <row r="9" spans="1:4">
      <c r="A9" s="24" t="s">
        <v>24</v>
      </c>
      <c r="B9" s="17">
        <v>7</v>
      </c>
      <c r="C9" s="18">
        <v>44</v>
      </c>
      <c r="D9" s="19">
        <v>4</v>
      </c>
    </row>
    <row r="10" spans="1:4">
      <c r="A10" s="24" t="s">
        <v>25</v>
      </c>
      <c r="B10" s="17">
        <v>8</v>
      </c>
      <c r="C10" s="18">
        <v>52</v>
      </c>
      <c r="D10" s="19">
        <v>6</v>
      </c>
    </row>
    <row r="11" spans="1:4">
      <c r="A11" s="24" t="s">
        <v>26</v>
      </c>
      <c r="B11" s="17">
        <v>9</v>
      </c>
      <c r="C11" s="18">
        <v>89</v>
      </c>
      <c r="D11" s="19">
        <v>7</v>
      </c>
    </row>
    <row r="12" spans="1:4">
      <c r="A12" s="24" t="s">
        <v>27</v>
      </c>
      <c r="B12" s="17">
        <v>11</v>
      </c>
      <c r="C12" s="18">
        <v>70</v>
      </c>
      <c r="D12" s="19">
        <v>10</v>
      </c>
    </row>
    <row r="13" spans="1:4" ht="17.25" thickBot="1">
      <c r="A13" s="25" t="s">
        <v>28</v>
      </c>
      <c r="B13" s="20">
        <v>11</v>
      </c>
      <c r="C13" s="21">
        <v>81</v>
      </c>
      <c r="D13" s="22">
        <v>9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2" sqref="D12"/>
    </sheetView>
  </sheetViews>
  <sheetFormatPr defaultRowHeight="16.5"/>
  <cols>
    <col min="11" max="11" width="16.75" bestFit="1" customWidth="1"/>
    <col min="12" max="12" width="9.5" customWidth="1"/>
  </cols>
  <sheetData>
    <row r="1" spans="1:2" ht="17.25" thickBot="1">
      <c r="A1" s="41" t="s">
        <v>174</v>
      </c>
      <c r="B1" s="42" t="s">
        <v>177</v>
      </c>
    </row>
    <row r="2" spans="1:2">
      <c r="A2" s="43">
        <v>48</v>
      </c>
      <c r="B2" s="44">
        <v>50</v>
      </c>
    </row>
    <row r="3" spans="1:2">
      <c r="A3" s="43">
        <v>52</v>
      </c>
      <c r="B3" s="44">
        <v>60</v>
      </c>
    </row>
    <row r="4" spans="1:2">
      <c r="A4" s="43">
        <v>55</v>
      </c>
      <c r="B4" s="44">
        <v>70</v>
      </c>
    </row>
    <row r="5" spans="1:2">
      <c r="A5" s="43">
        <v>57</v>
      </c>
      <c r="B5" s="44">
        <v>80</v>
      </c>
    </row>
    <row r="6" spans="1:2">
      <c r="A6" s="43">
        <v>58</v>
      </c>
      <c r="B6" s="44">
        <v>90</v>
      </c>
    </row>
    <row r="7" spans="1:2">
      <c r="A7" s="43">
        <v>60</v>
      </c>
    </row>
    <row r="8" spans="1:2">
      <c r="A8" s="43">
        <v>61</v>
      </c>
    </row>
    <row r="9" spans="1:2">
      <c r="A9" s="43">
        <v>62</v>
      </c>
    </row>
    <row r="10" spans="1:2">
      <c r="A10" s="43">
        <v>64</v>
      </c>
    </row>
    <row r="11" spans="1:2">
      <c r="A11" s="43">
        <v>65</v>
      </c>
    </row>
    <row r="12" spans="1:2">
      <c r="A12" s="43">
        <v>66</v>
      </c>
    </row>
    <row r="13" spans="1:2">
      <c r="A13" s="43">
        <v>68</v>
      </c>
    </row>
    <row r="14" spans="1:2">
      <c r="A14" s="43">
        <v>69</v>
      </c>
    </row>
    <row r="15" spans="1:2">
      <c r="A15" s="43">
        <v>70</v>
      </c>
    </row>
    <row r="16" spans="1:2">
      <c r="A16" s="43">
        <v>72</v>
      </c>
    </row>
    <row r="17" spans="1:1">
      <c r="A17" s="43">
        <v>73</v>
      </c>
    </row>
    <row r="18" spans="1:1">
      <c r="A18" s="43">
        <v>75</v>
      </c>
    </row>
    <row r="19" spans="1:1">
      <c r="A19" s="43">
        <v>78</v>
      </c>
    </row>
    <row r="20" spans="1:1">
      <c r="A20" s="43">
        <v>82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I12" sqref="I12"/>
    </sheetView>
  </sheetViews>
  <sheetFormatPr defaultRowHeight="16.5"/>
  <cols>
    <col min="1" max="1" width="6.75" customWidth="1"/>
  </cols>
  <sheetData>
    <row r="1" spans="1:3" ht="17.25" thickBot="1">
      <c r="A1" s="45" t="s">
        <v>175</v>
      </c>
      <c r="B1" s="46" t="s">
        <v>176</v>
      </c>
      <c r="C1" s="41" t="s">
        <v>174</v>
      </c>
    </row>
    <row r="2" spans="1:3">
      <c r="B2" s="47"/>
      <c r="C2" s="43">
        <v>48</v>
      </c>
    </row>
    <row r="3" spans="1:3">
      <c r="B3" s="47"/>
      <c r="C3" s="43">
        <v>52</v>
      </c>
    </row>
    <row r="4" spans="1:3">
      <c r="B4" s="47"/>
      <c r="C4" s="43">
        <v>55</v>
      </c>
    </row>
    <row r="5" spans="1:3">
      <c r="B5" s="47"/>
      <c r="C5" s="43">
        <v>57</v>
      </c>
    </row>
    <row r="6" spans="1:3">
      <c r="B6" s="47"/>
      <c r="C6" s="43">
        <v>58</v>
      </c>
    </row>
    <row r="7" spans="1:3">
      <c r="B7" s="47"/>
      <c r="C7" s="43">
        <v>60</v>
      </c>
    </row>
    <row r="8" spans="1:3">
      <c r="B8" s="47"/>
      <c r="C8" s="43">
        <v>61</v>
      </c>
    </row>
    <row r="9" spans="1:3">
      <c r="B9" s="47"/>
      <c r="C9" s="43">
        <v>62</v>
      </c>
    </row>
    <row r="10" spans="1:3">
      <c r="B10" s="47"/>
      <c r="C10" s="43">
        <v>64</v>
      </c>
    </row>
    <row r="11" spans="1:3">
      <c r="B11" s="47"/>
      <c r="C11" s="43">
        <v>65</v>
      </c>
    </row>
    <row r="12" spans="1:3">
      <c r="B12" s="47"/>
      <c r="C12" s="43">
        <v>66</v>
      </c>
    </row>
    <row r="13" spans="1:3">
      <c r="B13" s="47"/>
      <c r="C13" s="43">
        <v>68</v>
      </c>
    </row>
    <row r="14" spans="1:3">
      <c r="B14" s="47"/>
      <c r="C14" s="43">
        <v>69</v>
      </c>
    </row>
    <row r="15" spans="1:3">
      <c r="B15" s="47"/>
      <c r="C15" s="43">
        <v>70</v>
      </c>
    </row>
    <row r="16" spans="1:3">
      <c r="B16" s="47"/>
      <c r="C16" s="43">
        <v>72</v>
      </c>
    </row>
    <row r="17" spans="2:3">
      <c r="B17" s="47"/>
      <c r="C17" s="43">
        <v>73</v>
      </c>
    </row>
    <row r="18" spans="2:3">
      <c r="B18" s="47"/>
      <c r="C18" s="43">
        <v>75</v>
      </c>
    </row>
    <row r="19" spans="2:3">
      <c r="B19" s="47"/>
      <c r="C19" s="43">
        <v>78</v>
      </c>
    </row>
    <row r="20" spans="2:3">
      <c r="B20" s="47"/>
      <c r="C20" s="43">
        <v>82</v>
      </c>
    </row>
  </sheetData>
  <phoneticPr fontId="2" type="noConversion"/>
  <pageMargins left="0.75" right="0.75" top="1" bottom="1" header="0.5" footer="0.5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等級與百分比</vt:lpstr>
      <vt:lpstr>綜合練習一</vt:lpstr>
      <vt:lpstr>敘述統計與直方圖</vt:lpstr>
      <vt:lpstr>相關係數</vt:lpstr>
      <vt:lpstr>檢驗法</vt:lpstr>
      <vt:lpstr>機率圖</vt:lpstr>
    </vt:vector>
  </TitlesOfParts>
  <Company>景文工商技術學院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1999-03-31T04:01:10Z</dcterms:created>
  <dcterms:modified xsi:type="dcterms:W3CDTF">2013-10-28T06:34:36Z</dcterms:modified>
</cp:coreProperties>
</file>