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0755" windowHeight="5805" activeTab="1"/>
  </bookViews>
  <sheets>
    <sheet name="前" sheetId="7" r:id="rId1"/>
    <sheet name="後" sheetId="4" r:id="rId2"/>
  </sheets>
  <calcPr calcId="162913"/>
</workbook>
</file>

<file path=xl/calcChain.xml><?xml version="1.0" encoding="utf-8"?>
<calcChain xmlns="http://schemas.openxmlformats.org/spreadsheetml/2006/main">
  <c r="C4" i="4" l="1"/>
  <c r="F4" i="4" s="1"/>
  <c r="E29" i="7" l="1"/>
  <c r="B29" i="7"/>
  <c r="E28" i="7"/>
  <c r="B28" i="7"/>
  <c r="E27" i="7"/>
  <c r="B27" i="7"/>
  <c r="E26" i="7"/>
  <c r="B26" i="7"/>
  <c r="E25" i="7"/>
  <c r="B25" i="7"/>
  <c r="E24" i="7"/>
  <c r="B24" i="7"/>
  <c r="E23" i="7"/>
  <c r="B23" i="7"/>
  <c r="E22" i="7"/>
  <c r="B22" i="7"/>
  <c r="E21" i="7"/>
  <c r="B21" i="7"/>
  <c r="E20" i="7"/>
  <c r="B20" i="7"/>
  <c r="E19" i="7"/>
  <c r="B19" i="7"/>
  <c r="E18" i="7"/>
  <c r="B18" i="7"/>
  <c r="E17" i="7"/>
  <c r="B17" i="7"/>
  <c r="E16" i="7"/>
  <c r="B16" i="7"/>
  <c r="E15" i="7"/>
  <c r="B15" i="7"/>
  <c r="E14" i="7"/>
  <c r="B14" i="7"/>
  <c r="E13" i="7"/>
  <c r="B13" i="7"/>
  <c r="E12" i="7"/>
  <c r="B12" i="7"/>
  <c r="E11" i="7"/>
  <c r="B11" i="7"/>
  <c r="E10" i="7"/>
  <c r="B10" i="7"/>
  <c r="E9" i="7"/>
  <c r="B9" i="7"/>
  <c r="E8" i="7"/>
  <c r="B8" i="7"/>
  <c r="C4" i="7" s="1"/>
  <c r="C3" i="7" l="1"/>
  <c r="C5" i="7" s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8" i="4"/>
  <c r="C3" i="4" l="1"/>
  <c r="B16" i="4"/>
  <c r="B17" i="4"/>
  <c r="B10" i="4"/>
  <c r="B29" i="4" l="1"/>
  <c r="B28" i="4"/>
  <c r="B27" i="4"/>
  <c r="B26" i="4"/>
  <c r="B25" i="4"/>
  <c r="B24" i="4"/>
  <c r="B23" i="4"/>
  <c r="B22" i="4"/>
  <c r="B21" i="4"/>
  <c r="B20" i="4"/>
  <c r="B19" i="4"/>
  <c r="B18" i="4"/>
  <c r="B15" i="4"/>
  <c r="B14" i="4"/>
  <c r="B13" i="4"/>
  <c r="B12" i="4"/>
  <c r="B11" i="4"/>
  <c r="B9" i="4"/>
  <c r="B8" i="4"/>
  <c r="C5" i="4" l="1"/>
  <c r="F5" i="4" s="1"/>
</calcChain>
</file>

<file path=xl/sharedStrings.xml><?xml version="1.0" encoding="utf-8"?>
<sst xmlns="http://schemas.openxmlformats.org/spreadsheetml/2006/main" count="34" uniqueCount="15">
  <si>
    <t>勤務時間</t>
    <rPh sb="0" eb="2">
      <t>キンム</t>
    </rPh>
    <rPh sb="2" eb="4">
      <t>ジカン</t>
    </rPh>
    <phoneticPr fontId="1"/>
  </si>
  <si>
    <t>合計勤務時間</t>
    <rPh sb="0" eb="1">
      <t>ゴウ</t>
    </rPh>
    <rPh sb="1" eb="2">
      <t>ケイ</t>
    </rPh>
    <rPh sb="2" eb="4">
      <t>キンム</t>
    </rPh>
    <rPh sb="4" eb="6">
      <t>ジカン</t>
    </rPh>
    <phoneticPr fontId="1"/>
  </si>
  <si>
    <t>平日時間外</t>
    <rPh sb="0" eb="2">
      <t>ヘイジツ</t>
    </rPh>
    <rPh sb="2" eb="5">
      <t>ジカンガイ</t>
    </rPh>
    <phoneticPr fontId="1"/>
  </si>
  <si>
    <t>片岡　三咲</t>
    <rPh sb="0" eb="2">
      <t>カタオカ</t>
    </rPh>
    <rPh sb="3" eb="5">
      <t>ミサキ</t>
    </rPh>
    <phoneticPr fontId="1"/>
  </si>
  <si>
    <t>薪資</t>
    <rPh sb="0" eb="2">
      <t>キュウヨ</t>
    </rPh>
    <phoneticPr fontId="1"/>
  </si>
  <si>
    <t>法定勞動時間</t>
    <rPh sb="0" eb="2">
      <t>ショテイ</t>
    </rPh>
    <rPh sb="2" eb="4">
      <t>ロウドウ</t>
    </rPh>
    <rPh sb="4" eb="6">
      <t>ジカン</t>
    </rPh>
    <phoneticPr fontId="1"/>
  </si>
  <si>
    <t>假日勤務</t>
    <rPh sb="0" eb="2">
      <t>キュウジツ</t>
    </rPh>
    <rPh sb="2" eb="4">
      <t>キンム</t>
    </rPh>
    <phoneticPr fontId="1"/>
  </si>
  <si>
    <t>固定薪資</t>
    <rPh sb="0" eb="3">
      <t>コテイキュウ</t>
    </rPh>
    <phoneticPr fontId="1"/>
  </si>
  <si>
    <t>總務課</t>
    <rPh sb="0" eb="3">
      <t>ソウムカ</t>
    </rPh>
    <phoneticPr fontId="1"/>
  </si>
  <si>
    <t>假日時間外</t>
    <rPh sb="0" eb="2">
      <t>キュウジツ</t>
    </rPh>
    <rPh sb="2" eb="5">
      <t>ジカンガイ</t>
    </rPh>
    <phoneticPr fontId="1"/>
  </si>
  <si>
    <t>日期</t>
    <rPh sb="0" eb="2">
      <t>ヒヅケ</t>
    </rPh>
    <phoneticPr fontId="1"/>
  </si>
  <si>
    <t>星期</t>
    <rPh sb="0" eb="2">
      <t>ヨウビ</t>
    </rPh>
    <phoneticPr fontId="1"/>
  </si>
  <si>
    <t>上班時間</t>
    <rPh sb="0" eb="2">
      <t>シュッキン</t>
    </rPh>
    <rPh sb="2" eb="4">
      <t>ジコク</t>
    </rPh>
    <phoneticPr fontId="1"/>
  </si>
  <si>
    <t>下班時間</t>
    <rPh sb="0" eb="2">
      <t>タイキン</t>
    </rPh>
    <rPh sb="2" eb="4">
      <t>ジコク</t>
    </rPh>
    <phoneticPr fontId="1"/>
  </si>
  <si>
    <t>（1h單價）</t>
    <rPh sb="3" eb="5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</si>
</sst>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¥&quot;#,##0;[Red]&quot;¥&quot;\-#,##0"/>
    <numFmt numFmtId="177" formatCode="[h]:mm"/>
    <numFmt numFmtId="178" formatCode="m/d;@"/>
    <numFmt numFmtId="179" formatCode="#,##0;[Red]&quot;¥&quot;\-#,##0"/>
  </numFmts>
  <fonts count="6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12" xfId="0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177" fontId="4" fillId="0" borderId="3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Continuous" vertical="center"/>
    </xf>
    <xf numFmtId="0" fontId="3" fillId="2" borderId="5" xfId="0" applyFont="1" applyFill="1" applyBorder="1" applyAlignment="1">
      <alignment horizontal="centerContinuous" vertical="center"/>
    </xf>
    <xf numFmtId="177" fontId="4" fillId="0" borderId="6" xfId="0" applyNumberFormat="1" applyFont="1" applyBorder="1">
      <alignment vertical="center"/>
    </xf>
    <xf numFmtId="177" fontId="4" fillId="0" borderId="6" xfId="0" applyNumberFormat="1" applyFont="1" applyFill="1" applyBorder="1">
      <alignment vertical="center"/>
    </xf>
    <xf numFmtId="38" fontId="4" fillId="0" borderId="1" xfId="1" applyFont="1" applyBorder="1">
      <alignment vertical="center"/>
    </xf>
    <xf numFmtId="0" fontId="3" fillId="2" borderId="7" xfId="0" applyFont="1" applyFill="1" applyBorder="1" applyAlignment="1">
      <alignment horizontal="centerContinuous" vertical="center"/>
    </xf>
    <xf numFmtId="0" fontId="3" fillId="2" borderId="8" xfId="0" applyFont="1" applyFill="1" applyBorder="1" applyAlignment="1">
      <alignment horizontal="centerContinuous" vertical="center"/>
    </xf>
    <xf numFmtId="177" fontId="4" fillId="0" borderId="9" xfId="0" applyNumberFormat="1" applyFont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8" fontId="4" fillId="0" borderId="4" xfId="0" applyNumberFormat="1" applyFont="1" applyBorder="1">
      <alignment vertical="center"/>
    </xf>
    <xf numFmtId="0" fontId="4" fillId="0" borderId="5" xfId="0" applyFont="1" applyFill="1" applyBorder="1" applyAlignment="1">
      <alignment horizontal="center" vertical="center"/>
    </xf>
    <xf numFmtId="20" fontId="4" fillId="0" borderId="5" xfId="0" applyNumberFormat="1" applyFont="1" applyBorder="1">
      <alignment vertical="center"/>
    </xf>
    <xf numFmtId="20" fontId="4" fillId="0" borderId="6" xfId="0" applyNumberFormat="1" applyFont="1" applyFill="1" applyBorder="1">
      <alignment vertical="center"/>
    </xf>
    <xf numFmtId="178" fontId="4" fillId="0" borderId="7" xfId="0" applyNumberFormat="1" applyFont="1" applyBorder="1">
      <alignment vertical="center"/>
    </xf>
    <xf numFmtId="0" fontId="4" fillId="0" borderId="8" xfId="0" applyFont="1" applyFill="1" applyBorder="1" applyAlignment="1">
      <alignment horizontal="center" vertical="center"/>
    </xf>
    <xf numFmtId="20" fontId="4" fillId="0" borderId="8" xfId="0" applyNumberFormat="1" applyFont="1" applyBorder="1">
      <alignment vertical="center"/>
    </xf>
    <xf numFmtId="20" fontId="4" fillId="0" borderId="9" xfId="0" applyNumberFormat="1" applyFont="1" applyFill="1" applyBorder="1">
      <alignment vertical="center"/>
    </xf>
    <xf numFmtId="0" fontId="5" fillId="2" borderId="2" xfId="0" applyFont="1" applyFill="1" applyBorder="1" applyAlignment="1">
      <alignment horizontal="centerContinuous" vertical="center"/>
    </xf>
    <xf numFmtId="0" fontId="5" fillId="2" borderId="5" xfId="0" applyFont="1" applyFill="1" applyBorder="1" applyAlignment="1">
      <alignment horizontal="centerContinuous" vertical="center"/>
    </xf>
    <xf numFmtId="0" fontId="5" fillId="2" borderId="8" xfId="0" applyFont="1" applyFill="1" applyBorder="1" applyAlignment="1">
      <alignment horizontal="centerContinuous" vertical="center"/>
    </xf>
    <xf numFmtId="179" fontId="4" fillId="0" borderId="1" xfId="2" applyNumberFormat="1" applyFont="1" applyBorder="1">
      <alignment vertical="center"/>
    </xf>
    <xf numFmtId="179" fontId="4" fillId="3" borderId="1" xfId="2" applyNumberFormat="1" applyFont="1" applyFill="1" applyBorder="1">
      <alignment vertical="center"/>
    </xf>
  </cellXfs>
  <cellStyles count="3">
    <cellStyle name="一般" xfId="0" builtinId="0"/>
    <cellStyle name="千分位[0]" xfId="1" builtinId="6"/>
    <cellStyle name="貨幣 [0]" xfId="2" builtinId="7"/>
  </cellStyles>
  <dxfs count="0"/>
  <tableStyles count="0" defaultTableStyle="TableStyleMedium2" defaultPivotStyle="PivotStyleLight16"/>
  <colors>
    <mruColors>
      <color rgb="FFCCFFFF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/>
  </sheetViews>
  <sheetFormatPr defaultRowHeight="15" x14ac:dyDescent="0.25"/>
  <cols>
    <col min="1" max="2" width="7.42578125" style="2" customWidth="1"/>
    <col min="3" max="3" width="10.140625" style="2" customWidth="1"/>
    <col min="4" max="4" width="10.42578125" style="2" customWidth="1"/>
    <col min="5" max="5" width="12.5703125" style="2" customWidth="1"/>
    <col min="6" max="6" width="11.5703125" style="2" bestFit="1" customWidth="1"/>
    <col min="7" max="7" width="9.28515625" style="2" bestFit="1" customWidth="1"/>
    <col min="8" max="16384" width="9.140625" style="2"/>
  </cols>
  <sheetData>
    <row r="1" spans="1:8" x14ac:dyDescent="0.25">
      <c r="A1" s="1" t="s">
        <v>4</v>
      </c>
      <c r="E1" s="2" t="s">
        <v>8</v>
      </c>
      <c r="F1" s="2" t="s">
        <v>3</v>
      </c>
    </row>
    <row r="2" spans="1:8" x14ac:dyDescent="0.25">
      <c r="A2" s="3" t="s">
        <v>5</v>
      </c>
      <c r="B2" s="4"/>
      <c r="C2" s="5">
        <v>6.333333333333333</v>
      </c>
      <c r="E2" s="6" t="s">
        <v>7</v>
      </c>
      <c r="F2" s="30">
        <v>300000</v>
      </c>
    </row>
    <row r="3" spans="1:8" ht="13.5" customHeight="1" x14ac:dyDescent="0.25">
      <c r="A3" s="7" t="s">
        <v>1</v>
      </c>
      <c r="B3" s="8"/>
      <c r="C3" s="9">
        <f>SUM(E8:E29)</f>
        <v>7.4097222222222223</v>
      </c>
    </row>
    <row r="4" spans="1:8" ht="13.5" customHeight="1" x14ac:dyDescent="0.25">
      <c r="A4" s="7" t="s">
        <v>6</v>
      </c>
      <c r="B4" s="8"/>
      <c r="C4" s="10">
        <f>SUMIF(B8:B29,"土",E8:E29)+SUMIF(B8:B29,"日",E8:E29)</f>
        <v>0</v>
      </c>
      <c r="E4" s="6" t="s">
        <v>9</v>
      </c>
      <c r="F4" s="31"/>
      <c r="G4" s="11">
        <v>2915</v>
      </c>
      <c r="H4" s="2" t="s">
        <v>14</v>
      </c>
    </row>
    <row r="5" spans="1:8" ht="13.5" customHeight="1" x14ac:dyDescent="0.25">
      <c r="A5" s="12" t="s">
        <v>2</v>
      </c>
      <c r="B5" s="13"/>
      <c r="C5" s="14">
        <f>IF(C3-(C2+C4)&lt;0,0,C3-(C2+C4))</f>
        <v>1.0763888888888893</v>
      </c>
      <c r="E5" s="6" t="s">
        <v>2</v>
      </c>
      <c r="F5" s="31"/>
      <c r="G5" s="11">
        <v>2565</v>
      </c>
      <c r="H5" s="2" t="s">
        <v>14</v>
      </c>
    </row>
    <row r="6" spans="1:8" ht="13.5" customHeight="1" x14ac:dyDescent="0.25"/>
    <row r="7" spans="1:8" x14ac:dyDescent="0.25">
      <c r="A7" s="15" t="s">
        <v>10</v>
      </c>
      <c r="B7" s="16" t="s">
        <v>11</v>
      </c>
      <c r="C7" s="17" t="s">
        <v>12</v>
      </c>
      <c r="D7" s="17" t="s">
        <v>13</v>
      </c>
      <c r="E7" s="18" t="s">
        <v>0</v>
      </c>
    </row>
    <row r="8" spans="1:8" x14ac:dyDescent="0.25">
      <c r="A8" s="19">
        <v>42278</v>
      </c>
      <c r="B8" s="20" t="str">
        <f>TEXT(A8,"aaa")</f>
        <v>週四</v>
      </c>
      <c r="C8" s="21">
        <v>0.35416666666666669</v>
      </c>
      <c r="D8" s="21">
        <v>0.72222222222222221</v>
      </c>
      <c r="E8" s="22">
        <f>D8-C8-"1:00"</f>
        <v>0.32638888888888884</v>
      </c>
    </row>
    <row r="9" spans="1:8" x14ac:dyDescent="0.25">
      <c r="A9" s="19">
        <v>42279</v>
      </c>
      <c r="B9" s="20" t="str">
        <f t="shared" ref="B9:B29" si="0">TEXT(A9,"aaa")</f>
        <v>週五</v>
      </c>
      <c r="C9" s="21">
        <v>0.32291666666666669</v>
      </c>
      <c r="D9" s="21">
        <v>0.70833333333333337</v>
      </c>
      <c r="E9" s="22">
        <f t="shared" ref="E9:E29" si="1">D9-C9-"1:00"</f>
        <v>0.34375</v>
      </c>
    </row>
    <row r="10" spans="1:8" x14ac:dyDescent="0.25">
      <c r="A10" s="19">
        <v>42280</v>
      </c>
      <c r="B10" s="20" t="str">
        <f t="shared" si="0"/>
        <v>週六</v>
      </c>
      <c r="C10" s="21">
        <v>0.36458333333333331</v>
      </c>
      <c r="D10" s="21">
        <v>0.74305555555555547</v>
      </c>
      <c r="E10" s="22">
        <f t="shared" si="1"/>
        <v>0.33680555555555547</v>
      </c>
    </row>
    <row r="11" spans="1:8" x14ac:dyDescent="0.25">
      <c r="A11" s="19">
        <v>42282</v>
      </c>
      <c r="B11" s="20" t="str">
        <f t="shared" si="0"/>
        <v>週一</v>
      </c>
      <c r="C11" s="21">
        <v>0.3263888888888889</v>
      </c>
      <c r="D11" s="21">
        <v>0.70138888888888884</v>
      </c>
      <c r="E11" s="22">
        <f t="shared" si="1"/>
        <v>0.33333333333333326</v>
      </c>
    </row>
    <row r="12" spans="1:8" x14ac:dyDescent="0.25">
      <c r="A12" s="19">
        <v>42283</v>
      </c>
      <c r="B12" s="20" t="str">
        <f t="shared" si="0"/>
        <v>週二</v>
      </c>
      <c r="C12" s="21">
        <v>0.3576388888888889</v>
      </c>
      <c r="D12" s="21">
        <v>0.6875</v>
      </c>
      <c r="E12" s="22">
        <f t="shared" si="1"/>
        <v>0.28819444444444442</v>
      </c>
    </row>
    <row r="13" spans="1:8" x14ac:dyDescent="0.25">
      <c r="A13" s="19">
        <v>42284</v>
      </c>
      <c r="B13" s="20" t="str">
        <f t="shared" si="0"/>
        <v>週三</v>
      </c>
      <c r="C13" s="21">
        <v>0.33680555555555558</v>
      </c>
      <c r="D13" s="21">
        <v>0.71875</v>
      </c>
      <c r="E13" s="22">
        <f t="shared" si="1"/>
        <v>0.34027777777777773</v>
      </c>
    </row>
    <row r="14" spans="1:8" x14ac:dyDescent="0.25">
      <c r="A14" s="19">
        <v>42285</v>
      </c>
      <c r="B14" s="20" t="str">
        <f t="shared" si="0"/>
        <v>週四</v>
      </c>
      <c r="C14" s="21">
        <v>0.33333333333333331</v>
      </c>
      <c r="D14" s="21">
        <v>0.72222222222222221</v>
      </c>
      <c r="E14" s="22">
        <f t="shared" si="1"/>
        <v>0.34722222222222221</v>
      </c>
    </row>
    <row r="15" spans="1:8" x14ac:dyDescent="0.25">
      <c r="A15" s="19">
        <v>42286</v>
      </c>
      <c r="B15" s="20" t="str">
        <f t="shared" si="0"/>
        <v>週五</v>
      </c>
      <c r="C15" s="21">
        <v>0.53472222222222221</v>
      </c>
      <c r="D15" s="21">
        <v>0.77083333333333337</v>
      </c>
      <c r="E15" s="22">
        <f t="shared" si="1"/>
        <v>0.1944444444444445</v>
      </c>
    </row>
    <row r="16" spans="1:8" x14ac:dyDescent="0.25">
      <c r="A16" s="19">
        <v>42287</v>
      </c>
      <c r="B16" s="20" t="str">
        <f t="shared" si="0"/>
        <v>週六</v>
      </c>
      <c r="C16" s="21">
        <v>0.45833333333333331</v>
      </c>
      <c r="D16" s="21">
        <v>0.74305555555555547</v>
      </c>
      <c r="E16" s="22">
        <f t="shared" si="1"/>
        <v>0.2430555555555555</v>
      </c>
    </row>
    <row r="17" spans="1:5" x14ac:dyDescent="0.25">
      <c r="A17" s="19">
        <v>42288</v>
      </c>
      <c r="B17" s="20" t="str">
        <f t="shared" si="0"/>
        <v>週日</v>
      </c>
      <c r="C17" s="21">
        <v>0.3298611111111111</v>
      </c>
      <c r="D17" s="21">
        <v>0.66666666666666663</v>
      </c>
      <c r="E17" s="22">
        <f t="shared" si="1"/>
        <v>0.29513888888888884</v>
      </c>
    </row>
    <row r="18" spans="1:5" x14ac:dyDescent="0.25">
      <c r="A18" s="19">
        <v>42289</v>
      </c>
      <c r="B18" s="20" t="str">
        <f t="shared" si="0"/>
        <v>週一</v>
      </c>
      <c r="C18" s="21">
        <v>0.32500000000000001</v>
      </c>
      <c r="D18" s="21">
        <v>0.73749999999999993</v>
      </c>
      <c r="E18" s="22">
        <f t="shared" si="1"/>
        <v>0.37083333333333324</v>
      </c>
    </row>
    <row r="19" spans="1:5" x14ac:dyDescent="0.25">
      <c r="A19" s="19">
        <v>42290</v>
      </c>
      <c r="B19" s="20" t="str">
        <f t="shared" si="0"/>
        <v>週二</v>
      </c>
      <c r="C19" s="21">
        <v>0.33263888888888887</v>
      </c>
      <c r="D19" s="21">
        <v>0.72777777777777775</v>
      </c>
      <c r="E19" s="22">
        <f t="shared" si="1"/>
        <v>0.35347222222222219</v>
      </c>
    </row>
    <row r="20" spans="1:5" x14ac:dyDescent="0.25">
      <c r="A20" s="19">
        <v>42291</v>
      </c>
      <c r="B20" s="20" t="str">
        <f t="shared" si="0"/>
        <v>週三</v>
      </c>
      <c r="C20" s="21">
        <v>0.34375</v>
      </c>
      <c r="D20" s="21">
        <v>0.72569444444444453</v>
      </c>
      <c r="E20" s="22">
        <f t="shared" si="1"/>
        <v>0.34027777777777785</v>
      </c>
    </row>
    <row r="21" spans="1:5" x14ac:dyDescent="0.25">
      <c r="A21" s="19">
        <v>42292</v>
      </c>
      <c r="B21" s="20" t="str">
        <f t="shared" si="0"/>
        <v>週四</v>
      </c>
      <c r="C21" s="21">
        <v>0.32500000000000001</v>
      </c>
      <c r="D21" s="21">
        <v>0.72083333333333333</v>
      </c>
      <c r="E21" s="22">
        <f t="shared" si="1"/>
        <v>0.35416666666666663</v>
      </c>
    </row>
    <row r="22" spans="1:5" x14ac:dyDescent="0.25">
      <c r="A22" s="19">
        <v>42293</v>
      </c>
      <c r="B22" s="20" t="str">
        <f t="shared" si="0"/>
        <v>週五</v>
      </c>
      <c r="C22" s="21">
        <v>0.30902777777777779</v>
      </c>
      <c r="D22" s="21">
        <v>0.7402777777777777</v>
      </c>
      <c r="E22" s="22">
        <f t="shared" si="1"/>
        <v>0.38958333333333323</v>
      </c>
    </row>
    <row r="23" spans="1:5" x14ac:dyDescent="0.25">
      <c r="A23" s="19">
        <v>42296</v>
      </c>
      <c r="B23" s="20" t="str">
        <f t="shared" si="0"/>
        <v>週一</v>
      </c>
      <c r="C23" s="21">
        <v>0.3298611111111111</v>
      </c>
      <c r="D23" s="21">
        <v>0.72152777777777777</v>
      </c>
      <c r="E23" s="22">
        <f t="shared" si="1"/>
        <v>0.35</v>
      </c>
    </row>
    <row r="24" spans="1:5" x14ac:dyDescent="0.25">
      <c r="A24" s="19">
        <v>42297</v>
      </c>
      <c r="B24" s="20" t="str">
        <f t="shared" si="0"/>
        <v>週二</v>
      </c>
      <c r="C24" s="21">
        <v>0.33194444444444443</v>
      </c>
      <c r="D24" s="21">
        <v>0.7284722222222223</v>
      </c>
      <c r="E24" s="22">
        <f t="shared" si="1"/>
        <v>0.35486111111111118</v>
      </c>
    </row>
    <row r="25" spans="1:5" x14ac:dyDescent="0.25">
      <c r="A25" s="19">
        <v>42298</v>
      </c>
      <c r="B25" s="20" t="str">
        <f t="shared" si="0"/>
        <v>週三</v>
      </c>
      <c r="C25" s="21">
        <v>0.33333333333333331</v>
      </c>
      <c r="D25" s="21">
        <v>0.76388888888888884</v>
      </c>
      <c r="E25" s="22">
        <f t="shared" si="1"/>
        <v>0.38888888888888884</v>
      </c>
    </row>
    <row r="26" spans="1:5" x14ac:dyDescent="0.25">
      <c r="A26" s="19">
        <v>42299</v>
      </c>
      <c r="B26" s="20" t="str">
        <f t="shared" si="0"/>
        <v>週四</v>
      </c>
      <c r="C26" s="21">
        <v>0.31111111111111112</v>
      </c>
      <c r="D26" s="21">
        <v>0.76041666666666663</v>
      </c>
      <c r="E26" s="22">
        <f t="shared" si="1"/>
        <v>0.40763888888888883</v>
      </c>
    </row>
    <row r="27" spans="1:5" x14ac:dyDescent="0.25">
      <c r="A27" s="19">
        <v>42303</v>
      </c>
      <c r="B27" s="20" t="str">
        <f t="shared" si="0"/>
        <v>週一</v>
      </c>
      <c r="C27" s="21">
        <v>0.3298611111111111</v>
      </c>
      <c r="D27" s="21">
        <v>0.72083333333333333</v>
      </c>
      <c r="E27" s="22">
        <f t="shared" si="1"/>
        <v>0.34930555555555554</v>
      </c>
    </row>
    <row r="28" spans="1:5" x14ac:dyDescent="0.25">
      <c r="A28" s="19">
        <v>42304</v>
      </c>
      <c r="B28" s="20" t="str">
        <f t="shared" si="0"/>
        <v>週二</v>
      </c>
      <c r="C28" s="21">
        <v>0.33194444444444443</v>
      </c>
      <c r="D28" s="21">
        <v>0.71180555555555547</v>
      </c>
      <c r="E28" s="22">
        <f t="shared" si="1"/>
        <v>0.33819444444444435</v>
      </c>
    </row>
    <row r="29" spans="1:5" x14ac:dyDescent="0.25">
      <c r="A29" s="23">
        <v>42305</v>
      </c>
      <c r="B29" s="24" t="str">
        <f t="shared" si="0"/>
        <v>週三</v>
      </c>
      <c r="C29" s="25">
        <v>0.31597222222222221</v>
      </c>
      <c r="D29" s="25">
        <v>0.72152777777777777</v>
      </c>
      <c r="E29" s="26">
        <f t="shared" si="1"/>
        <v>0.36388888888888887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4" activeCellId="1" sqref="F2 F4:F5"/>
    </sheetView>
  </sheetViews>
  <sheetFormatPr defaultRowHeight="15" x14ac:dyDescent="0.25"/>
  <cols>
    <col min="1" max="1" width="7.42578125" style="2" customWidth="1"/>
    <col min="2" max="2" width="7.28515625" style="2" customWidth="1"/>
    <col min="3" max="4" width="9.5703125" style="2" customWidth="1"/>
    <col min="5" max="5" width="11.7109375" style="2" customWidth="1"/>
    <col min="6" max="6" width="11.5703125" style="2" bestFit="1" customWidth="1"/>
    <col min="7" max="7" width="9.28515625" style="2" bestFit="1" customWidth="1"/>
    <col min="8" max="16384" width="9.140625" style="2"/>
  </cols>
  <sheetData>
    <row r="1" spans="1:8" x14ac:dyDescent="0.25">
      <c r="A1" s="1" t="s">
        <v>4</v>
      </c>
      <c r="E1" s="2" t="s">
        <v>8</v>
      </c>
      <c r="F1" s="2" t="s">
        <v>3</v>
      </c>
    </row>
    <row r="2" spans="1:8" x14ac:dyDescent="0.25">
      <c r="A2" s="3" t="s">
        <v>5</v>
      </c>
      <c r="B2" s="27"/>
      <c r="C2" s="5">
        <v>6.333333333333333</v>
      </c>
      <c r="E2" s="6" t="s">
        <v>7</v>
      </c>
      <c r="F2" s="30">
        <v>300000</v>
      </c>
    </row>
    <row r="3" spans="1:8" ht="13.5" customHeight="1" x14ac:dyDescent="0.25">
      <c r="A3" s="7" t="s">
        <v>1</v>
      </c>
      <c r="B3" s="28"/>
      <c r="C3" s="9">
        <f>SUM(E8:E29)</f>
        <v>7.4097222222222223</v>
      </c>
    </row>
    <row r="4" spans="1:8" ht="13.5" customHeight="1" x14ac:dyDescent="0.25">
      <c r="A4" s="7" t="s">
        <v>6</v>
      </c>
      <c r="B4" s="28"/>
      <c r="C4" s="10">
        <f>SUMIF(B8:B29,"週六",E8:E29)+SUMIF(B8:B29,"週日",E8:E29)</f>
        <v>0.87499999999999978</v>
      </c>
      <c r="E4" s="6" t="s">
        <v>9</v>
      </c>
      <c r="F4" s="31">
        <f>(DAY(C4)*24+HOUR(C4)+MINUTE(C4)/60)*G4</f>
        <v>61215</v>
      </c>
      <c r="G4" s="11">
        <v>2915</v>
      </c>
      <c r="H4" s="2" t="s">
        <v>14</v>
      </c>
    </row>
    <row r="5" spans="1:8" ht="13.5" customHeight="1" x14ac:dyDescent="0.25">
      <c r="A5" s="12" t="s">
        <v>2</v>
      </c>
      <c r="B5" s="29"/>
      <c r="C5" s="14">
        <f>IF(C3-(C2+C4)&lt;0,0,C3-(C2+C4))</f>
        <v>0.20138888888888928</v>
      </c>
      <c r="E5" s="6" t="s">
        <v>2</v>
      </c>
      <c r="F5" s="31">
        <f>(DAY(C5)*24+HOUR(C5)+MINUTE(C5)/60)*G5</f>
        <v>12397.5</v>
      </c>
      <c r="G5" s="11">
        <v>2565</v>
      </c>
      <c r="H5" s="2" t="s">
        <v>14</v>
      </c>
    </row>
    <row r="6" spans="1:8" ht="13.5" customHeight="1" x14ac:dyDescent="0.25"/>
    <row r="7" spans="1:8" x14ac:dyDescent="0.25">
      <c r="A7" s="15" t="s">
        <v>10</v>
      </c>
      <c r="B7" s="16" t="s">
        <v>11</v>
      </c>
      <c r="C7" s="17" t="s">
        <v>12</v>
      </c>
      <c r="D7" s="17" t="s">
        <v>13</v>
      </c>
      <c r="E7" s="18" t="s">
        <v>0</v>
      </c>
    </row>
    <row r="8" spans="1:8" x14ac:dyDescent="0.25">
      <c r="A8" s="19">
        <v>42278</v>
      </c>
      <c r="B8" s="20" t="str">
        <f>TEXT(A8,"aaa")</f>
        <v>週四</v>
      </c>
      <c r="C8" s="21">
        <v>0.35416666666666669</v>
      </c>
      <c r="D8" s="21">
        <v>0.72222222222222221</v>
      </c>
      <c r="E8" s="22">
        <f>D8-C8-"1:00"</f>
        <v>0.32638888888888884</v>
      </c>
    </row>
    <row r="9" spans="1:8" x14ac:dyDescent="0.25">
      <c r="A9" s="19">
        <v>42279</v>
      </c>
      <c r="B9" s="20" t="str">
        <f t="shared" ref="B9:B29" si="0">TEXT(A9,"aaa")</f>
        <v>週五</v>
      </c>
      <c r="C9" s="21">
        <v>0.32291666666666669</v>
      </c>
      <c r="D9" s="21">
        <v>0.70833333333333337</v>
      </c>
      <c r="E9" s="22">
        <f t="shared" ref="E9:E29" si="1">D9-C9-"1:00"</f>
        <v>0.34375</v>
      </c>
    </row>
    <row r="10" spans="1:8" x14ac:dyDescent="0.25">
      <c r="A10" s="19">
        <v>42280</v>
      </c>
      <c r="B10" s="20" t="str">
        <f t="shared" ref="B10" si="2">TEXT(A10,"aaa")</f>
        <v>週六</v>
      </c>
      <c r="C10" s="21">
        <v>0.36458333333333331</v>
      </c>
      <c r="D10" s="21">
        <v>0.74305555555555547</v>
      </c>
      <c r="E10" s="22">
        <f t="shared" si="1"/>
        <v>0.33680555555555547</v>
      </c>
    </row>
    <row r="11" spans="1:8" x14ac:dyDescent="0.25">
      <c r="A11" s="19">
        <v>42282</v>
      </c>
      <c r="B11" s="20" t="str">
        <f t="shared" si="0"/>
        <v>週一</v>
      </c>
      <c r="C11" s="21">
        <v>0.3263888888888889</v>
      </c>
      <c r="D11" s="21">
        <v>0.70138888888888884</v>
      </c>
      <c r="E11" s="22">
        <f t="shared" si="1"/>
        <v>0.33333333333333326</v>
      </c>
    </row>
    <row r="12" spans="1:8" x14ac:dyDescent="0.25">
      <c r="A12" s="19">
        <v>42283</v>
      </c>
      <c r="B12" s="20" t="str">
        <f t="shared" si="0"/>
        <v>週二</v>
      </c>
      <c r="C12" s="21">
        <v>0.3576388888888889</v>
      </c>
      <c r="D12" s="21">
        <v>0.6875</v>
      </c>
      <c r="E12" s="22">
        <f t="shared" si="1"/>
        <v>0.28819444444444442</v>
      </c>
    </row>
    <row r="13" spans="1:8" x14ac:dyDescent="0.25">
      <c r="A13" s="19">
        <v>42284</v>
      </c>
      <c r="B13" s="20" t="str">
        <f t="shared" si="0"/>
        <v>週三</v>
      </c>
      <c r="C13" s="21">
        <v>0.33680555555555558</v>
      </c>
      <c r="D13" s="21">
        <v>0.71875</v>
      </c>
      <c r="E13" s="22">
        <f t="shared" si="1"/>
        <v>0.34027777777777773</v>
      </c>
    </row>
    <row r="14" spans="1:8" x14ac:dyDescent="0.25">
      <c r="A14" s="19">
        <v>42285</v>
      </c>
      <c r="B14" s="20" t="str">
        <f t="shared" si="0"/>
        <v>週四</v>
      </c>
      <c r="C14" s="21">
        <v>0.33333333333333331</v>
      </c>
      <c r="D14" s="21">
        <v>0.72222222222222221</v>
      </c>
      <c r="E14" s="22">
        <f t="shared" si="1"/>
        <v>0.34722222222222221</v>
      </c>
    </row>
    <row r="15" spans="1:8" x14ac:dyDescent="0.25">
      <c r="A15" s="19">
        <v>42286</v>
      </c>
      <c r="B15" s="20" t="str">
        <f t="shared" si="0"/>
        <v>週五</v>
      </c>
      <c r="C15" s="21">
        <v>0.53472222222222221</v>
      </c>
      <c r="D15" s="21">
        <v>0.77083333333333337</v>
      </c>
      <c r="E15" s="22">
        <f t="shared" si="1"/>
        <v>0.1944444444444445</v>
      </c>
    </row>
    <row r="16" spans="1:8" x14ac:dyDescent="0.25">
      <c r="A16" s="19">
        <v>42287</v>
      </c>
      <c r="B16" s="20" t="str">
        <f t="shared" si="0"/>
        <v>週六</v>
      </c>
      <c r="C16" s="21">
        <v>0.45833333333333331</v>
      </c>
      <c r="D16" s="21">
        <v>0.74305555555555547</v>
      </c>
      <c r="E16" s="22">
        <f t="shared" si="1"/>
        <v>0.2430555555555555</v>
      </c>
    </row>
    <row r="17" spans="1:5" x14ac:dyDescent="0.25">
      <c r="A17" s="19">
        <v>42288</v>
      </c>
      <c r="B17" s="20" t="str">
        <f t="shared" si="0"/>
        <v>週日</v>
      </c>
      <c r="C17" s="21">
        <v>0.3298611111111111</v>
      </c>
      <c r="D17" s="21">
        <v>0.66666666666666663</v>
      </c>
      <c r="E17" s="22">
        <f t="shared" si="1"/>
        <v>0.29513888888888884</v>
      </c>
    </row>
    <row r="18" spans="1:5" x14ac:dyDescent="0.25">
      <c r="A18" s="19">
        <v>42289</v>
      </c>
      <c r="B18" s="20" t="str">
        <f t="shared" si="0"/>
        <v>週一</v>
      </c>
      <c r="C18" s="21">
        <v>0.32500000000000001</v>
      </c>
      <c r="D18" s="21">
        <v>0.73749999999999993</v>
      </c>
      <c r="E18" s="22">
        <f t="shared" si="1"/>
        <v>0.37083333333333324</v>
      </c>
    </row>
    <row r="19" spans="1:5" x14ac:dyDescent="0.25">
      <c r="A19" s="19">
        <v>42290</v>
      </c>
      <c r="B19" s="20" t="str">
        <f t="shared" si="0"/>
        <v>週二</v>
      </c>
      <c r="C19" s="21">
        <v>0.33263888888888887</v>
      </c>
      <c r="D19" s="21">
        <v>0.72777777777777775</v>
      </c>
      <c r="E19" s="22">
        <f t="shared" si="1"/>
        <v>0.35347222222222219</v>
      </c>
    </row>
    <row r="20" spans="1:5" x14ac:dyDescent="0.25">
      <c r="A20" s="19">
        <v>42291</v>
      </c>
      <c r="B20" s="20" t="str">
        <f t="shared" si="0"/>
        <v>週三</v>
      </c>
      <c r="C20" s="21">
        <v>0.34375</v>
      </c>
      <c r="D20" s="21">
        <v>0.72569444444444453</v>
      </c>
      <c r="E20" s="22">
        <f t="shared" si="1"/>
        <v>0.34027777777777785</v>
      </c>
    </row>
    <row r="21" spans="1:5" x14ac:dyDescent="0.25">
      <c r="A21" s="19">
        <v>42292</v>
      </c>
      <c r="B21" s="20" t="str">
        <f t="shared" si="0"/>
        <v>週四</v>
      </c>
      <c r="C21" s="21">
        <v>0.32500000000000001</v>
      </c>
      <c r="D21" s="21">
        <v>0.72083333333333333</v>
      </c>
      <c r="E21" s="22">
        <f t="shared" si="1"/>
        <v>0.35416666666666663</v>
      </c>
    </row>
    <row r="22" spans="1:5" x14ac:dyDescent="0.25">
      <c r="A22" s="19">
        <v>42293</v>
      </c>
      <c r="B22" s="20" t="str">
        <f t="shared" si="0"/>
        <v>週五</v>
      </c>
      <c r="C22" s="21">
        <v>0.30902777777777779</v>
      </c>
      <c r="D22" s="21">
        <v>0.7402777777777777</v>
      </c>
      <c r="E22" s="22">
        <f t="shared" si="1"/>
        <v>0.38958333333333323</v>
      </c>
    </row>
    <row r="23" spans="1:5" x14ac:dyDescent="0.25">
      <c r="A23" s="19">
        <v>42296</v>
      </c>
      <c r="B23" s="20" t="str">
        <f t="shared" si="0"/>
        <v>週一</v>
      </c>
      <c r="C23" s="21">
        <v>0.3298611111111111</v>
      </c>
      <c r="D23" s="21">
        <v>0.72152777777777777</v>
      </c>
      <c r="E23" s="22">
        <f t="shared" si="1"/>
        <v>0.35</v>
      </c>
    </row>
    <row r="24" spans="1:5" x14ac:dyDescent="0.25">
      <c r="A24" s="19">
        <v>42297</v>
      </c>
      <c r="B24" s="20" t="str">
        <f t="shared" si="0"/>
        <v>週二</v>
      </c>
      <c r="C24" s="21">
        <v>0.33194444444444443</v>
      </c>
      <c r="D24" s="21">
        <v>0.7284722222222223</v>
      </c>
      <c r="E24" s="22">
        <f t="shared" si="1"/>
        <v>0.35486111111111118</v>
      </c>
    </row>
    <row r="25" spans="1:5" x14ac:dyDescent="0.25">
      <c r="A25" s="19">
        <v>42298</v>
      </c>
      <c r="B25" s="20" t="str">
        <f t="shared" si="0"/>
        <v>週三</v>
      </c>
      <c r="C25" s="21">
        <v>0.33333333333333331</v>
      </c>
      <c r="D25" s="21">
        <v>0.76388888888888884</v>
      </c>
      <c r="E25" s="22">
        <f t="shared" si="1"/>
        <v>0.38888888888888884</v>
      </c>
    </row>
    <row r="26" spans="1:5" x14ac:dyDescent="0.25">
      <c r="A26" s="19">
        <v>42299</v>
      </c>
      <c r="B26" s="20" t="str">
        <f t="shared" si="0"/>
        <v>週四</v>
      </c>
      <c r="C26" s="21">
        <v>0.31111111111111112</v>
      </c>
      <c r="D26" s="21">
        <v>0.76041666666666663</v>
      </c>
      <c r="E26" s="22">
        <f t="shared" si="1"/>
        <v>0.40763888888888883</v>
      </c>
    </row>
    <row r="27" spans="1:5" x14ac:dyDescent="0.25">
      <c r="A27" s="19">
        <v>42303</v>
      </c>
      <c r="B27" s="20" t="str">
        <f t="shared" si="0"/>
        <v>週一</v>
      </c>
      <c r="C27" s="21">
        <v>0.3298611111111111</v>
      </c>
      <c r="D27" s="21">
        <v>0.72083333333333333</v>
      </c>
      <c r="E27" s="22">
        <f t="shared" si="1"/>
        <v>0.34930555555555554</v>
      </c>
    </row>
    <row r="28" spans="1:5" x14ac:dyDescent="0.25">
      <c r="A28" s="19">
        <v>42304</v>
      </c>
      <c r="B28" s="20" t="str">
        <f t="shared" si="0"/>
        <v>週二</v>
      </c>
      <c r="C28" s="21">
        <v>0.33194444444444443</v>
      </c>
      <c r="D28" s="21">
        <v>0.71180555555555547</v>
      </c>
      <c r="E28" s="22">
        <f t="shared" si="1"/>
        <v>0.33819444444444435</v>
      </c>
    </row>
    <row r="29" spans="1:5" x14ac:dyDescent="0.25">
      <c r="A29" s="23">
        <v>42305</v>
      </c>
      <c r="B29" s="24" t="str">
        <f t="shared" si="0"/>
        <v>週三</v>
      </c>
      <c r="C29" s="25">
        <v>0.31597222222222221</v>
      </c>
      <c r="D29" s="25">
        <v>0.72152777777777777</v>
      </c>
      <c r="E29" s="26">
        <f t="shared" si="1"/>
        <v>0.36388888888888887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ivenss</cp:lastModifiedBy>
  <dcterms:created xsi:type="dcterms:W3CDTF">2011-11-17T09:33:22Z</dcterms:created>
  <dcterms:modified xsi:type="dcterms:W3CDTF">2016-08-01T13:50:33Z</dcterms:modified>
</cp:coreProperties>
</file>