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3690" yWindow="1035" windowWidth="11445" windowHeight="9165"/>
  </bookViews>
  <sheets>
    <sheet name="報價單雛形" sheetId="1" r:id="rId1"/>
    <sheet name="報價單履歷" sheetId="2" state="hidden" r:id="rId2"/>
  </sheets>
  <definedNames>
    <definedName name="_xlnm.Print_Area" localSheetId="0">報價單雛形!$B$2:$F$25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7" i="1"/>
  <c r="C15" i="1" l="1"/>
  <c r="C16" i="1"/>
  <c r="C17" i="1"/>
  <c r="C18" i="1"/>
  <c r="D18" i="1" s="1"/>
  <c r="F18" i="1" s="1"/>
  <c r="D15" i="1"/>
  <c r="F15" i="1" s="1"/>
  <c r="D16" i="1"/>
  <c r="F16" i="1" s="1"/>
  <c r="D14" i="1"/>
  <c r="F14" i="1" s="1"/>
  <c r="D17" i="1" l="1"/>
  <c r="F17" i="1" s="1"/>
  <c r="F19" i="1" s="1"/>
  <c r="F20" i="1" s="1"/>
  <c r="F21" i="1" l="1"/>
  <c r="B11" i="1" s="1"/>
</calcChain>
</file>

<file path=xl/sharedStrings.xml><?xml version="1.0" encoding="utf-8"?>
<sst xmlns="http://schemas.openxmlformats.org/spreadsheetml/2006/main" count="72" uniqueCount="65">
  <si>
    <t>電話：999-999-9999</t>
    <rPh sb="0" eb="2">
      <t>デンワ</t>
    </rPh>
    <phoneticPr fontId="1"/>
  </si>
  <si>
    <t>商品</t>
    <rPh sb="0" eb="2">
      <t>ショウヒン</t>
    </rPh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</si>
  <si>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</si>
  <si>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</si>
  <si>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</si>
  <si>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</si>
  <si>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備考</t>
    <rPh sb="0" eb="2">
      <t>ビコウ</t>
    </rPh>
    <phoneticPr fontId="2"/>
  </si>
  <si>
    <t>ID</t>
    <phoneticPr fontId="2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</si>
  <si>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</si>
  <si>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</si>
  <si>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S01</t>
  </si>
  <si>
    <t>S01</t>
    <phoneticPr fontId="2"/>
  </si>
  <si>
    <t>S02</t>
  </si>
  <si>
    <t>S02</t>
    <phoneticPr fontId="2"/>
  </si>
  <si>
    <t>S03</t>
  </si>
  <si>
    <t>S03</t>
    <phoneticPr fontId="2"/>
  </si>
  <si>
    <t>S04</t>
    <phoneticPr fontId="2"/>
  </si>
  <si>
    <t>S05</t>
    <phoneticPr fontId="2"/>
  </si>
  <si>
    <t>S06</t>
    <phoneticPr fontId="2"/>
  </si>
  <si>
    <t>S07</t>
    <phoneticPr fontId="2"/>
  </si>
  <si>
    <t>S08</t>
    <phoneticPr fontId="2"/>
  </si>
  <si>
    <t>後藤</t>
    <rPh sb="0" eb="2">
      <t>ゴトウ</t>
    </rPh>
    <phoneticPr fontId="2"/>
  </si>
  <si>
    <t>佐野</t>
    <rPh sb="0" eb="2">
      <t>サノ</t>
    </rPh>
    <phoneticPr fontId="2"/>
  </si>
  <si>
    <t>矢部</t>
    <rPh sb="0" eb="2">
      <t>ヤベ</t>
    </rPh>
    <phoneticPr fontId="2"/>
  </si>
  <si>
    <t>福原</t>
    <rPh sb="0" eb="2">
      <t>フクハラ</t>
    </rPh>
    <phoneticPr fontId="2"/>
  </si>
  <si>
    <t>黒川</t>
    <rPh sb="0" eb="2">
      <t>クロカワ</t>
    </rPh>
    <phoneticPr fontId="2"/>
  </si>
  <si>
    <t>太田川</t>
    <rPh sb="0" eb="2">
      <t>オオタ</t>
    </rPh>
    <rPh sb="2" eb="3">
      <t>ガワ</t>
    </rPh>
    <phoneticPr fontId="2"/>
  </si>
  <si>
    <t>芝</t>
    <rPh sb="0" eb="1">
      <t>シバ</t>
    </rPh>
    <phoneticPr fontId="2"/>
  </si>
  <si>
    <t>中山</t>
    <rPh sb="0" eb="2">
      <t>ナカヤマ</t>
    </rPh>
    <phoneticPr fontId="2"/>
  </si>
  <si>
    <t>課長</t>
    <rPh sb="0" eb="2">
      <t>カチョウ</t>
    </rPh>
    <phoneticPr fontId="2"/>
  </si>
  <si>
    <t>報價單</t>
    <rPh sb="0" eb="3">
      <t>セイキュウショ</t>
    </rPh>
    <phoneticPr fontId="2"/>
  </si>
  <si>
    <t>報價單編號</t>
    <rPh sb="0" eb="3">
      <t>ミツモリショ</t>
    </rPh>
    <rPh sb="3" eb="5">
      <t>バンゴウ</t>
    </rPh>
    <phoneticPr fontId="2"/>
  </si>
  <si>
    <t>日期</t>
    <rPh sb="0" eb="2">
      <t>ハッコウビ</t>
    </rPh>
    <phoneticPr fontId="2"/>
  </si>
  <si>
    <t>股份有限　Sample○×</t>
    <rPh sb="0" eb="2">
      <t>カブシキ</t>
    </rPh>
    <rPh sb="2" eb="4">
      <t>カイシャ</t>
    </rPh>
    <phoneticPr fontId="1"/>
  </si>
  <si>
    <t>○○○-○○　××縣××市××</t>
    <rPh sb="10" eb="11">
      <t>ケン</t>
    </rPh>
    <rPh sb="13" eb="14">
      <t>シ</t>
    </rPh>
    <phoneticPr fontId="1"/>
  </si>
  <si>
    <t>負責人：</t>
    <rPh sb="0" eb="2">
      <t>タントウ</t>
    </rPh>
    <phoneticPr fontId="2"/>
  </si>
  <si>
    <t>商品編號</t>
    <rPh sb="0" eb="2">
      <t>ショウヒン</t>
    </rPh>
    <rPh sb="2" eb="4">
      <t>バンゴウ</t>
    </rPh>
    <phoneticPr fontId="2"/>
  </si>
  <si>
    <t>單價</t>
    <rPh sb="0" eb="2">
      <t>タンカ</t>
    </rPh>
    <phoneticPr fontId="2"/>
  </si>
  <si>
    <t>數量</t>
    <rPh sb="0" eb="2">
      <t>スウリョウ</t>
    </rPh>
    <phoneticPr fontId="2"/>
  </si>
  <si>
    <t>商品清單</t>
    <rPh sb="0" eb="2">
      <t>ショウヒン</t>
    </rPh>
    <phoneticPr fontId="2"/>
  </si>
  <si>
    <t>客戶清單</t>
    <rPh sb="0" eb="2">
      <t>トリヒキ</t>
    </rPh>
    <rPh sb="2" eb="3">
      <t>サキ</t>
    </rPh>
    <phoneticPr fontId="2"/>
  </si>
  <si>
    <t>公司名稱</t>
    <rPh sb="0" eb="2">
      <t>トリヒキ</t>
    </rPh>
    <rPh sb="2" eb="3">
      <t>サキ</t>
    </rPh>
    <rPh sb="3" eb="4">
      <t>メイ</t>
    </rPh>
    <phoneticPr fontId="2"/>
  </si>
  <si>
    <t>負責人</t>
    <rPh sb="0" eb="3">
      <t>タントウシャ</t>
    </rPh>
    <phoneticPr fontId="2"/>
  </si>
  <si>
    <t>商品編號</t>
    <rPh sb="0" eb="2">
      <t>ショウヒン</t>
    </rPh>
    <rPh sb="2" eb="4">
      <t>バンゴウ</t>
    </rPh>
    <phoneticPr fontId="1"/>
  </si>
  <si>
    <t>咖啡</t>
    <phoneticPr fontId="2"/>
  </si>
  <si>
    <t>橘子</t>
    <phoneticPr fontId="2"/>
  </si>
  <si>
    <t>熱牛奶</t>
  </si>
  <si>
    <t>冰茶</t>
  </si>
  <si>
    <t>抹茶</t>
  </si>
  <si>
    <t>葡萄</t>
  </si>
  <si>
    <t>南瓜</t>
  </si>
  <si>
    <t>蘇打</t>
  </si>
  <si>
    <t>統一超商</t>
  </si>
  <si>
    <t>統一超商</t>
    <phoneticPr fontId="2"/>
  </si>
  <si>
    <t>OK便利商店</t>
    <phoneticPr fontId="2"/>
  </si>
  <si>
    <t>萊爾富</t>
    <phoneticPr fontId="2"/>
  </si>
  <si>
    <t>全家</t>
    <phoneticPr fontId="2"/>
  </si>
  <si>
    <t>大潤發</t>
    <phoneticPr fontId="2"/>
  </si>
  <si>
    <t>家樂福</t>
    <phoneticPr fontId="2"/>
  </si>
  <si>
    <t>好市多</t>
    <phoneticPr fontId="2"/>
  </si>
  <si>
    <t>愛買</t>
    <phoneticPr fontId="2"/>
  </si>
  <si>
    <t>負責人：</t>
    <rPh sb="0" eb="3">
      <t>タントウシャ</t>
    </rPh>
    <phoneticPr fontId="2"/>
  </si>
  <si>
    <t>客戶</t>
    <rPh sb="0" eb="2">
      <t>トリヒキサキ</t>
    </rPh>
    <phoneticPr fontId="2"/>
  </si>
  <si>
    <t>客戶負責人</t>
    <rPh sb="0" eb="2">
      <t>トリヒキ</t>
    </rPh>
    <rPh sb="2" eb="3">
      <t>サキタントウシャ</t>
    </rPh>
    <phoneticPr fontId="2"/>
  </si>
  <si>
    <t>弊社負責人</t>
    <rPh sb="0" eb="2">
      <t>ヘイシャ</t>
    </rPh>
    <rPh sb="2" eb="4">
      <t>タントウ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</si>
</sst>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報價單金額： &quot;#,###&quot;元&quot;"/>
    <numFmt numFmtId="178" formatCode="@&quot;　啟&quot;"/>
  </numFmts>
  <fonts count="7" x14ac:knownFonts="1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2"/>
      <charset val="128"/>
      <scheme val="minor"/>
    </font>
    <font>
      <sz val="14"/>
      <color theme="1"/>
      <name val="新細明體"/>
      <family val="2"/>
      <charset val="128"/>
      <scheme val="minor"/>
    </font>
    <font>
      <sz val="20"/>
      <color theme="1"/>
      <name val="新細明體"/>
      <family val="2"/>
      <charset val="128"/>
      <scheme val="minor"/>
    </font>
    <font>
      <b/>
      <sz val="18"/>
      <color theme="0"/>
      <name val="新細明體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3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horizontal="right"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176" fontId="0" fillId="0" borderId="3" xfId="0" applyNumberFormat="1" applyBorder="1">
      <alignment vertical="center"/>
    </xf>
    <xf numFmtId="38" fontId="0" fillId="0" borderId="13" xfId="1" applyFont="1" applyBorder="1">
      <alignment vertical="center"/>
    </xf>
    <xf numFmtId="38" fontId="0" fillId="0" borderId="12" xfId="1" applyFont="1" applyBorder="1">
      <alignment vertical="center"/>
    </xf>
    <xf numFmtId="38" fontId="0" fillId="0" borderId="11" xfId="1" applyFont="1" applyBorder="1">
      <alignment vertical="center"/>
    </xf>
    <xf numFmtId="0" fontId="0" fillId="0" borderId="0" xfId="0" applyAlignment="1"/>
    <xf numFmtId="0" fontId="0" fillId="0" borderId="3" xfId="0" applyNumberFormat="1" applyBorder="1">
      <alignment vertical="center"/>
    </xf>
    <xf numFmtId="178" fontId="4" fillId="0" borderId="2" xfId="0" applyNumberFormat="1" applyFont="1" applyBorder="1">
      <alignment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77" fontId="5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2">
    <cellStyle name="一般" xfId="0" builtinId="0"/>
    <cellStyle name="千分位[0]" xfId="1" builtinId="6"/>
  </cellStyles>
  <dxfs count="0"/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客戶清單" displayName="客戶清單" ref="B29:D37" totalsRowShown="0">
  <autoFilter ref="B29:D37"/>
  <tableColumns count="3">
    <tableColumn id="1" name="ID"/>
    <tableColumn id="2" name="公司名稱"/>
    <tableColumn id="3" name="負責人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id="2" name="商品清單" displayName="商品清單" ref="F29:H37" totalsRowShown="0">
  <autoFilter ref="F29:H37"/>
  <tableColumns count="3">
    <tableColumn id="1" name="商品編號"/>
    <tableColumn id="2" name="商品名"/>
    <tableColumn id="3" name="金額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H37"/>
  <sheetViews>
    <sheetView tabSelected="1" topLeftCell="B13" workbookViewId="0">
      <selection activeCell="B28" sqref="B28:H37"/>
    </sheetView>
  </sheetViews>
  <sheetFormatPr defaultRowHeight="15.75" x14ac:dyDescent="0.25"/>
  <cols>
    <col min="1" max="1" width="5.7109375" customWidth="1"/>
    <col min="2" max="2" width="10.42578125" customWidth="1"/>
    <col min="3" max="3" width="30.5703125" customWidth="1"/>
    <col min="4" max="4" width="13.85546875" customWidth="1"/>
    <col min="5" max="5" width="11" bestFit="1" customWidth="1"/>
    <col min="6" max="6" width="20.5703125" customWidth="1"/>
    <col min="7" max="7" width="13" bestFit="1" customWidth="1"/>
    <col min="8" max="8" width="10" customWidth="1"/>
    <col min="9" max="9" width="23.42578125" bestFit="1" customWidth="1"/>
    <col min="10" max="10" width="8.7109375" customWidth="1"/>
    <col min="11" max="11" width="5.28515625" customWidth="1"/>
    <col min="12" max="12" width="11.28515625" bestFit="1" customWidth="1"/>
    <col min="13" max="13" width="13" bestFit="1" customWidth="1"/>
  </cols>
  <sheetData>
    <row r="2" spans="2:6" ht="25.5" x14ac:dyDescent="0.25">
      <c r="B2" s="25" t="s">
        <v>30</v>
      </c>
      <c r="C2" s="25"/>
      <c r="D2" s="25"/>
      <c r="E2" s="25"/>
      <c r="F2" s="25"/>
    </row>
    <row r="4" spans="2:6" x14ac:dyDescent="0.25">
      <c r="E4" s="9" t="s">
        <v>31</v>
      </c>
      <c r="F4" s="3">
        <v>1</v>
      </c>
    </row>
    <row r="5" spans="2:6" x14ac:dyDescent="0.25">
      <c r="E5" s="10" t="s">
        <v>32</v>
      </c>
      <c r="F5" s="11">
        <v>42391</v>
      </c>
    </row>
    <row r="6" spans="2:6" ht="19.5" x14ac:dyDescent="0.25">
      <c r="B6" s="17" t="s">
        <v>52</v>
      </c>
      <c r="C6" s="3"/>
    </row>
    <row r="7" spans="2:6" ht="16.5" x14ac:dyDescent="0.25">
      <c r="B7" s="4" t="s">
        <v>61</v>
      </c>
      <c r="C7" s="16" t="str">
        <f>IFERROR(VLOOKUP(B6,C30:D37,2,FALSE),"") &amp; " 先生/小姐"</f>
        <v>後藤 先生/小姐</v>
      </c>
      <c r="F7" s="1" t="s">
        <v>33</v>
      </c>
    </row>
    <row r="8" spans="2:6" x14ac:dyDescent="0.25">
      <c r="F8" s="1" t="s">
        <v>34</v>
      </c>
    </row>
    <row r="9" spans="2:6" x14ac:dyDescent="0.25">
      <c r="F9" s="1" t="s">
        <v>0</v>
      </c>
    </row>
    <row r="10" spans="2:6" x14ac:dyDescent="0.25">
      <c r="E10" s="8" t="s">
        <v>35</v>
      </c>
      <c r="F10" s="3" t="s">
        <v>29</v>
      </c>
    </row>
    <row r="11" spans="2:6" ht="27.75" x14ac:dyDescent="0.25">
      <c r="B11" s="24">
        <f>F21</f>
        <v>54000</v>
      </c>
      <c r="C11" s="24"/>
      <c r="D11" s="24"/>
    </row>
    <row r="13" spans="2:6" x14ac:dyDescent="0.25">
      <c r="B13" s="5" t="s">
        <v>36</v>
      </c>
      <c r="C13" s="5" t="s">
        <v>1</v>
      </c>
      <c r="D13" s="5" t="s">
        <v>37</v>
      </c>
      <c r="E13" s="5" t="s">
        <v>38</v>
      </c>
      <c r="F13" s="5" t="s">
        <v>2</v>
      </c>
    </row>
    <row r="14" spans="2:6" x14ac:dyDescent="0.25">
      <c r="B14" s="2" t="s">
        <v>10</v>
      </c>
      <c r="C14" s="2" t="str">
        <f>IFERROR(VLOOKUP(B14,商品清單[],2,FALSE),"")</f>
        <v>咖啡</v>
      </c>
      <c r="D14" s="6">
        <f>IFERROR(VLOOKUP(C14,商品清單[[商品名]:[金額]],2,FALSE),"")</f>
        <v>350</v>
      </c>
      <c r="E14" s="2">
        <v>40</v>
      </c>
      <c r="F14" s="6">
        <f>IFERROR(D14*E14,"")</f>
        <v>14000</v>
      </c>
    </row>
    <row r="15" spans="2:6" x14ac:dyDescent="0.25">
      <c r="B15" s="2" t="s">
        <v>12</v>
      </c>
      <c r="C15" s="2" t="str">
        <f>IFERROR(VLOOKUP(B15,商品清單[],2,FALSE),"")</f>
        <v>橘子</v>
      </c>
      <c r="D15" s="6">
        <f>IFERROR(VLOOKUP(C15,商品清單[[商品名]:[金額]],2,FALSE),"")</f>
        <v>400</v>
      </c>
      <c r="E15" s="2">
        <v>30</v>
      </c>
      <c r="F15" s="6">
        <f t="shared" ref="F15:F18" si="0">IFERROR(D15*E15,"")</f>
        <v>12000</v>
      </c>
    </row>
    <row r="16" spans="2:6" x14ac:dyDescent="0.25">
      <c r="B16" s="2" t="s">
        <v>14</v>
      </c>
      <c r="C16" s="2" t="str">
        <f>IFERROR(VLOOKUP(B16,商品清單[],2,FALSE),"")</f>
        <v>熱牛奶</v>
      </c>
      <c r="D16" s="6">
        <f>IFERROR(VLOOKUP(C16,商品清單[[商品名]:[金額]],2,FALSE),"")</f>
        <v>400</v>
      </c>
      <c r="E16" s="2">
        <v>60</v>
      </c>
      <c r="F16" s="6">
        <f t="shared" si="0"/>
        <v>24000</v>
      </c>
    </row>
    <row r="17" spans="2:8" x14ac:dyDescent="0.25">
      <c r="B17" s="2"/>
      <c r="C17" s="2" t="str">
        <f>IFERROR(VLOOKUP(B17,商品清單[],2,FALSE),"")</f>
        <v/>
      </c>
      <c r="D17" s="6" t="str">
        <f>IFERROR(VLOOKUP(C17,商品清單[[商品名]:[金額]],2,FALSE),"")</f>
        <v/>
      </c>
      <c r="E17" s="2"/>
      <c r="F17" s="6" t="str">
        <f t="shared" si="0"/>
        <v/>
      </c>
    </row>
    <row r="18" spans="2:8" ht="16.5" thickBot="1" x14ac:dyDescent="0.3">
      <c r="B18" s="2"/>
      <c r="C18" s="2" t="str">
        <f>IFERROR(VLOOKUP(B18,商品清單[],2,FALSE),"")</f>
        <v/>
      </c>
      <c r="D18" s="6" t="str">
        <f>IFERROR(VLOOKUP(C18,商品清單[[商品名]:[金額]],2,FALSE),"")</f>
        <v/>
      </c>
      <c r="E18" s="2"/>
      <c r="F18" s="6" t="str">
        <f t="shared" si="0"/>
        <v/>
      </c>
    </row>
    <row r="19" spans="2:8" ht="16.5" thickTop="1" x14ac:dyDescent="0.25">
      <c r="E19" s="7" t="s">
        <v>3</v>
      </c>
      <c r="F19" s="12">
        <f>SUM(F14:F18)</f>
        <v>50000</v>
      </c>
    </row>
    <row r="20" spans="2:8" ht="16.5" thickBot="1" x14ac:dyDescent="0.3">
      <c r="E20" s="7" t="s">
        <v>4</v>
      </c>
      <c r="F20" s="13">
        <f>ROUND(F19*0.08,0)</f>
        <v>4000</v>
      </c>
    </row>
    <row r="21" spans="2:8" ht="16.5" thickTop="1" x14ac:dyDescent="0.25">
      <c r="E21" s="7" t="s">
        <v>5</v>
      </c>
      <c r="F21" s="14">
        <f>SUM(F19:F20)</f>
        <v>54000</v>
      </c>
    </row>
    <row r="22" spans="2:8" x14ac:dyDescent="0.25">
      <c r="B22" t="s">
        <v>6</v>
      </c>
    </row>
    <row r="23" spans="2:8" x14ac:dyDescent="0.25">
      <c r="B23" s="26"/>
      <c r="C23" s="27"/>
      <c r="D23" s="27"/>
      <c r="E23" s="27"/>
      <c r="F23" s="28"/>
    </row>
    <row r="24" spans="2:8" x14ac:dyDescent="0.25">
      <c r="B24" s="18"/>
      <c r="C24" s="19"/>
      <c r="D24" s="19"/>
      <c r="E24" s="19"/>
      <c r="F24" s="20"/>
    </row>
    <row r="25" spans="2:8" x14ac:dyDescent="0.25">
      <c r="B25" s="21"/>
      <c r="C25" s="22"/>
      <c r="D25" s="22"/>
      <c r="E25" s="22"/>
      <c r="F25" s="23"/>
    </row>
    <row r="28" spans="2:8" x14ac:dyDescent="0.25">
      <c r="B28" s="15" t="s">
        <v>40</v>
      </c>
      <c r="F28" t="s">
        <v>39</v>
      </c>
    </row>
    <row r="29" spans="2:8" x14ac:dyDescent="0.25">
      <c r="B29" t="s">
        <v>7</v>
      </c>
      <c r="C29" t="s">
        <v>41</v>
      </c>
      <c r="D29" t="s">
        <v>42</v>
      </c>
      <c r="F29" t="s">
        <v>43</v>
      </c>
      <c r="G29" t="s">
        <v>8</v>
      </c>
      <c r="H29" t="s">
        <v>9</v>
      </c>
    </row>
    <row r="30" spans="2:8" x14ac:dyDescent="0.25">
      <c r="B30">
        <v>1</v>
      </c>
      <c r="C30" t="s">
        <v>53</v>
      </c>
      <c r="D30" t="s">
        <v>21</v>
      </c>
      <c r="F30" t="s">
        <v>11</v>
      </c>
      <c r="G30" t="s">
        <v>44</v>
      </c>
      <c r="H30">
        <v>350</v>
      </c>
    </row>
    <row r="31" spans="2:8" x14ac:dyDescent="0.25">
      <c r="B31">
        <v>2</v>
      </c>
      <c r="C31" t="s">
        <v>54</v>
      </c>
      <c r="D31" t="s">
        <v>22</v>
      </c>
      <c r="F31" t="s">
        <v>13</v>
      </c>
      <c r="G31" t="s">
        <v>45</v>
      </c>
      <c r="H31">
        <v>400</v>
      </c>
    </row>
    <row r="32" spans="2:8" x14ac:dyDescent="0.25">
      <c r="B32">
        <v>3</v>
      </c>
      <c r="C32" t="s">
        <v>55</v>
      </c>
      <c r="D32" t="s">
        <v>23</v>
      </c>
      <c r="F32" t="s">
        <v>15</v>
      </c>
      <c r="G32" t="s">
        <v>46</v>
      </c>
      <c r="H32">
        <v>400</v>
      </c>
    </row>
    <row r="33" spans="2:8" x14ac:dyDescent="0.25">
      <c r="B33">
        <v>4</v>
      </c>
      <c r="C33" t="s">
        <v>56</v>
      </c>
      <c r="D33" t="s">
        <v>24</v>
      </c>
      <c r="F33" t="s">
        <v>16</v>
      </c>
      <c r="G33" t="s">
        <v>47</v>
      </c>
      <c r="H33">
        <v>450</v>
      </c>
    </row>
    <row r="34" spans="2:8" x14ac:dyDescent="0.25">
      <c r="B34">
        <v>5</v>
      </c>
      <c r="C34" t="s">
        <v>57</v>
      </c>
      <c r="D34" t="s">
        <v>25</v>
      </c>
      <c r="F34" t="s">
        <v>17</v>
      </c>
      <c r="G34" t="s">
        <v>48</v>
      </c>
      <c r="H34">
        <v>500</v>
      </c>
    </row>
    <row r="35" spans="2:8" x14ac:dyDescent="0.25">
      <c r="B35">
        <v>6</v>
      </c>
      <c r="C35" t="s">
        <v>58</v>
      </c>
      <c r="D35" t="s">
        <v>26</v>
      </c>
      <c r="F35" t="s">
        <v>18</v>
      </c>
      <c r="G35" t="s">
        <v>49</v>
      </c>
      <c r="H35">
        <v>600</v>
      </c>
    </row>
    <row r="36" spans="2:8" x14ac:dyDescent="0.25">
      <c r="B36">
        <v>7</v>
      </c>
      <c r="C36" t="s">
        <v>59</v>
      </c>
      <c r="D36" t="s">
        <v>27</v>
      </c>
      <c r="F36" t="s">
        <v>19</v>
      </c>
      <c r="G36" t="s">
        <v>50</v>
      </c>
      <c r="H36">
        <v>800</v>
      </c>
    </row>
    <row r="37" spans="2:8" x14ac:dyDescent="0.25">
      <c r="B37">
        <v>8</v>
      </c>
      <c r="C37" t="s">
        <v>60</v>
      </c>
      <c r="D37" t="s">
        <v>28</v>
      </c>
      <c r="F37" t="s">
        <v>20</v>
      </c>
      <c r="G37" t="s">
        <v>51</v>
      </c>
      <c r="H37">
        <v>800</v>
      </c>
    </row>
  </sheetData>
  <mergeCells count="5">
    <mergeCell ref="B24:F24"/>
    <mergeCell ref="B25:F25"/>
    <mergeCell ref="B11:D11"/>
    <mergeCell ref="B2:F2"/>
    <mergeCell ref="B23:F23"/>
  </mergeCells>
  <phoneticPr fontId="2"/>
  <dataValidations count="2">
    <dataValidation type="list" allowBlank="1" showInputMessage="1" showErrorMessage="1" sqref="B6">
      <formula1>$C$30:$C$37</formula1>
    </dataValidation>
    <dataValidation type="list" allowBlank="1" showInputMessage="1" showErrorMessage="1" sqref="C14:C18">
      <formula1>$G$30:$G$37</formula1>
    </dataValidation>
  </dataValidations>
  <pageMargins left="0.7" right="0.7" top="0.75" bottom="0.75" header="0.3" footer="0.3"/>
  <pageSetup paperSize="9" orientation="landscape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K2"/>
  <sheetViews>
    <sheetView topLeftCell="G1" workbookViewId="0">
      <selection activeCell="H27" sqref="H27"/>
    </sheetView>
  </sheetViews>
  <sheetFormatPr defaultRowHeight="15.75" x14ac:dyDescent="0.25"/>
  <cols>
    <col min="2" max="2" width="11" bestFit="1" customWidth="1"/>
    <col min="5" max="5" width="13" bestFit="1" customWidth="1"/>
    <col min="7" max="7" width="10.42578125" customWidth="1"/>
    <col min="8" max="8" width="30.5703125" customWidth="1"/>
    <col min="9" max="9" width="16.5703125" customWidth="1"/>
    <col min="10" max="10" width="11" bestFit="1" customWidth="1"/>
    <col min="11" max="11" width="20.5703125" customWidth="1"/>
  </cols>
  <sheetData>
    <row r="2" spans="2:11" x14ac:dyDescent="0.25">
      <c r="B2" s="5" t="s">
        <v>31</v>
      </c>
      <c r="C2" s="5" t="s">
        <v>32</v>
      </c>
      <c r="D2" s="5" t="s">
        <v>62</v>
      </c>
      <c r="E2" s="5" t="s">
        <v>63</v>
      </c>
      <c r="F2" s="5" t="s">
        <v>64</v>
      </c>
      <c r="G2" s="5" t="s">
        <v>36</v>
      </c>
      <c r="H2" s="5" t="s">
        <v>1</v>
      </c>
      <c r="I2" s="5" t="s">
        <v>37</v>
      </c>
      <c r="J2" s="5" t="s">
        <v>38</v>
      </c>
      <c r="K2" s="5" t="s">
        <v>2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報價單雛形</vt:lpstr>
      <vt:lpstr>報價單履歷</vt:lpstr>
      <vt:lpstr>報價單雛形!Print_Area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Jyunpei FURUKAWA</dc:creator>
  <cp:lastModifiedBy>ivenss</cp:lastModifiedBy>
  <cp:lastPrinted>2015-12-12T01:52:27Z</cp:lastPrinted>
  <dcterms:created xsi:type="dcterms:W3CDTF">2015-12-11T23:03:38Z</dcterms:created>
  <dcterms:modified xsi:type="dcterms:W3CDTF">2017-03-15T12:29:51Z</dcterms:modified>
</cp:coreProperties>
</file>