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原先E槽\個人資料\著作\內容\範例\CH1\完成檔案\"/>
    </mc:Choice>
  </mc:AlternateContent>
  <bookViews>
    <workbookView xWindow="0" yWindow="0" windowWidth="20490" windowHeight="7485" activeTab="4" xr2:uid="{E7BF6F54-7C9C-4654-BA0B-4E8BD463854A}"/>
  </bookViews>
  <sheets>
    <sheet name="員工" sheetId="1" r:id="rId1"/>
    <sheet name="職稱與年資關係圖" sheetId="4" r:id="rId2"/>
    <sheet name="職稱與年齡關係圖" sheetId="5" r:id="rId3"/>
    <sheet name="年資與年齡關係圖" sheetId="7" r:id="rId4"/>
    <sheet name="年齡與年資" sheetId="3" r:id="rId5"/>
    <sheet name="身分證編碼資料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Q4" i="3" s="1"/>
  <c r="L9" i="3"/>
  <c r="L10" i="3"/>
  <c r="L11" i="3"/>
  <c r="L12" i="3"/>
  <c r="L13" i="3"/>
  <c r="L14" i="3"/>
  <c r="L15" i="3"/>
  <c r="L16" i="3"/>
  <c r="L17" i="3"/>
  <c r="L18" i="3"/>
  <c r="Q7" i="3" s="1"/>
  <c r="L19" i="3"/>
  <c r="L20" i="3"/>
  <c r="L21" i="3"/>
  <c r="L22" i="3"/>
  <c r="L23" i="3"/>
  <c r="L2" i="3"/>
  <c r="Q5" i="3" l="1"/>
  <c r="Q2" i="3"/>
  <c r="Q3" i="3"/>
  <c r="Q6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" i="3"/>
  <c r="J3" i="3"/>
  <c r="J4" i="3"/>
  <c r="J5" i="3"/>
  <c r="J6" i="3"/>
  <c r="R4" i="3" s="1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R6" i="3" l="1"/>
  <c r="R2" i="3"/>
  <c r="R7" i="3"/>
  <c r="R3" i="3"/>
  <c r="R5" i="3"/>
</calcChain>
</file>

<file path=xl/sharedStrings.xml><?xml version="1.0" encoding="utf-8"?>
<sst xmlns="http://schemas.openxmlformats.org/spreadsheetml/2006/main" count="404" uniqueCount="233">
  <si>
    <t>員工編號</t>
    <phoneticPr fontId="1" type="noConversion"/>
  </si>
  <si>
    <t>姓</t>
    <phoneticPr fontId="1" type="noConversion"/>
  </si>
  <si>
    <t>名</t>
    <phoneticPr fontId="1" type="noConversion"/>
  </si>
  <si>
    <t>身分證字號</t>
    <phoneticPr fontId="1" type="noConversion"/>
  </si>
  <si>
    <t>性別</t>
    <phoneticPr fontId="1" type="noConversion"/>
  </si>
  <si>
    <t>出生日期</t>
    <phoneticPr fontId="1" type="noConversion"/>
  </si>
  <si>
    <t>到職日期</t>
    <phoneticPr fontId="1" type="noConversion"/>
  </si>
  <si>
    <t>部門</t>
    <phoneticPr fontId="1" type="noConversion"/>
  </si>
  <si>
    <t>職稱</t>
    <phoneticPr fontId="1" type="noConversion"/>
  </si>
  <si>
    <t>地址</t>
    <phoneticPr fontId="1" type="noConversion"/>
  </si>
  <si>
    <t>電話</t>
    <phoneticPr fontId="1" type="noConversion"/>
  </si>
  <si>
    <t>手機號碼</t>
    <phoneticPr fontId="1" type="noConversion"/>
  </si>
  <si>
    <t>林</t>
    <phoneticPr fontId="1" type="noConversion"/>
  </si>
  <si>
    <t>淑卿</t>
    <phoneticPr fontId="1" type="noConversion"/>
  </si>
  <si>
    <t>業務</t>
    <phoneticPr fontId="1" type="noConversion"/>
  </si>
  <si>
    <t>經理</t>
    <phoneticPr fontId="1" type="noConversion"/>
  </si>
  <si>
    <t>台北市大直明水路554號</t>
    <phoneticPr fontId="1" type="noConversion"/>
  </si>
  <si>
    <t>02-8509-2255</t>
    <phoneticPr fontId="1" type="noConversion"/>
  </si>
  <si>
    <t>0958005629</t>
    <phoneticPr fontId="1" type="noConversion"/>
  </si>
  <si>
    <t>e-mail</t>
    <phoneticPr fontId="1" type="noConversion"/>
  </si>
  <si>
    <t>suelin@hotmail.com</t>
    <phoneticPr fontId="1" type="noConversion"/>
  </si>
  <si>
    <t>鄭</t>
    <phoneticPr fontId="1" type="noConversion"/>
  </si>
  <si>
    <t>力高</t>
    <phoneticPr fontId="1" type="noConversion"/>
  </si>
  <si>
    <t>品管</t>
    <phoneticPr fontId="1" type="noConversion"/>
  </si>
  <si>
    <t>02-2706-0613</t>
    <phoneticPr fontId="1" type="noConversion"/>
  </si>
  <si>
    <t>0935180236</t>
    <phoneticPr fontId="1" type="noConversion"/>
  </si>
  <si>
    <t>台北市延平北路二段70號8樓</t>
    <phoneticPr fontId="1" type="noConversion"/>
  </si>
  <si>
    <t>aleku@mail.net.net</t>
    <phoneticPr fontId="1" type="noConversion"/>
  </si>
  <si>
    <t>汪</t>
    <phoneticPr fontId="1" type="noConversion"/>
  </si>
  <si>
    <t>喜洋</t>
    <phoneticPr fontId="1" type="noConversion"/>
  </si>
  <si>
    <t>人資</t>
    <phoneticPr fontId="1" type="noConversion"/>
  </si>
  <si>
    <t>協理</t>
    <phoneticPr fontId="1" type="noConversion"/>
  </si>
  <si>
    <t>02-2723-1910</t>
    <phoneticPr fontId="1" type="noConversion"/>
  </si>
  <si>
    <t>0953120180</t>
    <phoneticPr fontId="1" type="noConversion"/>
  </si>
  <si>
    <t>台北市信義區信義路五段8號12樓</t>
    <phoneticPr fontId="1" type="noConversion"/>
  </si>
  <si>
    <t>peefto@gmail.com</t>
    <phoneticPr fontId="1" type="noConversion"/>
  </si>
  <si>
    <t>劉</t>
    <phoneticPr fontId="1" type="noConversion"/>
  </si>
  <si>
    <t>全生</t>
    <phoneticPr fontId="1" type="noConversion"/>
  </si>
  <si>
    <t>02-2949-8828</t>
    <phoneticPr fontId="1" type="noConversion"/>
  </si>
  <si>
    <t>0915255233</t>
    <phoneticPr fontId="1" type="noConversion"/>
  </si>
  <si>
    <t>台北市內湖區新明路286巷7號2樓</t>
    <phoneticPr fontId="1" type="noConversion"/>
  </si>
  <si>
    <t>sanlin@yahoo.com.tw</t>
    <phoneticPr fontId="1" type="noConversion"/>
  </si>
  <si>
    <t>陳</t>
    <phoneticPr fontId="1" type="noConversion"/>
  </si>
  <si>
    <t>錦相</t>
    <phoneticPr fontId="1" type="noConversion"/>
  </si>
  <si>
    <t>製造</t>
    <phoneticPr fontId="1" type="noConversion"/>
  </si>
  <si>
    <t>技師</t>
    <phoneticPr fontId="1" type="noConversion"/>
  </si>
  <si>
    <t>02-2639-3322</t>
    <phoneticPr fontId="1" type="noConversion"/>
  </si>
  <si>
    <t>0915152162</t>
    <phoneticPr fontId="1" type="noConversion"/>
  </si>
  <si>
    <t>台北市仁愛路三段120號7樓</t>
    <phoneticPr fontId="1" type="noConversion"/>
  </si>
  <si>
    <t>chen11@msa.hinet.net</t>
    <phoneticPr fontId="1" type="noConversion"/>
  </si>
  <si>
    <t>世傑</t>
    <phoneticPr fontId="1" type="noConversion"/>
  </si>
  <si>
    <t>資訊</t>
    <phoneticPr fontId="1" type="noConversion"/>
  </si>
  <si>
    <t>副理</t>
    <phoneticPr fontId="1" type="noConversion"/>
  </si>
  <si>
    <t>02-2453-6669</t>
    <phoneticPr fontId="1" type="noConversion"/>
  </si>
  <si>
    <t>0933123123</t>
    <phoneticPr fontId="1" type="noConversion"/>
  </si>
  <si>
    <t>台北市敦化北路200號8樓</t>
    <phoneticPr fontId="1" type="noConversion"/>
  </si>
  <si>
    <t>nicolas@hotmail.com</t>
    <phoneticPr fontId="1" type="noConversion"/>
  </si>
  <si>
    <t>美姿</t>
    <phoneticPr fontId="1" type="noConversion"/>
  </si>
  <si>
    <t>專員</t>
    <phoneticPr fontId="1" type="noConversion"/>
  </si>
  <si>
    <t>02-2520-7722</t>
    <phoneticPr fontId="1" type="noConversion"/>
  </si>
  <si>
    <t>0918536787</t>
    <phoneticPr fontId="1" type="noConversion"/>
  </si>
  <si>
    <t>台北市信義路四段5號7樓</t>
    <phoneticPr fontId="1" type="noConversion"/>
  </si>
  <si>
    <t>mayti@yahoo.com.tw</t>
    <phoneticPr fontId="1" type="noConversion"/>
  </si>
  <si>
    <t>沈</t>
    <phoneticPr fontId="1" type="noConversion"/>
  </si>
  <si>
    <t>朗錦</t>
    <phoneticPr fontId="1" type="noConversion"/>
  </si>
  <si>
    <t>02-2503-7659</t>
    <phoneticPr fontId="1" type="noConversion"/>
  </si>
  <si>
    <t>0933127189</t>
    <phoneticPr fontId="1" type="noConversion"/>
  </si>
  <si>
    <t>台北市萬華區東園街87巷12號</t>
    <phoneticPr fontId="1" type="noConversion"/>
  </si>
  <si>
    <t>siang787@yahoo.com.tw</t>
    <phoneticPr fontId="1" type="noConversion"/>
  </si>
  <si>
    <t>張</t>
    <phoneticPr fontId="1" type="noConversion"/>
  </si>
  <si>
    <t>一心</t>
    <phoneticPr fontId="1" type="noConversion"/>
  </si>
  <si>
    <t>02-8719-7977</t>
    <phoneticPr fontId="1" type="noConversion"/>
  </si>
  <si>
    <t>0912763231</t>
    <phoneticPr fontId="1" type="noConversion"/>
  </si>
  <si>
    <t>台北市內湖區新湖二路239號5樓</t>
    <phoneticPr fontId="1" type="noConversion"/>
  </si>
  <si>
    <t>apex123@msa.hinet.net</t>
    <phoneticPr fontId="1" type="noConversion"/>
  </si>
  <si>
    <t>黃</t>
    <phoneticPr fontId="1" type="noConversion"/>
  </si>
  <si>
    <t>于齡</t>
    <phoneticPr fontId="1" type="noConversion"/>
  </si>
  <si>
    <t>02-8719-8866</t>
    <phoneticPr fontId="1" type="noConversion"/>
  </si>
  <si>
    <t>0922833836</t>
    <phoneticPr fontId="1" type="noConversion"/>
  </si>
  <si>
    <t>台北市民權東路六段23號6樓</t>
    <phoneticPr fontId="1" type="noConversion"/>
  </si>
  <si>
    <t>mnnie@gmail.com</t>
    <phoneticPr fontId="1" type="noConversion"/>
  </si>
  <si>
    <t>余</t>
    <phoneticPr fontId="1" type="noConversion"/>
  </si>
  <si>
    <t>思嫻</t>
    <phoneticPr fontId="1" type="noConversion"/>
  </si>
  <si>
    <t>04-2588-3468</t>
    <phoneticPr fontId="1" type="noConversion"/>
  </si>
  <si>
    <t>0933621682</t>
    <phoneticPr fontId="1" type="noConversion"/>
  </si>
  <si>
    <t>台中市東勢區廣興里中山路4號</t>
    <phoneticPr fontId="1" type="noConversion"/>
  </si>
  <si>
    <t>rifay@gmail.com</t>
    <phoneticPr fontId="1" type="noConversion"/>
  </si>
  <si>
    <t>及梁</t>
    <phoneticPr fontId="1" type="noConversion"/>
  </si>
  <si>
    <t>工程師</t>
    <phoneticPr fontId="1" type="noConversion"/>
  </si>
  <si>
    <t>02-2617-6633</t>
    <phoneticPr fontId="1" type="noConversion"/>
  </si>
  <si>
    <t>0933680730</t>
    <phoneticPr fontId="1" type="noConversion"/>
  </si>
  <si>
    <t>台北市松山區民生東路二段166號5樓</t>
    <phoneticPr fontId="1" type="noConversion"/>
  </si>
  <si>
    <t>frank@hotmail.com</t>
    <phoneticPr fontId="1" type="noConversion"/>
  </si>
  <si>
    <t>許</t>
    <phoneticPr fontId="1" type="noConversion"/>
  </si>
  <si>
    <t>敬中</t>
    <phoneticPr fontId="1" type="noConversion"/>
  </si>
  <si>
    <t>02-2707-6785</t>
    <phoneticPr fontId="1" type="noConversion"/>
  </si>
  <si>
    <t>0958857671</t>
    <phoneticPr fontId="1" type="noConversion"/>
  </si>
  <si>
    <t>台北市仁愛路三段176號12樓</t>
    <phoneticPr fontId="1" type="noConversion"/>
  </si>
  <si>
    <t>wilston@doya.url.com.tw</t>
    <phoneticPr fontId="1" type="noConversion"/>
  </si>
  <si>
    <t>李</t>
    <phoneticPr fontId="1" type="noConversion"/>
  </si>
  <si>
    <t>淑芬</t>
    <phoneticPr fontId="1" type="noConversion"/>
  </si>
  <si>
    <t>02-2357-3248</t>
    <phoneticPr fontId="1" type="noConversion"/>
  </si>
  <si>
    <t>0928111222</t>
    <phoneticPr fontId="1" type="noConversion"/>
  </si>
  <si>
    <t>台北市信義區松仁路88號12樓</t>
    <phoneticPr fontId="1" type="noConversion"/>
  </si>
  <si>
    <t>anlina@doya.url.com.tw</t>
    <phoneticPr fontId="1" type="noConversion"/>
  </si>
  <si>
    <t>繼燁</t>
    <phoneticPr fontId="1" type="noConversion"/>
  </si>
  <si>
    <t>02-2288-5378</t>
    <phoneticPr fontId="1" type="noConversion"/>
  </si>
  <si>
    <t>0921436428</t>
    <phoneticPr fontId="1" type="noConversion"/>
  </si>
  <si>
    <t>台北市民權哩路59號7樓</t>
    <phoneticPr fontId="1" type="noConversion"/>
  </si>
  <si>
    <t>corel@gmail.com</t>
    <phoneticPr fontId="1" type="noConversion"/>
  </si>
  <si>
    <t>王</t>
    <phoneticPr fontId="1" type="noConversion"/>
  </si>
  <si>
    <t>翠侞</t>
    <phoneticPr fontId="1" type="noConversion"/>
  </si>
  <si>
    <t>02-2752-4422</t>
    <phoneticPr fontId="1" type="noConversion"/>
  </si>
  <si>
    <t>0933304373</t>
    <phoneticPr fontId="1" type="noConversion"/>
  </si>
  <si>
    <t>台北市南京東路三段346號5樓</t>
    <phoneticPr fontId="1" type="noConversion"/>
  </si>
  <si>
    <t>wanhen@hotmail.com</t>
    <phoneticPr fontId="1" type="noConversion"/>
  </si>
  <si>
    <t>芳榕</t>
    <phoneticPr fontId="1" type="noConversion"/>
  </si>
  <si>
    <t>02-8282-1368</t>
    <phoneticPr fontId="1" type="noConversion"/>
  </si>
  <si>
    <t>0958493248</t>
    <phoneticPr fontId="1" type="noConversion"/>
  </si>
  <si>
    <t>台北縣中和市板南路230號9樓</t>
    <phoneticPr fontId="1" type="noConversion"/>
  </si>
  <si>
    <t>chenity@hotmail.com</t>
    <phoneticPr fontId="1" type="noConversion"/>
  </si>
  <si>
    <t>謝</t>
    <phoneticPr fontId="1" type="noConversion"/>
  </si>
  <si>
    <t>梁志</t>
    <phoneticPr fontId="1" type="noConversion"/>
  </si>
  <si>
    <t>02-3412-3500</t>
    <phoneticPr fontId="1" type="noConversion"/>
  </si>
  <si>
    <t>0958909126</t>
    <phoneticPr fontId="1" type="noConversion"/>
  </si>
  <si>
    <t>台北市民生東路三段12號10樓</t>
    <phoneticPr fontId="1" type="noConversion"/>
  </si>
  <si>
    <t>dandych@msa.hinet.net</t>
    <phoneticPr fontId="1" type="noConversion"/>
  </si>
  <si>
    <t>洪旭</t>
    <phoneticPr fontId="1" type="noConversion"/>
  </si>
  <si>
    <t>02-2585-8059</t>
    <phoneticPr fontId="1" type="noConversion"/>
  </si>
  <si>
    <t>0933022148</t>
    <phoneticPr fontId="1" type="noConversion"/>
  </si>
  <si>
    <t>台北市中山區德惠街120號</t>
    <phoneticPr fontId="1" type="noConversion"/>
  </si>
  <si>
    <t>waterfly@msa.hinet.net</t>
    <phoneticPr fontId="1" type="noConversion"/>
  </si>
  <si>
    <t>徐</t>
    <phoneticPr fontId="1" type="noConversion"/>
  </si>
  <si>
    <t>志祥</t>
    <phoneticPr fontId="1" type="noConversion"/>
  </si>
  <si>
    <t>02-2457-1525</t>
    <phoneticPr fontId="1" type="noConversion"/>
  </si>
  <si>
    <t>0912704303</t>
    <phoneticPr fontId="1" type="noConversion"/>
  </si>
  <si>
    <t>台北市信義路三段41號3樓</t>
    <phoneticPr fontId="1" type="noConversion"/>
  </si>
  <si>
    <t>dan418@yahoo.com.tw</t>
    <phoneticPr fontId="1" type="noConversion"/>
  </si>
  <si>
    <t>信佳</t>
    <phoneticPr fontId="1" type="noConversion"/>
  </si>
  <si>
    <t>0933158863</t>
    <phoneticPr fontId="1" type="noConversion"/>
  </si>
  <si>
    <t>台北市南京東路二段172號8樓</t>
    <phoneticPr fontId="1" type="noConversion"/>
  </si>
  <si>
    <t>sam728@yahoo.com.tw</t>
    <phoneticPr fontId="1" type="noConversion"/>
  </si>
  <si>
    <t>文洋</t>
    <phoneticPr fontId="1" type="noConversion"/>
  </si>
  <si>
    <t>02-2508-3642</t>
    <phoneticPr fontId="1" type="noConversion"/>
  </si>
  <si>
    <t>02-2988-2745</t>
    <phoneticPr fontId="1" type="noConversion"/>
  </si>
  <si>
    <t>0922766554</t>
    <phoneticPr fontId="1" type="noConversion"/>
  </si>
  <si>
    <t>台北市辛亥路二段186號8樓</t>
    <phoneticPr fontId="1" type="noConversion"/>
  </si>
  <si>
    <t>winvin@doya.url.com.tw</t>
    <phoneticPr fontId="1" type="noConversion"/>
  </si>
  <si>
    <t>A241083446</t>
  </si>
  <si>
    <t>A260631417</t>
  </si>
  <si>
    <t>A298401812</t>
  </si>
  <si>
    <t>F266438175</t>
  </si>
  <si>
    <t>F211933367</t>
  </si>
  <si>
    <t>H273373538</t>
  </si>
  <si>
    <t>H204832339</t>
  </si>
  <si>
    <t>A169153869</t>
  </si>
  <si>
    <t>A161519838</t>
  </si>
  <si>
    <t>A113365780</t>
  </si>
  <si>
    <t>A136872297</t>
  </si>
  <si>
    <t>A125113134</t>
  </si>
  <si>
    <t>F157332542</t>
  </si>
  <si>
    <t>F175183403</t>
  </si>
  <si>
    <t>F151336402</t>
  </si>
  <si>
    <t>H164451349</t>
  </si>
  <si>
    <t>H104943862</t>
  </si>
  <si>
    <t>H184834451</t>
  </si>
  <si>
    <t>H137436014</t>
  </si>
  <si>
    <t>H156976042</t>
  </si>
  <si>
    <t>H128041874</t>
  </si>
  <si>
    <t>F136367669</t>
    <phoneticPr fontId="1" type="noConversion"/>
  </si>
  <si>
    <t>臺北市</t>
  </si>
  <si>
    <t>臺中市</t>
  </si>
  <si>
    <t>基隆市</t>
  </si>
  <si>
    <t>臺南市</t>
  </si>
  <si>
    <t>高雄市</t>
  </si>
  <si>
    <t>宜蘭縣</t>
  </si>
  <si>
    <t>新竹縣</t>
  </si>
  <si>
    <t>苗栗縣</t>
  </si>
  <si>
    <t>臺中縣</t>
  </si>
  <si>
    <t>南投縣</t>
  </si>
  <si>
    <t>彰化縣</t>
  </si>
  <si>
    <t>雲林縣</t>
  </si>
  <si>
    <t>嘉義縣</t>
  </si>
  <si>
    <t>臺南縣</t>
  </si>
  <si>
    <t>高雄縣</t>
  </si>
  <si>
    <t>屏東縣</t>
  </si>
  <si>
    <t>花蓮縣</t>
  </si>
  <si>
    <t>臺東縣</t>
  </si>
  <si>
    <t>澎湖縣</t>
  </si>
  <si>
    <t>金門縣</t>
  </si>
  <si>
    <t>連江縣</t>
  </si>
  <si>
    <t>新竹市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</si>
  <si>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</si>
  <si>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</si>
  <si>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</si>
  <si>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</si>
  <si>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</si>
  <si>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</si>
  <si>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</si>
  <si>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</si>
  <si>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</si>
  <si>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</si>
  <si>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</si>
  <si>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</si>
  <si>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N</t>
  </si>
  <si>
    <t>P</t>
  </si>
  <si>
    <t>Q</t>
  </si>
  <si>
    <t>R</t>
  </si>
  <si>
    <t>S</t>
  </si>
  <si>
    <t>T</t>
  </si>
  <si>
    <t>U</t>
  </si>
  <si>
    <t>V</t>
  </si>
  <si>
    <t>X</t>
  </si>
  <si>
    <t>Y</t>
  </si>
  <si>
    <t>W</t>
  </si>
  <si>
    <t>Z</t>
  </si>
  <si>
    <t>O</t>
  </si>
  <si>
    <t>字母</t>
  </si>
  <si>
    <t>縣市</t>
  </si>
  <si>
    <t>新北市</t>
  </si>
  <si>
    <t>桃園市</t>
  </si>
  <si>
    <t>I</t>
  </si>
  <si>
    <t>嘉義市</t>
  </si>
  <si>
    <t>原行政區</t>
  </si>
  <si>
    <t>停發日期</t>
  </si>
  <si>
    <t>現行行政區</t>
  </si>
  <si>
    <t>陽明山管理局</t>
  </si>
  <si>
    <t>1975年</t>
  </si>
  <si>
    <t>年齡</t>
    <phoneticPr fontId="1" type="noConversion"/>
  </si>
  <si>
    <t>年資</t>
    <phoneticPr fontId="1" type="noConversion"/>
  </si>
  <si>
    <t>平均年資</t>
    <phoneticPr fontId="1" type="noConversion"/>
  </si>
  <si>
    <t>年資(月)</t>
    <phoneticPr fontId="1" type="noConversion"/>
  </si>
  <si>
    <t>平均年齡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</si>
</sst>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0" borderId="0" xfId="1">
      <alignment vertical="center"/>
    </xf>
    <xf numFmtId="0" fontId="0" fillId="3" borderId="1" xfId="0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0" fillId="3" borderId="4" xfId="0" applyFont="1" applyFill="1" applyBorder="1">
      <alignment vertical="center"/>
    </xf>
    <xf numFmtId="0" fontId="0" fillId="4" borderId="5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0" fillId="3" borderId="5" xfId="0" applyFont="1" applyFill="1" applyBorder="1">
      <alignment vertical="center"/>
    </xf>
    <xf numFmtId="0" fontId="3" fillId="2" borderId="2" xfId="0" applyFont="1" applyFill="1" applyBorder="1">
      <alignment vertical="center"/>
    </xf>
    <xf numFmtId="14" fontId="0" fillId="0" borderId="0" xfId="0" applyNumberFormat="1">
      <alignment vertical="center"/>
    </xf>
    <xf numFmtId="0" fontId="3" fillId="2" borderId="0" xfId="0" applyFont="1" applyFill="1" applyBorder="1">
      <alignment vertical="center"/>
    </xf>
    <xf numFmtId="0" fontId="0" fillId="0" borderId="0" xfId="0" applyFill="1" applyBorder="1">
      <alignment vertical="center"/>
    </xf>
    <xf numFmtId="31" fontId="0" fillId="3" borderId="1" xfId="0" applyNumberFormat="1" applyFont="1" applyFill="1" applyBorder="1">
      <alignment vertical="center"/>
    </xf>
    <xf numFmtId="31" fontId="0" fillId="4" borderId="1" xfId="0" applyNumberFormat="1" applyFont="1" applyFill="1" applyBorder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zh-TW" sz="2400" b="1" i="0" u="none" strike="noStrike" baseline="0">
                <a:effectLst/>
              </a:rPr>
              <a:t>職務與年</a:t>
            </a:r>
            <a:r>
              <a:rPr lang="zh-TW" altLang="en-US" sz="2400" b="1" i="0" u="none" strike="noStrike" baseline="0">
                <a:effectLst/>
              </a:rPr>
              <a:t>資</a:t>
            </a:r>
            <a:r>
              <a:rPr lang="zh-TW" altLang="zh-TW" sz="2400" b="1" i="0" u="none" strike="noStrike" baseline="0">
                <a:effectLst/>
              </a:rPr>
              <a:t>關係直條圖</a:t>
            </a:r>
            <a:endParaRPr lang="zh-TW" altLang="en-US" sz="2400" b="1"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年齡與年資!$Q$1</c:f>
              <c:strCache>
                <c:ptCount val="1"/>
                <c:pt idx="0">
                  <c:v>平均年資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年齡與年資!$P$2:$P$7</c:f>
              <c:strCache>
                <c:ptCount val="6"/>
                <c:pt idx="0">
                  <c:v>經理</c:v>
                </c:pt>
                <c:pt idx="1">
                  <c:v>協理</c:v>
                </c:pt>
                <c:pt idx="2">
                  <c:v>技師</c:v>
                </c:pt>
                <c:pt idx="3">
                  <c:v>副理</c:v>
                </c:pt>
                <c:pt idx="4">
                  <c:v>專員</c:v>
                </c:pt>
                <c:pt idx="5">
                  <c:v>工程師</c:v>
                </c:pt>
              </c:strCache>
            </c:strRef>
          </c:cat>
          <c:val>
            <c:numRef>
              <c:f>年齡與年資!$Q$2:$Q$7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7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1-4D4D-BD14-A47E4E5B5B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52526352"/>
        <c:axId val="552526680"/>
      </c:barChart>
      <c:catAx>
        <c:axId val="55252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TW" altLang="en-US" sz="16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 sz="16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rPr>
                  <a:t>職務名稱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TW" altLang="en-US" sz="1600" b="1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2526680"/>
        <c:crosses val="autoZero"/>
        <c:auto val="1"/>
        <c:lblAlgn val="ctr"/>
        <c:lblOffset val="100"/>
        <c:noMultiLvlLbl val="0"/>
      </c:catAx>
      <c:valAx>
        <c:axId val="55252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TW" altLang="en-US" sz="16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 sz="16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rPr>
                  <a:t>平均年資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TW" altLang="en-US" sz="1600" b="1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252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zh-TW" sz="2400" b="1" i="0" u="none" strike="noStrike" baseline="0">
                <a:effectLst/>
              </a:rPr>
              <a:t>職務與年齡關係直條圖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年齡與年資!$R$1</c:f>
              <c:strCache>
                <c:ptCount val="1"/>
                <c:pt idx="0">
                  <c:v>平均年齡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年齡與年資!$P$2:$P$7</c:f>
              <c:strCache>
                <c:ptCount val="6"/>
                <c:pt idx="0">
                  <c:v>經理</c:v>
                </c:pt>
                <c:pt idx="1">
                  <c:v>協理</c:v>
                </c:pt>
                <c:pt idx="2">
                  <c:v>技師</c:v>
                </c:pt>
                <c:pt idx="3">
                  <c:v>副理</c:v>
                </c:pt>
                <c:pt idx="4">
                  <c:v>專員</c:v>
                </c:pt>
                <c:pt idx="5">
                  <c:v>工程師</c:v>
                </c:pt>
              </c:strCache>
            </c:strRef>
          </c:cat>
          <c:val>
            <c:numRef>
              <c:f>年齡與年資!$R$2:$R$7</c:f>
              <c:numCache>
                <c:formatCode>General</c:formatCode>
                <c:ptCount val="6"/>
                <c:pt idx="0">
                  <c:v>36</c:v>
                </c:pt>
                <c:pt idx="1">
                  <c:v>40</c:v>
                </c:pt>
                <c:pt idx="2">
                  <c:v>35</c:v>
                </c:pt>
                <c:pt idx="3">
                  <c:v>34</c:v>
                </c:pt>
                <c:pt idx="4">
                  <c:v>35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A-4B37-AE2F-45D3A09C3B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52526352"/>
        <c:axId val="552526680"/>
      </c:barChart>
      <c:catAx>
        <c:axId val="55252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TW" altLang="en-US" sz="16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 sz="16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rPr>
                  <a:t>職務名稱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TW" altLang="en-US" sz="1600" b="1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2526680"/>
        <c:crosses val="autoZero"/>
        <c:auto val="1"/>
        <c:lblAlgn val="ctr"/>
        <c:lblOffset val="100"/>
        <c:noMultiLvlLbl val="0"/>
      </c:catAx>
      <c:valAx>
        <c:axId val="55252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TW" altLang="en-US" sz="16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 sz="16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rPr>
                  <a:t>年齡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TW" altLang="en-US" sz="1600" b="1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252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2400"/>
              <a:t>職務與年資、年齡之關係比較圖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年齡與年資!$Q$1</c:f>
              <c:strCache>
                <c:ptCount val="1"/>
                <c:pt idx="0">
                  <c:v>平均年資</c:v>
                </c:pt>
              </c:strCache>
            </c:strRef>
          </c:tx>
          <c:spPr>
            <a:pattFill prst="ltDnDiag">
              <a:fgClr>
                <a:sysClr val="windowText" lastClr="000000">
                  <a:lumMod val="65000"/>
                  <a:lumOff val="35000"/>
                </a:sys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年齡與年資!$P$2:$P$7</c:f>
              <c:strCache>
                <c:ptCount val="6"/>
                <c:pt idx="0">
                  <c:v>經理</c:v>
                </c:pt>
                <c:pt idx="1">
                  <c:v>協理</c:v>
                </c:pt>
                <c:pt idx="2">
                  <c:v>技師</c:v>
                </c:pt>
                <c:pt idx="3">
                  <c:v>副理</c:v>
                </c:pt>
                <c:pt idx="4">
                  <c:v>專員</c:v>
                </c:pt>
                <c:pt idx="5">
                  <c:v>工程師</c:v>
                </c:pt>
              </c:strCache>
            </c:strRef>
          </c:cat>
          <c:val>
            <c:numRef>
              <c:f>年齡與年資!$Q$2:$Q$7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7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87-48BD-865A-D37C96E6B1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13093112"/>
        <c:axId val="413091472"/>
      </c:barChart>
      <c:lineChart>
        <c:grouping val="standard"/>
        <c:varyColors val="0"/>
        <c:ser>
          <c:idx val="1"/>
          <c:order val="1"/>
          <c:tx>
            <c:strRef>
              <c:f>年齡與年資!$R$1</c:f>
              <c:strCache>
                <c:ptCount val="1"/>
                <c:pt idx="0">
                  <c:v>平均年齡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年齡與年資!$P$2:$P$7</c:f>
              <c:strCache>
                <c:ptCount val="6"/>
                <c:pt idx="0">
                  <c:v>經理</c:v>
                </c:pt>
                <c:pt idx="1">
                  <c:v>協理</c:v>
                </c:pt>
                <c:pt idx="2">
                  <c:v>技師</c:v>
                </c:pt>
                <c:pt idx="3">
                  <c:v>副理</c:v>
                </c:pt>
                <c:pt idx="4">
                  <c:v>專員</c:v>
                </c:pt>
                <c:pt idx="5">
                  <c:v>工程師</c:v>
                </c:pt>
              </c:strCache>
            </c:strRef>
          </c:cat>
          <c:val>
            <c:numRef>
              <c:f>年齡與年資!$R$2:$R$7</c:f>
              <c:numCache>
                <c:formatCode>General</c:formatCode>
                <c:ptCount val="6"/>
                <c:pt idx="0">
                  <c:v>36</c:v>
                </c:pt>
                <c:pt idx="1">
                  <c:v>40</c:v>
                </c:pt>
                <c:pt idx="2">
                  <c:v>35</c:v>
                </c:pt>
                <c:pt idx="3">
                  <c:v>34</c:v>
                </c:pt>
                <c:pt idx="4">
                  <c:v>35</c:v>
                </c:pt>
                <c:pt idx="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7-48BD-865A-D37C96E6B1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3097376"/>
        <c:axId val="413095736"/>
      </c:lineChart>
      <c:catAx>
        <c:axId val="413093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600"/>
                  <a:t>職務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3091472"/>
        <c:crosses val="autoZero"/>
        <c:auto val="1"/>
        <c:lblAlgn val="ctr"/>
        <c:lblOffset val="100"/>
        <c:noMultiLvlLbl val="0"/>
      </c:catAx>
      <c:valAx>
        <c:axId val="41309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600"/>
                  <a:t>年資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3093112"/>
        <c:crosses val="autoZero"/>
        <c:crossBetween val="between"/>
      </c:valAx>
      <c:valAx>
        <c:axId val="413095736"/>
        <c:scaling>
          <c:orientation val="minMax"/>
        </c:scaling>
        <c:delete val="0"/>
        <c:axPos val="r"/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600"/>
                  <a:t>年齡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3097376"/>
        <c:crosses val="max"/>
        <c:crossBetween val="between"/>
      </c:valAx>
      <c:catAx>
        <c:axId val="41309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3095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6CF772C-DAB0-4895-B754-6771862F74D7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018E17-ED0E-4C53-A3A0-9C8F6893809B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AD567D-29A2-4F12-ABAC-EEF0A4E330EA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570BB3D-9710-4C7E-90D1-C4F454C21A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04C9213-24D8-4490-8ED9-79456A00CA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A34796C-814C-4F08-91AB-B59D599475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iang787@yahoo.com.tw" TargetMode="External"/><Relationship Id="rId13" Type="http://schemas.openxmlformats.org/officeDocument/2006/relationships/hyperlink" Target="mailto:wilston@doya.url.com.tw" TargetMode="External"/><Relationship Id="rId18" Type="http://schemas.openxmlformats.org/officeDocument/2006/relationships/hyperlink" Target="mailto:dandych@msa.hinet.net" TargetMode="External"/><Relationship Id="rId3" Type="http://schemas.openxmlformats.org/officeDocument/2006/relationships/hyperlink" Target="mailto:peefto@gmail.com" TargetMode="External"/><Relationship Id="rId21" Type="http://schemas.openxmlformats.org/officeDocument/2006/relationships/hyperlink" Target="mailto:sam728@yahoo.com.tw" TargetMode="External"/><Relationship Id="rId7" Type="http://schemas.openxmlformats.org/officeDocument/2006/relationships/hyperlink" Target="mailto:mayti@yahoo.com.tw" TargetMode="External"/><Relationship Id="rId12" Type="http://schemas.openxmlformats.org/officeDocument/2006/relationships/hyperlink" Target="mailto:frank@hotmail.com" TargetMode="External"/><Relationship Id="rId17" Type="http://schemas.openxmlformats.org/officeDocument/2006/relationships/hyperlink" Target="mailto:chenity@hotmail.com" TargetMode="External"/><Relationship Id="rId2" Type="http://schemas.openxmlformats.org/officeDocument/2006/relationships/hyperlink" Target="mailto:aleku@mail.net.net" TargetMode="External"/><Relationship Id="rId16" Type="http://schemas.openxmlformats.org/officeDocument/2006/relationships/hyperlink" Target="mailto:wanhen@hotmail.com" TargetMode="External"/><Relationship Id="rId20" Type="http://schemas.openxmlformats.org/officeDocument/2006/relationships/hyperlink" Target="mailto:dan418@yahoo.com.tw" TargetMode="External"/><Relationship Id="rId1" Type="http://schemas.openxmlformats.org/officeDocument/2006/relationships/hyperlink" Target="mailto:suelin@hotmail.com" TargetMode="External"/><Relationship Id="rId6" Type="http://schemas.openxmlformats.org/officeDocument/2006/relationships/hyperlink" Target="mailto:nicolas@hotmail.com" TargetMode="External"/><Relationship Id="rId11" Type="http://schemas.openxmlformats.org/officeDocument/2006/relationships/hyperlink" Target="mailto:rifay@gmail.com" TargetMode="External"/><Relationship Id="rId5" Type="http://schemas.openxmlformats.org/officeDocument/2006/relationships/hyperlink" Target="mailto:chen11@msa.hinet.net" TargetMode="External"/><Relationship Id="rId15" Type="http://schemas.openxmlformats.org/officeDocument/2006/relationships/hyperlink" Target="mailto:corel@gmail.com" TargetMode="External"/><Relationship Id="rId10" Type="http://schemas.openxmlformats.org/officeDocument/2006/relationships/hyperlink" Target="mailto:mnnie@gmail.com" TargetMode="External"/><Relationship Id="rId19" Type="http://schemas.openxmlformats.org/officeDocument/2006/relationships/hyperlink" Target="mailto:waterfly@msa.hinet.net" TargetMode="External"/><Relationship Id="rId4" Type="http://schemas.openxmlformats.org/officeDocument/2006/relationships/hyperlink" Target="mailto:sanlin@yahoo.com.tw" TargetMode="External"/><Relationship Id="rId9" Type="http://schemas.openxmlformats.org/officeDocument/2006/relationships/hyperlink" Target="mailto:apex123@msa.hinet.net" TargetMode="External"/><Relationship Id="rId14" Type="http://schemas.openxmlformats.org/officeDocument/2006/relationships/hyperlink" Target="mailto:anlina@doya.url.com.tw" TargetMode="External"/><Relationship Id="rId22" Type="http://schemas.openxmlformats.org/officeDocument/2006/relationships/hyperlink" Target="mailto:winvin@doya.url.com.t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79770-0529-4FFA-B7EC-CA79EDAA2BB5}">
  <dimension ref="A1:M23"/>
  <sheetViews>
    <sheetView workbookViewId="0">
      <selection sqref="A1:I23"/>
    </sheetView>
  </sheetViews>
  <sheetFormatPr defaultRowHeight="16.5" x14ac:dyDescent="0.25"/>
  <cols>
    <col min="4" max="4" width="11.625" bestFit="1" customWidth="1"/>
    <col min="6" max="7" width="10.5" bestFit="1" customWidth="1"/>
    <col min="10" max="10" width="13" bestFit="1" customWidth="1"/>
    <col min="11" max="11" width="11.625" style="1" bestFit="1" customWidth="1"/>
    <col min="12" max="12" width="32.75" bestFit="1" customWidth="1"/>
    <col min="13" max="13" width="22.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s="1" t="s">
        <v>11</v>
      </c>
      <c r="L1" t="s">
        <v>9</v>
      </c>
      <c r="M1" t="s">
        <v>19</v>
      </c>
    </row>
    <row r="2" spans="1:13" x14ac:dyDescent="0.25">
      <c r="A2">
        <v>1</v>
      </c>
      <c r="B2" t="s">
        <v>12</v>
      </c>
      <c r="C2" t="s">
        <v>13</v>
      </c>
      <c r="D2" t="s">
        <v>148</v>
      </c>
      <c r="E2" t="str">
        <f>IF(MID(D2,2,1)="1","男","女")</f>
        <v>女</v>
      </c>
      <c r="F2" s="10">
        <v>30252</v>
      </c>
      <c r="G2" s="10">
        <v>39558</v>
      </c>
      <c r="H2" t="s">
        <v>14</v>
      </c>
      <c r="I2" t="s">
        <v>15</v>
      </c>
      <c r="J2" t="s">
        <v>17</v>
      </c>
      <c r="K2" s="1" t="s">
        <v>18</v>
      </c>
      <c r="L2" t="s">
        <v>16</v>
      </c>
      <c r="M2" s="2" t="s">
        <v>20</v>
      </c>
    </row>
    <row r="3" spans="1:13" x14ac:dyDescent="0.25">
      <c r="A3">
        <v>2</v>
      </c>
      <c r="B3" t="s">
        <v>21</v>
      </c>
      <c r="C3" t="s">
        <v>22</v>
      </c>
      <c r="D3" t="s">
        <v>160</v>
      </c>
      <c r="E3" t="str">
        <f t="shared" ref="E3:E23" si="0">IF(MID(D3,2,1)="1","男","女")</f>
        <v>男</v>
      </c>
      <c r="F3" s="10">
        <v>29041</v>
      </c>
      <c r="G3" s="10">
        <v>40417</v>
      </c>
      <c r="H3" t="s">
        <v>23</v>
      </c>
      <c r="I3" t="s">
        <v>15</v>
      </c>
      <c r="J3" t="s">
        <v>24</v>
      </c>
      <c r="K3" s="1" t="s">
        <v>25</v>
      </c>
      <c r="L3" t="s">
        <v>26</v>
      </c>
      <c r="M3" s="2" t="s">
        <v>27</v>
      </c>
    </row>
    <row r="4" spans="1:13" x14ac:dyDescent="0.25">
      <c r="A4">
        <v>3</v>
      </c>
      <c r="B4" t="s">
        <v>28</v>
      </c>
      <c r="C4" t="s">
        <v>29</v>
      </c>
      <c r="D4" t="s">
        <v>156</v>
      </c>
      <c r="E4" t="str">
        <f t="shared" si="0"/>
        <v>男</v>
      </c>
      <c r="F4" s="10">
        <v>27189</v>
      </c>
      <c r="G4" s="10">
        <v>39214</v>
      </c>
      <c r="H4" t="s">
        <v>30</v>
      </c>
      <c r="I4" t="s">
        <v>31</v>
      </c>
      <c r="J4" t="s">
        <v>32</v>
      </c>
      <c r="K4" s="1" t="s">
        <v>33</v>
      </c>
      <c r="L4" t="s">
        <v>34</v>
      </c>
      <c r="M4" s="2" t="s">
        <v>35</v>
      </c>
    </row>
    <row r="5" spans="1:13" x14ac:dyDescent="0.25">
      <c r="A5">
        <v>4</v>
      </c>
      <c r="B5" t="s">
        <v>36</v>
      </c>
      <c r="C5" t="s">
        <v>37</v>
      </c>
      <c r="D5" t="s">
        <v>162</v>
      </c>
      <c r="E5" t="str">
        <f t="shared" si="0"/>
        <v>男</v>
      </c>
      <c r="F5" s="10">
        <v>28096</v>
      </c>
      <c r="G5" s="10">
        <v>37317</v>
      </c>
      <c r="H5" t="s">
        <v>14</v>
      </c>
      <c r="I5" t="s">
        <v>31</v>
      </c>
      <c r="J5" t="s">
        <v>38</v>
      </c>
      <c r="K5" s="1" t="s">
        <v>39</v>
      </c>
      <c r="L5" t="s">
        <v>40</v>
      </c>
      <c r="M5" s="2" t="s">
        <v>41</v>
      </c>
    </row>
    <row r="6" spans="1:13" x14ac:dyDescent="0.25">
      <c r="A6">
        <v>5</v>
      </c>
      <c r="B6" t="s">
        <v>42</v>
      </c>
      <c r="C6" t="s">
        <v>43</v>
      </c>
      <c r="D6" t="s">
        <v>159</v>
      </c>
      <c r="E6" t="str">
        <f t="shared" si="0"/>
        <v>男</v>
      </c>
      <c r="F6" s="10">
        <v>30061</v>
      </c>
      <c r="G6" s="10">
        <v>39994</v>
      </c>
      <c r="H6" t="s">
        <v>44</v>
      </c>
      <c r="I6" t="s">
        <v>45</v>
      </c>
      <c r="J6" t="s">
        <v>46</v>
      </c>
      <c r="K6" s="1" t="s">
        <v>47</v>
      </c>
      <c r="L6" t="s">
        <v>48</v>
      </c>
      <c r="M6" s="2" t="s">
        <v>49</v>
      </c>
    </row>
    <row r="7" spans="1:13" x14ac:dyDescent="0.25">
      <c r="A7">
        <v>6</v>
      </c>
      <c r="B7" t="s">
        <v>42</v>
      </c>
      <c r="C7" t="s">
        <v>50</v>
      </c>
      <c r="D7" t="s">
        <v>163</v>
      </c>
      <c r="E7" t="str">
        <f t="shared" si="0"/>
        <v>男</v>
      </c>
      <c r="F7" s="10">
        <v>31283</v>
      </c>
      <c r="G7" s="10">
        <v>39654</v>
      </c>
      <c r="H7" t="s">
        <v>51</v>
      </c>
      <c r="I7" t="s">
        <v>52</v>
      </c>
      <c r="J7" t="s">
        <v>53</v>
      </c>
      <c r="K7" s="1" t="s">
        <v>54</v>
      </c>
      <c r="L7" t="s">
        <v>55</v>
      </c>
      <c r="M7" s="2" t="s">
        <v>56</v>
      </c>
    </row>
    <row r="8" spans="1:13" x14ac:dyDescent="0.25">
      <c r="A8">
        <v>7</v>
      </c>
      <c r="B8" t="s">
        <v>12</v>
      </c>
      <c r="C8" t="s">
        <v>57</v>
      </c>
      <c r="D8" t="s">
        <v>151</v>
      </c>
      <c r="E8" t="str">
        <f t="shared" si="0"/>
        <v>女</v>
      </c>
      <c r="F8" s="10">
        <v>31926</v>
      </c>
      <c r="G8" s="10">
        <v>40293</v>
      </c>
      <c r="H8" t="s">
        <v>14</v>
      </c>
      <c r="I8" t="s">
        <v>58</v>
      </c>
      <c r="J8" t="s">
        <v>59</v>
      </c>
      <c r="K8" s="1" t="s">
        <v>60</v>
      </c>
      <c r="L8" t="s">
        <v>61</v>
      </c>
      <c r="M8" s="2" t="s">
        <v>62</v>
      </c>
    </row>
    <row r="9" spans="1:13" x14ac:dyDescent="0.25">
      <c r="A9">
        <v>8</v>
      </c>
      <c r="B9" t="s">
        <v>63</v>
      </c>
      <c r="C9" t="s">
        <v>64</v>
      </c>
      <c r="D9" t="s">
        <v>164</v>
      </c>
      <c r="E9" t="str">
        <f t="shared" si="0"/>
        <v>男</v>
      </c>
      <c r="F9" s="10">
        <v>30234</v>
      </c>
      <c r="G9" s="10">
        <v>41172</v>
      </c>
      <c r="H9" t="s">
        <v>30</v>
      </c>
      <c r="I9" t="s">
        <v>58</v>
      </c>
      <c r="J9" t="s">
        <v>65</v>
      </c>
      <c r="K9" s="1" t="s">
        <v>66</v>
      </c>
      <c r="L9" t="s">
        <v>67</v>
      </c>
      <c r="M9" s="2" t="s">
        <v>68</v>
      </c>
    </row>
    <row r="10" spans="1:13" x14ac:dyDescent="0.25">
      <c r="A10">
        <v>9</v>
      </c>
      <c r="B10" t="s">
        <v>69</v>
      </c>
      <c r="C10" t="s">
        <v>70</v>
      </c>
      <c r="D10" t="s">
        <v>154</v>
      </c>
      <c r="E10" t="str">
        <f t="shared" si="0"/>
        <v>女</v>
      </c>
      <c r="F10" s="10">
        <v>27547</v>
      </c>
      <c r="G10" s="10">
        <v>39607</v>
      </c>
      <c r="H10" t="s">
        <v>51</v>
      </c>
      <c r="I10" t="s">
        <v>58</v>
      </c>
      <c r="J10" t="s">
        <v>71</v>
      </c>
      <c r="K10" s="1" t="s">
        <v>72</v>
      </c>
      <c r="L10" t="s">
        <v>73</v>
      </c>
      <c r="M10" s="2" t="s">
        <v>74</v>
      </c>
    </row>
    <row r="11" spans="1:13" x14ac:dyDescent="0.25">
      <c r="A11">
        <v>10</v>
      </c>
      <c r="B11" t="s">
        <v>75</v>
      </c>
      <c r="C11" t="s">
        <v>76</v>
      </c>
      <c r="D11" t="s">
        <v>165</v>
      </c>
      <c r="E11" t="str">
        <f t="shared" si="0"/>
        <v>男</v>
      </c>
      <c r="F11" s="10">
        <v>27296</v>
      </c>
      <c r="G11" s="10">
        <v>40018</v>
      </c>
      <c r="H11" t="s">
        <v>30</v>
      </c>
      <c r="I11" t="s">
        <v>58</v>
      </c>
      <c r="J11" t="s">
        <v>77</v>
      </c>
      <c r="K11" s="1" t="s">
        <v>78</v>
      </c>
      <c r="L11" t="s">
        <v>79</v>
      </c>
      <c r="M11" s="2" t="s">
        <v>80</v>
      </c>
    </row>
    <row r="12" spans="1:13" x14ac:dyDescent="0.25">
      <c r="A12">
        <v>11</v>
      </c>
      <c r="B12" t="s">
        <v>81</v>
      </c>
      <c r="C12" t="s">
        <v>82</v>
      </c>
      <c r="D12" t="s">
        <v>150</v>
      </c>
      <c r="E12" t="str">
        <f t="shared" si="0"/>
        <v>女</v>
      </c>
      <c r="F12" s="10">
        <v>29486</v>
      </c>
      <c r="G12" s="10">
        <v>38849</v>
      </c>
      <c r="H12" t="s">
        <v>14</v>
      </c>
      <c r="I12" t="s">
        <v>52</v>
      </c>
      <c r="J12" t="s">
        <v>83</v>
      </c>
      <c r="K12" s="1" t="s">
        <v>84</v>
      </c>
      <c r="L12" t="s">
        <v>85</v>
      </c>
      <c r="M12" s="2" t="s">
        <v>86</v>
      </c>
    </row>
    <row r="13" spans="1:13" x14ac:dyDescent="0.25">
      <c r="A13">
        <v>12</v>
      </c>
      <c r="B13" t="s">
        <v>21</v>
      </c>
      <c r="C13" t="s">
        <v>87</v>
      </c>
      <c r="D13" t="s">
        <v>168</v>
      </c>
      <c r="E13" t="str">
        <f t="shared" si="0"/>
        <v>男</v>
      </c>
      <c r="F13" s="10">
        <v>30070</v>
      </c>
      <c r="G13" s="10">
        <v>39014</v>
      </c>
      <c r="H13" t="s">
        <v>51</v>
      </c>
      <c r="I13" t="s">
        <v>88</v>
      </c>
      <c r="J13" t="s">
        <v>89</v>
      </c>
      <c r="K13" s="1" t="s">
        <v>90</v>
      </c>
      <c r="L13" t="s">
        <v>91</v>
      </c>
      <c r="M13" s="2" t="s">
        <v>92</v>
      </c>
    </row>
    <row r="14" spans="1:13" x14ac:dyDescent="0.25">
      <c r="A14">
        <v>13</v>
      </c>
      <c r="B14" t="s">
        <v>93</v>
      </c>
      <c r="C14" t="s">
        <v>94</v>
      </c>
      <c r="D14" t="s">
        <v>155</v>
      </c>
      <c r="E14" t="str">
        <f t="shared" si="0"/>
        <v>男</v>
      </c>
      <c r="F14" s="10">
        <v>32040</v>
      </c>
      <c r="G14" s="10">
        <v>41027</v>
      </c>
      <c r="H14" t="s">
        <v>44</v>
      </c>
      <c r="I14" t="s">
        <v>52</v>
      </c>
      <c r="J14" t="s">
        <v>95</v>
      </c>
      <c r="K14" s="1" t="s">
        <v>96</v>
      </c>
      <c r="L14" t="s">
        <v>97</v>
      </c>
      <c r="M14" s="2" t="s">
        <v>98</v>
      </c>
    </row>
    <row r="15" spans="1:13" x14ac:dyDescent="0.25">
      <c r="A15">
        <v>14</v>
      </c>
      <c r="B15" t="s">
        <v>99</v>
      </c>
      <c r="C15" t="s">
        <v>100</v>
      </c>
      <c r="D15" t="s">
        <v>152</v>
      </c>
      <c r="E15" t="str">
        <f t="shared" si="0"/>
        <v>女</v>
      </c>
      <c r="F15" s="10">
        <v>31504</v>
      </c>
      <c r="G15" s="10">
        <v>37600</v>
      </c>
      <c r="H15" t="s">
        <v>14</v>
      </c>
      <c r="I15" t="s">
        <v>58</v>
      </c>
      <c r="J15" t="s">
        <v>101</v>
      </c>
      <c r="K15" s="1" t="s">
        <v>102</v>
      </c>
      <c r="L15" t="s">
        <v>103</v>
      </c>
      <c r="M15" s="2" t="s">
        <v>104</v>
      </c>
    </row>
    <row r="16" spans="1:13" x14ac:dyDescent="0.25">
      <c r="A16">
        <v>15</v>
      </c>
      <c r="B16" t="s">
        <v>12</v>
      </c>
      <c r="C16" t="s">
        <v>105</v>
      </c>
      <c r="D16" t="s">
        <v>161</v>
      </c>
      <c r="E16" t="str">
        <f t="shared" si="0"/>
        <v>男</v>
      </c>
      <c r="F16" s="10">
        <v>31238</v>
      </c>
      <c r="G16" s="10">
        <v>39338</v>
      </c>
      <c r="H16" t="s">
        <v>14</v>
      </c>
      <c r="I16" t="s">
        <v>58</v>
      </c>
      <c r="J16" t="s">
        <v>106</v>
      </c>
      <c r="K16" s="1" t="s">
        <v>107</v>
      </c>
      <c r="L16" t="s">
        <v>108</v>
      </c>
      <c r="M16" s="2" t="s">
        <v>109</v>
      </c>
    </row>
    <row r="17" spans="1:13" x14ac:dyDescent="0.25">
      <c r="A17">
        <v>16</v>
      </c>
      <c r="B17" t="s">
        <v>110</v>
      </c>
      <c r="C17" t="s">
        <v>111</v>
      </c>
      <c r="D17" t="s">
        <v>149</v>
      </c>
      <c r="E17" t="str">
        <f t="shared" si="0"/>
        <v>女</v>
      </c>
      <c r="F17" s="10">
        <v>29214</v>
      </c>
      <c r="G17" s="10">
        <v>40520</v>
      </c>
      <c r="H17" t="s">
        <v>44</v>
      </c>
      <c r="I17" t="s">
        <v>31</v>
      </c>
      <c r="J17" t="s">
        <v>112</v>
      </c>
      <c r="K17" s="1" t="s">
        <v>113</v>
      </c>
      <c r="L17" t="s">
        <v>114</v>
      </c>
      <c r="M17" s="2" t="s">
        <v>115</v>
      </c>
    </row>
    <row r="18" spans="1:13" x14ac:dyDescent="0.25">
      <c r="A18">
        <v>17</v>
      </c>
      <c r="B18" t="s">
        <v>69</v>
      </c>
      <c r="C18" t="s">
        <v>116</v>
      </c>
      <c r="D18" t="s">
        <v>153</v>
      </c>
      <c r="E18" t="str">
        <f t="shared" si="0"/>
        <v>女</v>
      </c>
      <c r="F18" s="10">
        <v>29851</v>
      </c>
      <c r="G18" s="10">
        <v>41118</v>
      </c>
      <c r="H18" t="s">
        <v>44</v>
      </c>
      <c r="I18" t="s">
        <v>58</v>
      </c>
      <c r="J18" t="s">
        <v>117</v>
      </c>
      <c r="K18" s="1" t="s">
        <v>118</v>
      </c>
      <c r="L18" t="s">
        <v>119</v>
      </c>
      <c r="M18" s="2" t="s">
        <v>120</v>
      </c>
    </row>
    <row r="19" spans="1:13" x14ac:dyDescent="0.25">
      <c r="A19">
        <v>18</v>
      </c>
      <c r="B19" t="s">
        <v>121</v>
      </c>
      <c r="C19" t="s">
        <v>122</v>
      </c>
      <c r="D19" t="s">
        <v>167</v>
      </c>
      <c r="E19" t="str">
        <f t="shared" si="0"/>
        <v>男</v>
      </c>
      <c r="F19" s="10">
        <v>29488</v>
      </c>
      <c r="G19" s="10">
        <v>39513</v>
      </c>
      <c r="H19" t="s">
        <v>23</v>
      </c>
      <c r="I19" t="s">
        <v>58</v>
      </c>
      <c r="J19" t="s">
        <v>123</v>
      </c>
      <c r="K19" s="1" t="s">
        <v>124</v>
      </c>
      <c r="L19" t="s">
        <v>125</v>
      </c>
      <c r="M19" s="2" t="s">
        <v>126</v>
      </c>
    </row>
    <row r="20" spans="1:13" x14ac:dyDescent="0.25">
      <c r="A20">
        <v>19</v>
      </c>
      <c r="B20" t="s">
        <v>69</v>
      </c>
      <c r="C20" t="s">
        <v>127</v>
      </c>
      <c r="D20" t="s">
        <v>158</v>
      </c>
      <c r="E20" t="str">
        <f t="shared" si="0"/>
        <v>男</v>
      </c>
      <c r="F20" s="10">
        <v>29076</v>
      </c>
      <c r="G20" s="10">
        <v>39408</v>
      </c>
      <c r="H20" t="s">
        <v>23</v>
      </c>
      <c r="I20" t="s">
        <v>52</v>
      </c>
      <c r="J20" t="s">
        <v>128</v>
      </c>
      <c r="K20" s="1" t="s">
        <v>129</v>
      </c>
      <c r="L20" t="s">
        <v>130</v>
      </c>
      <c r="M20" s="2" t="s">
        <v>131</v>
      </c>
    </row>
    <row r="21" spans="1:13" x14ac:dyDescent="0.25">
      <c r="A21">
        <v>20</v>
      </c>
      <c r="B21" t="s">
        <v>132</v>
      </c>
      <c r="C21" t="s">
        <v>133</v>
      </c>
      <c r="D21" t="s">
        <v>166</v>
      </c>
      <c r="E21" t="str">
        <f t="shared" si="0"/>
        <v>男</v>
      </c>
      <c r="F21" s="10">
        <v>30487</v>
      </c>
      <c r="G21" s="10">
        <v>38537</v>
      </c>
      <c r="H21" t="s">
        <v>44</v>
      </c>
      <c r="I21" t="s">
        <v>58</v>
      </c>
      <c r="J21" t="s">
        <v>134</v>
      </c>
      <c r="K21" s="1" t="s">
        <v>135</v>
      </c>
      <c r="L21" t="s">
        <v>136</v>
      </c>
      <c r="M21" s="2" t="s">
        <v>137</v>
      </c>
    </row>
    <row r="22" spans="1:13" x14ac:dyDescent="0.25">
      <c r="A22">
        <v>21</v>
      </c>
      <c r="B22" t="s">
        <v>42</v>
      </c>
      <c r="C22" t="s">
        <v>138</v>
      </c>
      <c r="D22" t="s">
        <v>169</v>
      </c>
      <c r="E22" t="str">
        <f t="shared" si="0"/>
        <v>男</v>
      </c>
      <c r="F22" s="10">
        <v>30218</v>
      </c>
      <c r="G22" s="10">
        <v>39357</v>
      </c>
      <c r="H22" t="s">
        <v>30</v>
      </c>
      <c r="I22" t="s">
        <v>15</v>
      </c>
      <c r="J22" t="s">
        <v>143</v>
      </c>
      <c r="K22" s="1" t="s">
        <v>139</v>
      </c>
      <c r="L22" t="s">
        <v>140</v>
      </c>
      <c r="M22" s="2" t="s">
        <v>141</v>
      </c>
    </row>
    <row r="23" spans="1:13" x14ac:dyDescent="0.25">
      <c r="A23">
        <v>22</v>
      </c>
      <c r="B23" t="s">
        <v>36</v>
      </c>
      <c r="C23" t="s">
        <v>142</v>
      </c>
      <c r="D23" t="s">
        <v>157</v>
      </c>
      <c r="E23" t="str">
        <f t="shared" si="0"/>
        <v>男</v>
      </c>
      <c r="F23" s="10">
        <v>30753</v>
      </c>
      <c r="G23" s="10">
        <v>40031</v>
      </c>
      <c r="H23" t="s">
        <v>44</v>
      </c>
      <c r="I23" t="s">
        <v>88</v>
      </c>
      <c r="J23" t="s">
        <v>144</v>
      </c>
      <c r="K23" s="1" t="s">
        <v>145</v>
      </c>
      <c r="L23" t="s">
        <v>146</v>
      </c>
      <c r="M23" s="2" t="s">
        <v>147</v>
      </c>
    </row>
  </sheetData>
  <phoneticPr fontId="1" type="noConversion"/>
  <hyperlinks>
    <hyperlink ref="M2" r:id="rId1" xr:uid="{010BB184-E4A6-4128-9717-5330BFA3B1D0}"/>
    <hyperlink ref="M3" r:id="rId2" xr:uid="{5339454A-34A4-4DCF-924B-4F6654E6D959}"/>
    <hyperlink ref="M4" r:id="rId3" xr:uid="{5C748168-4D71-4CF6-B88E-EEC860AB46B3}"/>
    <hyperlink ref="M5" r:id="rId4" xr:uid="{E73AD76A-9204-4D2B-AB5B-7611A634A1AD}"/>
    <hyperlink ref="M6" r:id="rId5" xr:uid="{AB5953FF-9996-4DCC-8A90-A9BECFBB8E43}"/>
    <hyperlink ref="M7" r:id="rId6" xr:uid="{245CF4E5-1E30-4C4F-9CD0-3AA27D4233D3}"/>
    <hyperlink ref="M8" r:id="rId7" xr:uid="{3CB68C09-E90B-4C2D-B6A1-8C62F1838430}"/>
    <hyperlink ref="M9" r:id="rId8" xr:uid="{8958CA8D-65F7-4E5F-B0EC-578F90175CAE}"/>
    <hyperlink ref="M10" r:id="rId9" xr:uid="{8DC24090-CD0B-42A8-BFB2-D94107182D7E}"/>
    <hyperlink ref="M11" r:id="rId10" xr:uid="{67EC72BB-23BB-403C-AE0D-C9E000D735A7}"/>
    <hyperlink ref="M12" r:id="rId11" xr:uid="{284618F1-F60A-4721-9E10-9884A48E74EC}"/>
    <hyperlink ref="M13" r:id="rId12" xr:uid="{511273D7-39F6-43FE-8D10-9AEFB4A8ACAA}"/>
    <hyperlink ref="M14" r:id="rId13" xr:uid="{E7183FA0-6B80-4A90-A5C1-A6584D2F7B34}"/>
    <hyperlink ref="M15" r:id="rId14" xr:uid="{C1992F77-89E1-4CC4-B0E4-4CAA0108F34D}"/>
    <hyperlink ref="M16" r:id="rId15" xr:uid="{AA28ADD6-D456-4DBA-A9FD-78BBA4702E8A}"/>
    <hyperlink ref="M17" r:id="rId16" xr:uid="{F9C99D1F-2964-41B7-A459-1A96C3E2E186}"/>
    <hyperlink ref="M18" r:id="rId17" xr:uid="{59BA37ED-B71D-47AF-B512-3A57BAEB37D1}"/>
    <hyperlink ref="M19" r:id="rId18" xr:uid="{F136B8E2-DAD2-4542-9326-D38915CD31A2}"/>
    <hyperlink ref="M20" r:id="rId19" xr:uid="{622E1055-7572-4379-BE2A-5E53652E65D9}"/>
    <hyperlink ref="M21" r:id="rId20" xr:uid="{5A4CE28E-9AAD-44D1-9295-3C102CED15A2}"/>
    <hyperlink ref="M22" r:id="rId21" xr:uid="{5D344363-BFDC-4E27-A12D-8CFEE05869BB}"/>
    <hyperlink ref="M23" r:id="rId22" xr:uid="{2148CFFA-49AC-427D-B4E9-63F78317D9D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56C52-DE81-4303-90E8-DEE8A01F6846}">
  <dimension ref="A1:R23"/>
  <sheetViews>
    <sheetView tabSelected="1" topLeftCell="F1" workbookViewId="0">
      <selection activeCell="P1" sqref="P1:R7"/>
    </sheetView>
  </sheetViews>
  <sheetFormatPr defaultRowHeight="16.5" x14ac:dyDescent="0.25"/>
  <cols>
    <col min="1" max="1" width="9.5" bestFit="1" customWidth="1"/>
    <col min="2" max="2" width="3.5" bestFit="1" customWidth="1"/>
    <col min="3" max="3" width="5.5" bestFit="1" customWidth="1"/>
    <col min="4" max="4" width="12.125" bestFit="1" customWidth="1"/>
    <col min="5" max="5" width="5.5" bestFit="1" customWidth="1"/>
    <col min="6" max="7" width="10.5" bestFit="1" customWidth="1"/>
    <col min="8" max="8" width="5.5" bestFit="1" customWidth="1"/>
    <col min="9" max="9" width="7.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228</v>
      </c>
      <c r="K1" t="s">
        <v>229</v>
      </c>
      <c r="L1" t="s">
        <v>231</v>
      </c>
      <c r="P1" t="s">
        <v>8</v>
      </c>
      <c r="Q1" t="s">
        <v>230</v>
      </c>
      <c r="R1" t="s">
        <v>232</v>
      </c>
    </row>
    <row r="2" spans="1:18" x14ac:dyDescent="0.25">
      <c r="A2">
        <v>1</v>
      </c>
      <c r="B2" t="s">
        <v>12</v>
      </c>
      <c r="C2" t="s">
        <v>13</v>
      </c>
      <c r="D2" t="s">
        <v>148</v>
      </c>
      <c r="E2" t="str">
        <f>IF(MID(D2,2,1)="1","男","女")</f>
        <v>女</v>
      </c>
      <c r="F2" s="10">
        <v>30252</v>
      </c>
      <c r="G2" s="10">
        <v>39558</v>
      </c>
      <c r="H2" t="s">
        <v>14</v>
      </c>
      <c r="I2" t="s">
        <v>15</v>
      </c>
      <c r="J2">
        <f ca="1">DATEDIF(F2,TODAY(),"Y")</f>
        <v>35</v>
      </c>
      <c r="K2" t="str">
        <f ca="1">_xlfn.CONCAT(DATEDIF(G2,TODAY(),"Y"),"年",DATEDIF(G2,TODAY(),"YM"),"月")</f>
        <v>9年9月</v>
      </c>
      <c r="L2">
        <f ca="1">DATEDIF(G2,TODAY(),"M")</f>
        <v>117</v>
      </c>
      <c r="P2" t="s">
        <v>15</v>
      </c>
      <c r="Q2">
        <f ca="1">INT((AVERAGEIF(I$2:I$999,P2,$L2:L$999))/12)</f>
        <v>9</v>
      </c>
      <c r="R2">
        <f ca="1">INT(AVERAGEIF(I$2:I$999,P2,J$2:J$999))</f>
        <v>36</v>
      </c>
    </row>
    <row r="3" spans="1:18" x14ac:dyDescent="0.25">
      <c r="A3">
        <v>2</v>
      </c>
      <c r="B3" t="s">
        <v>21</v>
      </c>
      <c r="C3" t="s">
        <v>22</v>
      </c>
      <c r="D3" t="s">
        <v>160</v>
      </c>
      <c r="E3" t="str">
        <f t="shared" ref="E3:E23" si="0">IF(MID(D3,2,1)="1","男","女")</f>
        <v>男</v>
      </c>
      <c r="F3" s="10">
        <v>29041</v>
      </c>
      <c r="G3" s="10">
        <v>40417</v>
      </c>
      <c r="H3" t="s">
        <v>23</v>
      </c>
      <c r="I3" t="s">
        <v>15</v>
      </c>
      <c r="J3">
        <f t="shared" ref="J3:J23" ca="1" si="1">DATEDIF(F3,TODAY(),"Y")</f>
        <v>38</v>
      </c>
      <c r="K3" t="str">
        <f t="shared" ref="K3:K23" ca="1" si="2">_xlfn.CONCAT(DATEDIF(G3,TODAY(),"Y"),"年",DATEDIF(G3,TODAY(),"YM"),"月")</f>
        <v>7年5月</v>
      </c>
      <c r="L3">
        <f t="shared" ref="L3:L23" ca="1" si="3">DATEDIF(G3,TODAY(),"M")</f>
        <v>89</v>
      </c>
      <c r="P3" t="s">
        <v>31</v>
      </c>
      <c r="Q3">
        <f ca="1">INT((AVERAGEIF(I$2:I$999,P3,$L3:L$999))/12)</f>
        <v>10</v>
      </c>
      <c r="R3">
        <f t="shared" ref="R3:R7" ca="1" si="4">INT(AVERAGEIF(I$2:I$999,P3,J$2:J$999))</f>
        <v>40</v>
      </c>
    </row>
    <row r="4" spans="1:18" x14ac:dyDescent="0.25">
      <c r="A4">
        <v>3</v>
      </c>
      <c r="B4" t="s">
        <v>28</v>
      </c>
      <c r="C4" t="s">
        <v>29</v>
      </c>
      <c r="D4" t="s">
        <v>156</v>
      </c>
      <c r="E4" t="str">
        <f t="shared" si="0"/>
        <v>男</v>
      </c>
      <c r="F4" s="10">
        <v>27189</v>
      </c>
      <c r="G4" s="10">
        <v>39214</v>
      </c>
      <c r="H4" t="s">
        <v>30</v>
      </c>
      <c r="I4" t="s">
        <v>31</v>
      </c>
      <c r="J4">
        <f t="shared" ca="1" si="1"/>
        <v>43</v>
      </c>
      <c r="K4" t="str">
        <f t="shared" ca="1" si="2"/>
        <v>10年8月</v>
      </c>
      <c r="L4">
        <f t="shared" ca="1" si="3"/>
        <v>128</v>
      </c>
      <c r="P4" t="s">
        <v>45</v>
      </c>
      <c r="Q4">
        <f ca="1">INT((AVERAGEIF(I$2:I$999,P4,$L4:L$999))/12)</f>
        <v>7</v>
      </c>
      <c r="R4">
        <f t="shared" ca="1" si="4"/>
        <v>35</v>
      </c>
    </row>
    <row r="5" spans="1:18" x14ac:dyDescent="0.25">
      <c r="A5">
        <v>4</v>
      </c>
      <c r="B5" t="s">
        <v>36</v>
      </c>
      <c r="C5" t="s">
        <v>37</v>
      </c>
      <c r="D5" t="s">
        <v>162</v>
      </c>
      <c r="E5" t="str">
        <f t="shared" si="0"/>
        <v>男</v>
      </c>
      <c r="F5" s="10">
        <v>28096</v>
      </c>
      <c r="G5" s="10">
        <v>37317</v>
      </c>
      <c r="H5" t="s">
        <v>14</v>
      </c>
      <c r="I5" t="s">
        <v>31</v>
      </c>
      <c r="J5">
        <f t="shared" ca="1" si="1"/>
        <v>41</v>
      </c>
      <c r="K5" t="str">
        <f t="shared" ca="1" si="2"/>
        <v>15年11月</v>
      </c>
      <c r="L5">
        <f t="shared" ca="1" si="3"/>
        <v>191</v>
      </c>
      <c r="P5" t="s">
        <v>52</v>
      </c>
      <c r="Q5">
        <f ca="1">INT((AVERAGEIF(I$2:I$999,P5,$L5:L$999))/12)</f>
        <v>10</v>
      </c>
      <c r="R5">
        <f t="shared" ca="1" si="4"/>
        <v>34</v>
      </c>
    </row>
    <row r="6" spans="1:18" x14ac:dyDescent="0.25">
      <c r="A6">
        <v>5</v>
      </c>
      <c r="B6" t="s">
        <v>42</v>
      </c>
      <c r="C6" t="s">
        <v>43</v>
      </c>
      <c r="D6" t="s">
        <v>159</v>
      </c>
      <c r="E6" t="str">
        <f t="shared" si="0"/>
        <v>男</v>
      </c>
      <c r="F6" s="10">
        <v>30061</v>
      </c>
      <c r="G6" s="10">
        <v>39994</v>
      </c>
      <c r="H6" t="s">
        <v>44</v>
      </c>
      <c r="I6" t="s">
        <v>45</v>
      </c>
      <c r="J6">
        <f t="shared" ca="1" si="1"/>
        <v>35</v>
      </c>
      <c r="K6" t="str">
        <f t="shared" ca="1" si="2"/>
        <v>8年7月</v>
      </c>
      <c r="L6">
        <f t="shared" ca="1" si="3"/>
        <v>103</v>
      </c>
      <c r="P6" t="s">
        <v>58</v>
      </c>
      <c r="Q6">
        <f ca="1">INT((AVERAGEIF(I$2:I$999,P6,$L6:L$999))/12)</f>
        <v>10</v>
      </c>
      <c r="R6">
        <f t="shared" ca="1" si="4"/>
        <v>35</v>
      </c>
    </row>
    <row r="7" spans="1:18" x14ac:dyDescent="0.25">
      <c r="A7">
        <v>6</v>
      </c>
      <c r="B7" t="s">
        <v>42</v>
      </c>
      <c r="C7" t="s">
        <v>50</v>
      </c>
      <c r="D7" t="s">
        <v>163</v>
      </c>
      <c r="E7" t="str">
        <f t="shared" si="0"/>
        <v>男</v>
      </c>
      <c r="F7" s="10">
        <v>31283</v>
      </c>
      <c r="G7" s="10">
        <v>39654</v>
      </c>
      <c r="H7" t="s">
        <v>51</v>
      </c>
      <c r="I7" t="s">
        <v>52</v>
      </c>
      <c r="J7">
        <f t="shared" ca="1" si="1"/>
        <v>32</v>
      </c>
      <c r="K7" t="str">
        <f t="shared" ca="1" si="2"/>
        <v>9年6月</v>
      </c>
      <c r="L7">
        <f t="shared" ca="1" si="3"/>
        <v>114</v>
      </c>
      <c r="P7" t="s">
        <v>88</v>
      </c>
      <c r="Q7">
        <f ca="1">INT((AVERAGEIF(I$2:I$999,P7,$L7:L$999))/12)</f>
        <v>5</v>
      </c>
      <c r="R7">
        <f t="shared" ca="1" si="4"/>
        <v>34</v>
      </c>
    </row>
    <row r="8" spans="1:18" x14ac:dyDescent="0.25">
      <c r="A8">
        <v>7</v>
      </c>
      <c r="B8" t="s">
        <v>12</v>
      </c>
      <c r="C8" t="s">
        <v>57</v>
      </c>
      <c r="D8" t="s">
        <v>151</v>
      </c>
      <c r="E8" t="str">
        <f t="shared" si="0"/>
        <v>女</v>
      </c>
      <c r="F8" s="10">
        <v>31926</v>
      </c>
      <c r="G8" s="10">
        <v>40293</v>
      </c>
      <c r="H8" t="s">
        <v>14</v>
      </c>
      <c r="I8" t="s">
        <v>58</v>
      </c>
      <c r="J8">
        <f t="shared" ca="1" si="1"/>
        <v>30</v>
      </c>
      <c r="K8" t="str">
        <f t="shared" ca="1" si="2"/>
        <v>7年9月</v>
      </c>
      <c r="L8">
        <f t="shared" ca="1" si="3"/>
        <v>93</v>
      </c>
    </row>
    <row r="9" spans="1:18" x14ac:dyDescent="0.25">
      <c r="A9">
        <v>8</v>
      </c>
      <c r="B9" t="s">
        <v>63</v>
      </c>
      <c r="C9" t="s">
        <v>64</v>
      </c>
      <c r="D9" t="s">
        <v>164</v>
      </c>
      <c r="E9" t="str">
        <f t="shared" si="0"/>
        <v>男</v>
      </c>
      <c r="F9" s="10">
        <v>30234</v>
      </c>
      <c r="G9" s="10">
        <v>41172</v>
      </c>
      <c r="H9" t="s">
        <v>30</v>
      </c>
      <c r="I9" t="s">
        <v>58</v>
      </c>
      <c r="J9">
        <f t="shared" ca="1" si="1"/>
        <v>35</v>
      </c>
      <c r="K9" t="str">
        <f t="shared" ca="1" si="2"/>
        <v>5年4月</v>
      </c>
      <c r="L9">
        <f t="shared" ca="1" si="3"/>
        <v>64</v>
      </c>
    </row>
    <row r="10" spans="1:18" x14ac:dyDescent="0.25">
      <c r="A10">
        <v>9</v>
      </c>
      <c r="B10" t="s">
        <v>69</v>
      </c>
      <c r="C10" t="s">
        <v>70</v>
      </c>
      <c r="D10" t="s">
        <v>154</v>
      </c>
      <c r="E10" t="str">
        <f t="shared" si="0"/>
        <v>女</v>
      </c>
      <c r="F10" s="10">
        <v>27547</v>
      </c>
      <c r="G10" s="10">
        <v>39607</v>
      </c>
      <c r="H10" t="s">
        <v>51</v>
      </c>
      <c r="I10" t="s">
        <v>58</v>
      </c>
      <c r="J10">
        <f t="shared" ca="1" si="1"/>
        <v>42</v>
      </c>
      <c r="K10" t="str">
        <f t="shared" ca="1" si="2"/>
        <v>9年7月</v>
      </c>
      <c r="L10">
        <f t="shared" ca="1" si="3"/>
        <v>115</v>
      </c>
    </row>
    <row r="11" spans="1:18" x14ac:dyDescent="0.25">
      <c r="A11">
        <v>10</v>
      </c>
      <c r="B11" t="s">
        <v>75</v>
      </c>
      <c r="C11" t="s">
        <v>76</v>
      </c>
      <c r="D11" t="s">
        <v>165</v>
      </c>
      <c r="E11" t="str">
        <f t="shared" si="0"/>
        <v>男</v>
      </c>
      <c r="F11" s="10">
        <v>27296</v>
      </c>
      <c r="G11" s="10">
        <v>40018</v>
      </c>
      <c r="H11" t="s">
        <v>30</v>
      </c>
      <c r="I11" t="s">
        <v>58</v>
      </c>
      <c r="J11">
        <f t="shared" ca="1" si="1"/>
        <v>43</v>
      </c>
      <c r="K11" t="str">
        <f t="shared" ca="1" si="2"/>
        <v>8年6月</v>
      </c>
      <c r="L11">
        <f t="shared" ca="1" si="3"/>
        <v>102</v>
      </c>
    </row>
    <row r="12" spans="1:18" x14ac:dyDescent="0.25">
      <c r="A12">
        <v>11</v>
      </c>
      <c r="B12" t="s">
        <v>81</v>
      </c>
      <c r="C12" t="s">
        <v>82</v>
      </c>
      <c r="D12" t="s">
        <v>150</v>
      </c>
      <c r="E12" t="str">
        <f t="shared" si="0"/>
        <v>女</v>
      </c>
      <c r="F12" s="10">
        <v>29486</v>
      </c>
      <c r="G12" s="10">
        <v>38849</v>
      </c>
      <c r="H12" t="s">
        <v>14</v>
      </c>
      <c r="I12" t="s">
        <v>52</v>
      </c>
      <c r="J12">
        <f t="shared" ca="1" si="1"/>
        <v>37</v>
      </c>
      <c r="K12" t="str">
        <f t="shared" ca="1" si="2"/>
        <v>11年8月</v>
      </c>
      <c r="L12">
        <f t="shared" ca="1" si="3"/>
        <v>140</v>
      </c>
    </row>
    <row r="13" spans="1:18" x14ac:dyDescent="0.25">
      <c r="A13">
        <v>12</v>
      </c>
      <c r="B13" t="s">
        <v>21</v>
      </c>
      <c r="C13" t="s">
        <v>87</v>
      </c>
      <c r="D13" t="s">
        <v>168</v>
      </c>
      <c r="E13" t="str">
        <f t="shared" si="0"/>
        <v>男</v>
      </c>
      <c r="F13" s="10">
        <v>30070</v>
      </c>
      <c r="G13" s="10">
        <v>39014</v>
      </c>
      <c r="H13" t="s">
        <v>51</v>
      </c>
      <c r="I13" t="s">
        <v>88</v>
      </c>
      <c r="J13">
        <f t="shared" ca="1" si="1"/>
        <v>35</v>
      </c>
      <c r="K13" t="str">
        <f t="shared" ca="1" si="2"/>
        <v>11年3月</v>
      </c>
      <c r="L13">
        <f t="shared" ca="1" si="3"/>
        <v>135</v>
      </c>
    </row>
    <row r="14" spans="1:18" x14ac:dyDescent="0.25">
      <c r="A14">
        <v>13</v>
      </c>
      <c r="B14" t="s">
        <v>93</v>
      </c>
      <c r="C14" t="s">
        <v>94</v>
      </c>
      <c r="D14" t="s">
        <v>155</v>
      </c>
      <c r="E14" t="str">
        <f t="shared" si="0"/>
        <v>男</v>
      </c>
      <c r="F14" s="10">
        <v>32040</v>
      </c>
      <c r="G14" s="10">
        <v>41027</v>
      </c>
      <c r="H14" t="s">
        <v>44</v>
      </c>
      <c r="I14" t="s">
        <v>52</v>
      </c>
      <c r="J14">
        <f t="shared" ca="1" si="1"/>
        <v>30</v>
      </c>
      <c r="K14" t="str">
        <f t="shared" ca="1" si="2"/>
        <v>5年9月</v>
      </c>
      <c r="L14">
        <f t="shared" ca="1" si="3"/>
        <v>69</v>
      </c>
    </row>
    <row r="15" spans="1:18" x14ac:dyDescent="0.25">
      <c r="A15">
        <v>14</v>
      </c>
      <c r="B15" t="s">
        <v>99</v>
      </c>
      <c r="C15" t="s">
        <v>100</v>
      </c>
      <c r="D15" t="s">
        <v>152</v>
      </c>
      <c r="E15" t="str">
        <f t="shared" si="0"/>
        <v>女</v>
      </c>
      <c r="F15" s="10">
        <v>31504</v>
      </c>
      <c r="G15" s="10">
        <v>37600</v>
      </c>
      <c r="H15" t="s">
        <v>14</v>
      </c>
      <c r="I15" t="s">
        <v>58</v>
      </c>
      <c r="J15">
        <f t="shared" ca="1" si="1"/>
        <v>31</v>
      </c>
      <c r="K15" t="str">
        <f t="shared" ca="1" si="2"/>
        <v>15年1月</v>
      </c>
      <c r="L15">
        <f t="shared" ca="1" si="3"/>
        <v>181</v>
      </c>
    </row>
    <row r="16" spans="1:18" x14ac:dyDescent="0.25">
      <c r="A16">
        <v>15</v>
      </c>
      <c r="B16" t="s">
        <v>12</v>
      </c>
      <c r="C16" t="s">
        <v>105</v>
      </c>
      <c r="D16" t="s">
        <v>161</v>
      </c>
      <c r="E16" t="str">
        <f t="shared" si="0"/>
        <v>男</v>
      </c>
      <c r="F16" s="10">
        <v>31238</v>
      </c>
      <c r="G16" s="10">
        <v>39338</v>
      </c>
      <c r="H16" t="s">
        <v>14</v>
      </c>
      <c r="I16" t="s">
        <v>58</v>
      </c>
      <c r="J16">
        <f t="shared" ca="1" si="1"/>
        <v>32</v>
      </c>
      <c r="K16" t="str">
        <f t="shared" ca="1" si="2"/>
        <v>10年4月</v>
      </c>
      <c r="L16">
        <f t="shared" ca="1" si="3"/>
        <v>124</v>
      </c>
    </row>
    <row r="17" spans="1:12" x14ac:dyDescent="0.25">
      <c r="A17">
        <v>16</v>
      </c>
      <c r="B17" t="s">
        <v>110</v>
      </c>
      <c r="C17" t="s">
        <v>111</v>
      </c>
      <c r="D17" t="s">
        <v>149</v>
      </c>
      <c r="E17" t="str">
        <f t="shared" si="0"/>
        <v>女</v>
      </c>
      <c r="F17" s="10">
        <v>29214</v>
      </c>
      <c r="G17" s="10">
        <v>40520</v>
      </c>
      <c r="H17" t="s">
        <v>44</v>
      </c>
      <c r="I17" t="s">
        <v>31</v>
      </c>
      <c r="J17">
        <f t="shared" ca="1" si="1"/>
        <v>38</v>
      </c>
      <c r="K17" t="str">
        <f t="shared" ca="1" si="2"/>
        <v>7年1月</v>
      </c>
      <c r="L17">
        <f t="shared" ca="1" si="3"/>
        <v>85</v>
      </c>
    </row>
    <row r="18" spans="1:12" x14ac:dyDescent="0.25">
      <c r="A18">
        <v>17</v>
      </c>
      <c r="B18" t="s">
        <v>69</v>
      </c>
      <c r="C18" t="s">
        <v>116</v>
      </c>
      <c r="D18" t="s">
        <v>153</v>
      </c>
      <c r="E18" t="str">
        <f t="shared" si="0"/>
        <v>女</v>
      </c>
      <c r="F18" s="10">
        <v>29851</v>
      </c>
      <c r="G18" s="10">
        <v>41118</v>
      </c>
      <c r="H18" t="s">
        <v>44</v>
      </c>
      <c r="I18" t="s">
        <v>58</v>
      </c>
      <c r="J18">
        <f t="shared" ca="1" si="1"/>
        <v>36</v>
      </c>
      <c r="K18" t="str">
        <f t="shared" ca="1" si="2"/>
        <v>5年6月</v>
      </c>
      <c r="L18">
        <f t="shared" ca="1" si="3"/>
        <v>66</v>
      </c>
    </row>
    <row r="19" spans="1:12" x14ac:dyDescent="0.25">
      <c r="A19">
        <v>18</v>
      </c>
      <c r="B19" t="s">
        <v>121</v>
      </c>
      <c r="C19" t="s">
        <v>122</v>
      </c>
      <c r="D19" t="s">
        <v>167</v>
      </c>
      <c r="E19" t="str">
        <f t="shared" si="0"/>
        <v>男</v>
      </c>
      <c r="F19" s="10">
        <v>29488</v>
      </c>
      <c r="G19" s="10">
        <v>39513</v>
      </c>
      <c r="H19" t="s">
        <v>23</v>
      </c>
      <c r="I19" t="s">
        <v>58</v>
      </c>
      <c r="J19">
        <f t="shared" ca="1" si="1"/>
        <v>37</v>
      </c>
      <c r="K19" t="str">
        <f t="shared" ca="1" si="2"/>
        <v>9年10月</v>
      </c>
      <c r="L19">
        <f t="shared" ca="1" si="3"/>
        <v>118</v>
      </c>
    </row>
    <row r="20" spans="1:12" x14ac:dyDescent="0.25">
      <c r="A20">
        <v>19</v>
      </c>
      <c r="B20" t="s">
        <v>69</v>
      </c>
      <c r="C20" t="s">
        <v>127</v>
      </c>
      <c r="D20" t="s">
        <v>158</v>
      </c>
      <c r="E20" t="str">
        <f t="shared" si="0"/>
        <v>男</v>
      </c>
      <c r="F20" s="10">
        <v>29076</v>
      </c>
      <c r="G20" s="10">
        <v>39408</v>
      </c>
      <c r="H20" t="s">
        <v>23</v>
      </c>
      <c r="I20" t="s">
        <v>52</v>
      </c>
      <c r="J20">
        <f t="shared" ca="1" si="1"/>
        <v>38</v>
      </c>
      <c r="K20" t="str">
        <f t="shared" ca="1" si="2"/>
        <v>10年2月</v>
      </c>
      <c r="L20">
        <f t="shared" ca="1" si="3"/>
        <v>122</v>
      </c>
    </row>
    <row r="21" spans="1:12" x14ac:dyDescent="0.25">
      <c r="A21">
        <v>20</v>
      </c>
      <c r="B21" t="s">
        <v>132</v>
      </c>
      <c r="C21" t="s">
        <v>133</v>
      </c>
      <c r="D21" t="s">
        <v>166</v>
      </c>
      <c r="E21" t="str">
        <f t="shared" si="0"/>
        <v>男</v>
      </c>
      <c r="F21" s="10">
        <v>30487</v>
      </c>
      <c r="G21" s="10">
        <v>38537</v>
      </c>
      <c r="H21" t="s">
        <v>44</v>
      </c>
      <c r="I21" t="s">
        <v>58</v>
      </c>
      <c r="J21">
        <f t="shared" ca="1" si="1"/>
        <v>34</v>
      </c>
      <c r="K21" t="str">
        <f t="shared" ca="1" si="2"/>
        <v>12年7月</v>
      </c>
      <c r="L21">
        <f t="shared" ca="1" si="3"/>
        <v>151</v>
      </c>
    </row>
    <row r="22" spans="1:12" x14ac:dyDescent="0.25">
      <c r="A22">
        <v>21</v>
      </c>
      <c r="B22" t="s">
        <v>42</v>
      </c>
      <c r="C22" t="s">
        <v>138</v>
      </c>
      <c r="D22" t="s">
        <v>169</v>
      </c>
      <c r="E22" t="str">
        <f t="shared" si="0"/>
        <v>男</v>
      </c>
      <c r="F22" s="10">
        <v>30218</v>
      </c>
      <c r="G22" s="10">
        <v>39357</v>
      </c>
      <c r="H22" t="s">
        <v>30</v>
      </c>
      <c r="I22" t="s">
        <v>15</v>
      </c>
      <c r="J22">
        <f t="shared" ca="1" si="1"/>
        <v>35</v>
      </c>
      <c r="K22" t="str">
        <f t="shared" ca="1" si="2"/>
        <v>10年4月</v>
      </c>
      <c r="L22">
        <f t="shared" ca="1" si="3"/>
        <v>124</v>
      </c>
    </row>
    <row r="23" spans="1:12" x14ac:dyDescent="0.25">
      <c r="A23">
        <v>22</v>
      </c>
      <c r="B23" t="s">
        <v>36</v>
      </c>
      <c r="C23" t="s">
        <v>142</v>
      </c>
      <c r="D23" t="s">
        <v>157</v>
      </c>
      <c r="E23" t="str">
        <f t="shared" si="0"/>
        <v>男</v>
      </c>
      <c r="F23" s="10">
        <v>30753</v>
      </c>
      <c r="G23" s="10">
        <v>40031</v>
      </c>
      <c r="H23" t="s">
        <v>44</v>
      </c>
      <c r="I23" t="s">
        <v>88</v>
      </c>
      <c r="J23">
        <f t="shared" ca="1" si="1"/>
        <v>33</v>
      </c>
      <c r="K23" t="str">
        <f t="shared" ca="1" si="2"/>
        <v>8年5月</v>
      </c>
      <c r="L23">
        <f t="shared" ca="1" si="3"/>
        <v>101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A2163-FD13-4B53-AFE9-015140DFD9C7}">
  <dimension ref="A1:E27"/>
  <sheetViews>
    <sheetView workbookViewId="0">
      <selection activeCell="E8" sqref="E8"/>
    </sheetView>
  </sheetViews>
  <sheetFormatPr defaultRowHeight="16.5" x14ac:dyDescent="0.25"/>
  <cols>
    <col min="1" max="1" width="12.75" style="12" customWidth="1"/>
    <col min="2" max="2" width="10.75" style="12" customWidth="1"/>
    <col min="3" max="3" width="16.125" style="12" bestFit="1" customWidth="1"/>
    <col min="4" max="4" width="10.75" style="12" customWidth="1"/>
    <col min="5" max="5" width="12.75" style="12" customWidth="1"/>
    <col min="6" max="16384" width="9" style="12"/>
  </cols>
  <sheetData>
    <row r="1" spans="1:5" ht="17.25" thickBot="1" x14ac:dyDescent="0.3">
      <c r="A1" s="11" t="s">
        <v>217</v>
      </c>
      <c r="B1" s="9" t="s">
        <v>218</v>
      </c>
      <c r="C1" s="9" t="s">
        <v>223</v>
      </c>
      <c r="D1" s="9" t="s">
        <v>224</v>
      </c>
      <c r="E1" s="9" t="s">
        <v>225</v>
      </c>
    </row>
    <row r="2" spans="1:5" ht="17.25" thickTop="1" x14ac:dyDescent="0.25">
      <c r="A2" s="4" t="s">
        <v>192</v>
      </c>
      <c r="B2" s="5" t="s">
        <v>170</v>
      </c>
      <c r="C2" s="5"/>
      <c r="D2" s="5"/>
      <c r="E2" s="5"/>
    </row>
    <row r="3" spans="1:5" x14ac:dyDescent="0.25">
      <c r="A3" s="6" t="s">
        <v>193</v>
      </c>
      <c r="B3" s="7" t="s">
        <v>171</v>
      </c>
      <c r="C3" s="7"/>
      <c r="D3" s="7"/>
      <c r="E3" s="7"/>
    </row>
    <row r="4" spans="1:5" x14ac:dyDescent="0.25">
      <c r="A4" s="8" t="s">
        <v>194</v>
      </c>
      <c r="B4" s="3" t="s">
        <v>172</v>
      </c>
      <c r="C4" s="3"/>
      <c r="D4" s="3"/>
      <c r="E4" s="3"/>
    </row>
    <row r="5" spans="1:5" x14ac:dyDescent="0.25">
      <c r="A5" s="6" t="s">
        <v>195</v>
      </c>
      <c r="B5" s="7" t="s">
        <v>173</v>
      </c>
      <c r="C5" s="7"/>
      <c r="D5" s="7"/>
      <c r="E5" s="7"/>
    </row>
    <row r="6" spans="1:5" x14ac:dyDescent="0.25">
      <c r="A6" s="8" t="s">
        <v>196</v>
      </c>
      <c r="B6" s="3" t="s">
        <v>174</v>
      </c>
      <c r="C6" s="3"/>
      <c r="D6" s="3"/>
      <c r="E6" s="3"/>
    </row>
    <row r="7" spans="1:5" x14ac:dyDescent="0.25">
      <c r="A7" s="6" t="s">
        <v>197</v>
      </c>
      <c r="B7" s="7" t="s">
        <v>219</v>
      </c>
      <c r="C7" s="7"/>
      <c r="D7" s="7"/>
      <c r="E7" s="7"/>
    </row>
    <row r="8" spans="1:5" x14ac:dyDescent="0.25">
      <c r="A8" s="8" t="s">
        <v>198</v>
      </c>
      <c r="B8" s="3" t="s">
        <v>175</v>
      </c>
      <c r="C8" s="3"/>
      <c r="D8" s="3"/>
      <c r="E8" s="3"/>
    </row>
    <row r="9" spans="1:5" x14ac:dyDescent="0.25">
      <c r="A9" s="6" t="s">
        <v>199</v>
      </c>
      <c r="B9" s="7" t="s">
        <v>220</v>
      </c>
      <c r="C9" s="7"/>
      <c r="D9" s="7"/>
      <c r="E9" s="7"/>
    </row>
    <row r="10" spans="1:5" x14ac:dyDescent="0.25">
      <c r="A10" s="8" t="s">
        <v>221</v>
      </c>
      <c r="B10" s="3" t="s">
        <v>222</v>
      </c>
      <c r="C10" s="3"/>
      <c r="D10" s="3"/>
      <c r="E10" s="3"/>
    </row>
    <row r="11" spans="1:5" x14ac:dyDescent="0.25">
      <c r="A11" s="6" t="s">
        <v>200</v>
      </c>
      <c r="B11" s="7" t="s">
        <v>176</v>
      </c>
      <c r="C11" s="7"/>
      <c r="D11" s="7"/>
      <c r="E11" s="7"/>
    </row>
    <row r="12" spans="1:5" x14ac:dyDescent="0.25">
      <c r="A12" s="8" t="s">
        <v>201</v>
      </c>
      <c r="B12" s="3" t="s">
        <v>177</v>
      </c>
      <c r="C12" s="3"/>
      <c r="D12" s="3"/>
      <c r="E12" s="3"/>
    </row>
    <row r="13" spans="1:5" x14ac:dyDescent="0.25">
      <c r="A13" s="6" t="s">
        <v>203</v>
      </c>
      <c r="B13" s="7" t="s">
        <v>179</v>
      </c>
      <c r="C13" s="7"/>
      <c r="D13" s="7"/>
      <c r="E13" s="7"/>
    </row>
    <row r="14" spans="1:5" x14ac:dyDescent="0.25">
      <c r="A14" s="8" t="s">
        <v>204</v>
      </c>
      <c r="B14" s="3" t="s">
        <v>180</v>
      </c>
      <c r="C14" s="3"/>
      <c r="D14" s="3"/>
      <c r="E14" s="3"/>
    </row>
    <row r="15" spans="1:5" x14ac:dyDescent="0.25">
      <c r="A15" s="6" t="s">
        <v>216</v>
      </c>
      <c r="B15" s="7" t="s">
        <v>191</v>
      </c>
      <c r="C15" s="7"/>
      <c r="D15" s="7"/>
      <c r="E15" s="7"/>
    </row>
    <row r="16" spans="1:5" x14ac:dyDescent="0.25">
      <c r="A16" s="8" t="s">
        <v>205</v>
      </c>
      <c r="B16" s="3" t="s">
        <v>181</v>
      </c>
      <c r="C16" s="3"/>
      <c r="D16" s="3"/>
      <c r="E16" s="3"/>
    </row>
    <row r="17" spans="1:5" x14ac:dyDescent="0.25">
      <c r="A17" s="6" t="s">
        <v>206</v>
      </c>
      <c r="B17" s="7" t="s">
        <v>182</v>
      </c>
      <c r="C17" s="7"/>
      <c r="D17" s="7"/>
      <c r="E17" s="7"/>
    </row>
    <row r="18" spans="1:5" x14ac:dyDescent="0.25">
      <c r="A18" s="8" t="s">
        <v>209</v>
      </c>
      <c r="B18" s="3" t="s">
        <v>185</v>
      </c>
      <c r="C18" s="3"/>
      <c r="D18" s="3"/>
      <c r="E18" s="3"/>
    </row>
    <row r="19" spans="1:5" x14ac:dyDescent="0.25">
      <c r="A19" s="6" t="s">
        <v>210</v>
      </c>
      <c r="B19" s="7" t="s">
        <v>186</v>
      </c>
      <c r="C19" s="7"/>
      <c r="D19" s="7"/>
      <c r="E19" s="7"/>
    </row>
    <row r="20" spans="1:5" x14ac:dyDescent="0.25">
      <c r="A20" s="8" t="s">
        <v>211</v>
      </c>
      <c r="B20" s="3" t="s">
        <v>187</v>
      </c>
      <c r="C20" s="3"/>
      <c r="D20" s="3"/>
      <c r="E20" s="3"/>
    </row>
    <row r="21" spans="1:5" x14ac:dyDescent="0.25">
      <c r="A21" s="6" t="s">
        <v>214</v>
      </c>
      <c r="B21" s="7" t="s">
        <v>189</v>
      </c>
      <c r="C21" s="7"/>
      <c r="D21" s="7"/>
      <c r="E21" s="7"/>
    </row>
    <row r="22" spans="1:5" x14ac:dyDescent="0.25">
      <c r="A22" s="8" t="s">
        <v>212</v>
      </c>
      <c r="B22" s="3" t="s">
        <v>188</v>
      </c>
      <c r="C22" s="3"/>
      <c r="D22" s="3"/>
      <c r="E22" s="3"/>
    </row>
    <row r="23" spans="1:5" x14ac:dyDescent="0.25">
      <c r="A23" s="6" t="s">
        <v>215</v>
      </c>
      <c r="B23" s="7" t="s">
        <v>190</v>
      </c>
      <c r="C23" s="7"/>
      <c r="D23" s="7"/>
      <c r="E23" s="7"/>
    </row>
    <row r="24" spans="1:5" x14ac:dyDescent="0.25">
      <c r="A24" s="8" t="s">
        <v>202</v>
      </c>
      <c r="B24" s="3" t="s">
        <v>178</v>
      </c>
      <c r="C24" s="13">
        <v>40537</v>
      </c>
      <c r="D24" s="3" t="s">
        <v>171</v>
      </c>
      <c r="E24" s="3"/>
    </row>
    <row r="25" spans="1:5" x14ac:dyDescent="0.25">
      <c r="A25" s="6" t="s">
        <v>207</v>
      </c>
      <c r="B25" s="7" t="s">
        <v>183</v>
      </c>
      <c r="C25" s="14">
        <v>40537</v>
      </c>
      <c r="D25" s="7" t="s">
        <v>173</v>
      </c>
      <c r="E25" s="7"/>
    </row>
    <row r="26" spans="1:5" x14ac:dyDescent="0.25">
      <c r="A26" s="8" t="s">
        <v>208</v>
      </c>
      <c r="B26" s="3" t="s">
        <v>184</v>
      </c>
      <c r="C26" s="13">
        <v>40537</v>
      </c>
      <c r="D26" s="3" t="s">
        <v>174</v>
      </c>
      <c r="E26" s="3"/>
    </row>
    <row r="27" spans="1:5" x14ac:dyDescent="0.25">
      <c r="A27" s="6" t="s">
        <v>213</v>
      </c>
      <c r="B27" s="7" t="s">
        <v>226</v>
      </c>
      <c r="C27" s="7" t="s">
        <v>227</v>
      </c>
      <c r="D27" s="7" t="s">
        <v>170</v>
      </c>
      <c r="E27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圖表</vt:lpstr>
      </vt:variant>
      <vt:variant>
        <vt:i4>3</vt:i4>
      </vt:variant>
    </vt:vector>
  </HeadingPairs>
  <TitlesOfParts>
    <vt:vector size="6" baseType="lpstr">
      <vt:lpstr>員工</vt:lpstr>
      <vt:lpstr>年齡與年資</vt:lpstr>
      <vt:lpstr>身分證編碼資料</vt:lpstr>
      <vt:lpstr>職稱與年資關係圖</vt:lpstr>
      <vt:lpstr>職稱與年齡關係圖</vt:lpstr>
      <vt:lpstr>年資與年齡關係圖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lin</cp:lastModifiedBy>
  <dcterms:created xsi:type="dcterms:W3CDTF">2018-01-28T06:51:17Z</dcterms:created>
  <dcterms:modified xsi:type="dcterms:W3CDTF">2018-02-04T17:59:36Z</dcterms:modified>
</cp:coreProperties>
</file>