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範例CH3\範例CH3完成檔案\"/>
    </mc:Choice>
  </mc:AlternateContent>
  <bookViews>
    <workbookView xWindow="0" yWindow="0" windowWidth="20490" windowHeight="7485" activeTab="1" xr2:uid="{18D2BAD4-584F-482D-9D41-2F78C0DF022A}"/>
  </bookViews>
  <sheets>
    <sheet name="總額分析" sheetId="1" r:id="rId1"/>
    <sheet name="運算結果報表 1" sheetId="3" r:id="rId2"/>
    <sheet name="利潤" sheetId="2" r:id="rId3"/>
  </sheets>
  <definedNames>
    <definedName name="solver_adj" localSheetId="2" hidden="1">利潤!$E$4:$E$8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利潤!$B$18</definedName>
    <definedName name="solver_lhs10" localSheetId="2" hidden="1">利潤!$E$7</definedName>
    <definedName name="solver_lhs11" localSheetId="2" hidden="1">利潤!$E$8</definedName>
    <definedName name="solver_lhs12" localSheetId="2" hidden="1">利潤!$E$8</definedName>
    <definedName name="solver_lhs2" localSheetId="2" hidden="1">利潤!$B$19</definedName>
    <definedName name="solver_lhs3" localSheetId="2" hidden="1">利潤!$E$4</definedName>
    <definedName name="solver_lhs4" localSheetId="2" hidden="1">利潤!$E$4</definedName>
    <definedName name="solver_lhs5" localSheetId="2" hidden="1">利潤!$E$5</definedName>
    <definedName name="solver_lhs6" localSheetId="2" hidden="1">利潤!$E$5</definedName>
    <definedName name="solver_lhs7" localSheetId="2" hidden="1">利潤!$E$6</definedName>
    <definedName name="solver_lhs8" localSheetId="2" hidden="1">利潤!$E$6</definedName>
    <definedName name="solver_lhs9" localSheetId="2" hidden="1">利潤!$E$7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12</definedName>
    <definedName name="solver_nwt" localSheetId="2" hidden="1">1</definedName>
    <definedName name="solver_opt" localSheetId="2" hidden="1">利潤!$B$20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10" localSheetId="2" hidden="1">3</definedName>
    <definedName name="solver_rel11" localSheetId="2" hidden="1">4</definedName>
    <definedName name="solver_rel12" localSheetId="2" hidden="1">3</definedName>
    <definedName name="solver_rel2" localSheetId="2" hidden="1">1</definedName>
    <definedName name="solver_rel3" localSheetId="2" hidden="1">4</definedName>
    <definedName name="solver_rel4" localSheetId="2" hidden="1">3</definedName>
    <definedName name="solver_rel5" localSheetId="2" hidden="1">4</definedName>
    <definedName name="solver_rel6" localSheetId="2" hidden="1">3</definedName>
    <definedName name="solver_rel7" localSheetId="2" hidden="1">4</definedName>
    <definedName name="solver_rel8" localSheetId="2" hidden="1">3</definedName>
    <definedName name="solver_rel9" localSheetId="2" hidden="1">4</definedName>
    <definedName name="solver_rhs1" localSheetId="2" hidden="1">利潤!$B$10</definedName>
    <definedName name="solver_rhs10" localSheetId="2" hidden="1">利潤!$B$15</definedName>
    <definedName name="solver_rhs11" localSheetId="2" hidden="1">整數</definedName>
    <definedName name="solver_rhs12" localSheetId="2" hidden="1">利潤!$B$16</definedName>
    <definedName name="solver_rhs2" localSheetId="2" hidden="1">利潤!$B$11</definedName>
    <definedName name="solver_rhs3" localSheetId="2" hidden="1">整數</definedName>
    <definedName name="solver_rhs4" localSheetId="2" hidden="1">利潤!$B$12</definedName>
    <definedName name="solver_rhs5" localSheetId="2" hidden="1">整數</definedName>
    <definedName name="solver_rhs6" localSheetId="2" hidden="1">利潤!$B$13</definedName>
    <definedName name="solver_rhs7" localSheetId="2" hidden="1">整數</definedName>
    <definedName name="solver_rhs8" localSheetId="2" hidden="1">利潤!$B$14</definedName>
    <definedName name="solver_rhs9" localSheetId="2" hidden="1">整數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4" i="2"/>
  <c r="B19" i="2"/>
  <c r="B18" i="2"/>
  <c r="B20" i="2" l="1"/>
</calcChain>
</file>

<file path=xl/sharedStrings.xml><?xml version="1.0" encoding="utf-8"?>
<sst xmlns="http://schemas.openxmlformats.org/spreadsheetml/2006/main" count="146" uniqueCount="119">
  <si>
    <t>銷售與利潤總額分析</t>
    <phoneticPr fontId="3" type="noConversion"/>
  </si>
  <si>
    <t>月份</t>
    <phoneticPr fontId="3" type="noConversion"/>
  </si>
  <si>
    <t>銷售量(萬件)</t>
    <phoneticPr fontId="3" type="noConversion"/>
  </si>
  <si>
    <t>利潤總額(萬元)</t>
    <phoneticPr fontId="3" type="noConversion"/>
  </si>
  <si>
    <t>JUL</t>
    <phoneticPr fontId="3" type="noConversion"/>
  </si>
  <si>
    <t>Aug</t>
  </si>
  <si>
    <t>Sep</t>
  </si>
  <si>
    <t>Oct</t>
  </si>
  <si>
    <t>Nov</t>
  </si>
  <si>
    <t>Dec</t>
  </si>
  <si>
    <t>生產利潤最大化</t>
    <phoneticPr fontId="3" type="noConversion"/>
  </si>
  <si>
    <t>機台</t>
    <phoneticPr fontId="3" type="noConversion"/>
  </si>
  <si>
    <t>成本($/台)</t>
    <phoneticPr fontId="3" type="noConversion"/>
  </si>
  <si>
    <t>生產時間(min/台)</t>
    <phoneticPr fontId="3" type="noConversion"/>
  </si>
  <si>
    <t>利潤($/台)</t>
    <phoneticPr fontId="3" type="noConversion"/>
  </si>
  <si>
    <t>產量(台)</t>
    <phoneticPr fontId="3" type="noConversion"/>
  </si>
  <si>
    <t>利潤小計($)</t>
    <phoneticPr fontId="3" type="noConversion"/>
  </si>
  <si>
    <t>生產成本限制</t>
    <phoneticPr fontId="3" type="noConversion"/>
  </si>
  <si>
    <t>生產時間限制</t>
    <phoneticPr fontId="3" type="noConversion"/>
  </si>
  <si>
    <t>TBA-023</t>
    <phoneticPr fontId="3" type="noConversion"/>
  </si>
  <si>
    <t>TCP-057</t>
    <phoneticPr fontId="3" type="noConversion"/>
  </si>
  <si>
    <t>TBA-075</t>
    <phoneticPr fontId="3" type="noConversion"/>
  </si>
  <si>
    <t>TBA-023產量限制(台)</t>
    <phoneticPr fontId="3" type="noConversion"/>
  </si>
  <si>
    <t>TCP-057產量限制(台)</t>
    <phoneticPr fontId="3" type="noConversion"/>
  </si>
  <si>
    <t>TBA-075產量限制(台)</t>
    <phoneticPr fontId="3" type="noConversion"/>
  </si>
  <si>
    <t>實際生產成本</t>
    <phoneticPr fontId="3" type="noConversion"/>
  </si>
  <si>
    <t>實際生產時間</t>
    <phoneticPr fontId="3" type="noConversion"/>
  </si>
  <si>
    <t>最高生產利潤</t>
    <phoneticPr fontId="3" type="noConversion"/>
  </si>
  <si>
    <t>TRH-089</t>
    <phoneticPr fontId="3" type="noConversion"/>
  </si>
  <si>
    <t>TYG-203</t>
    <phoneticPr fontId="3" type="noConversion"/>
  </si>
  <si>
    <t>TRH-089產量限制(台)</t>
    <phoneticPr fontId="3" type="noConversion"/>
  </si>
  <si>
    <t>TYG-203產量限制(台)</t>
    <phoneticPr fontId="3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</si>
  <si>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</si>
  <si>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</si>
  <si>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</si>
  <si>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</si>
  <si>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</si>
  <si>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</si>
  <si>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</si>
  <si>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</si>
  <si>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</si>
  <si>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</si>
  <si>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</si>
  <si>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</si>
  <si>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</si>
  <si>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</si>
  <si>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</si>
  <si>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</si>
  <si>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</si>
  <si>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</si>
  <si>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</si>
  <si>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</si>
  <si>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</si>
  <si>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</si>
  <si>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</si>
  <si>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</si>
  <si>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</si>
  <si>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殘差輸出</t>
  </si>
  <si>
    <t>觀察值</t>
  </si>
  <si>
    <t>預測 Y</t>
  </si>
  <si>
    <t>標準化殘差</t>
  </si>
  <si>
    <t>機率輸出</t>
  </si>
  <si>
    <t>百分比</t>
  </si>
  <si>
    <t>Y</t>
  </si>
  <si>
    <t>Microsoft Excel 16.0 運算結果報表</t>
  </si>
  <si>
    <t>工作表: [利潤分析完成.xlsx]利潤</t>
  </si>
  <si>
    <t>已建立的報表: 2018/2/26 下午 08:05:39</t>
  </si>
  <si>
    <t>結果: 規劃求解找到解答。可滿足所有限制式和最適率條件。</t>
  </si>
  <si>
    <t>規劃求解引擎</t>
  </si>
  <si>
    <t>引擎: GRG 非線性</t>
  </si>
  <si>
    <t>求解時間: 0.187 秒。</t>
  </si>
  <si>
    <t>反覆運算次數: 7 子問題: 0</t>
  </si>
  <si>
    <t>規劃求解選項</t>
  </si>
  <si>
    <t>最大時限 不限定,  反覆運算 不限定, Precision 0.000001</t>
  </si>
  <si>
    <t xml:space="preserve"> 收斂值 0.0001, 母體大小 100, 隨機種子 0, 中心導數</t>
  </si>
  <si>
    <t>子問題數目上限 不限定, 整數解答上限 不限定, 整數誤差值 1%, 採用 NonNegative</t>
  </si>
  <si>
    <t>目標儲存格 (最大值)</t>
  </si>
  <si>
    <t>儲存格</t>
  </si>
  <si>
    <t>名稱</t>
  </si>
  <si>
    <t>初值</t>
  </si>
  <si>
    <t>終值</t>
  </si>
  <si>
    <t>變數儲存格</t>
  </si>
  <si>
    <t>整數</t>
  </si>
  <si>
    <t>限制式</t>
  </si>
  <si>
    <t>儲存格值</t>
  </si>
  <si>
    <t>公式</t>
  </si>
  <si>
    <t>狀態</t>
  </si>
  <si>
    <t>寬限時間</t>
  </si>
  <si>
    <t>$B$20</t>
  </si>
  <si>
    <t>最高生產利潤 成本($/台)</t>
  </si>
  <si>
    <t>$E$4</t>
  </si>
  <si>
    <t>TBA-023 產量(台)</t>
  </si>
  <si>
    <t>$E$5</t>
  </si>
  <si>
    <t>TCP-057 產量(台)</t>
  </si>
  <si>
    <t>$E$6</t>
  </si>
  <si>
    <t>TBA-075 產量(台)</t>
  </si>
  <si>
    <t>$E$7</t>
  </si>
  <si>
    <t>TRH-089 產量(台)</t>
  </si>
  <si>
    <t>$E$8</t>
  </si>
  <si>
    <t>TYG-203 產量(台)</t>
  </si>
  <si>
    <t>$B$18</t>
  </si>
  <si>
    <t>實際生產成本 成本($/台)</t>
  </si>
  <si>
    <t>$B$18&lt;=$B$10</t>
  </si>
  <si>
    <t>繫結</t>
  </si>
  <si>
    <t>$B$19</t>
  </si>
  <si>
    <t>實際生產時間 成本($/台)</t>
  </si>
  <si>
    <t>$B$19&lt;=$B$11</t>
  </si>
  <si>
    <t>未繫結</t>
  </si>
  <si>
    <t>$E$4&gt;=$B$12</t>
  </si>
  <si>
    <t>$E$5&gt;=$B$13</t>
  </si>
  <si>
    <t>$E$6&gt;=$B$14</t>
  </si>
  <si>
    <t>$E$7&gt;=$B$15</t>
  </si>
  <si>
    <t>$E$8&gt;=$B$16</t>
  </si>
  <si>
    <t>$E$4=整數</t>
  </si>
  <si>
    <t>整數</t>
    <phoneticPr fontId="3" type="noConversion"/>
  </si>
  <si>
    <t>$E$5=整數</t>
  </si>
  <si>
    <t>$E$6=整數</t>
  </si>
  <si>
    <t>$E$7=整數</t>
  </si>
  <si>
    <t>$E$8=整數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</si>
</sst>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8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2"/>
      <color indexed="18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2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1" xfId="1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4" xfId="0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0" fillId="0" borderId="2" xfId="0" applyFont="1" applyBorder="1">
      <alignment vertical="center"/>
    </xf>
    <xf numFmtId="176" fontId="0" fillId="0" borderId="3" xfId="1" applyNumberFormat="1" applyFont="1" applyBorder="1">
      <alignment vertical="center"/>
    </xf>
    <xf numFmtId="0" fontId="0" fillId="2" borderId="2" xfId="0" applyFont="1" applyFill="1" applyBorder="1">
      <alignment vertical="center"/>
    </xf>
    <xf numFmtId="176" fontId="0" fillId="2" borderId="3" xfId="1" applyNumberFormat="1" applyFont="1" applyFill="1" applyBorder="1">
      <alignment vertical="center"/>
    </xf>
    <xf numFmtId="0" fontId="0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3" borderId="9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11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3" borderId="11" xfId="0" applyFont="1" applyFill="1" applyBorder="1">
      <alignment vertical="center"/>
    </xf>
    <xf numFmtId="0" fontId="0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4" borderId="14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0" borderId="13" xfId="0" applyFont="1" applyBorder="1">
      <alignment vertical="center"/>
    </xf>
    <xf numFmtId="0" fontId="4" fillId="4" borderId="13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3" borderId="7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3" borderId="10" xfId="0" applyNumberFormat="1" applyFont="1" applyFill="1" applyBorder="1">
      <alignment vertical="center"/>
    </xf>
    <xf numFmtId="178" fontId="0" fillId="3" borderId="9" xfId="0" applyNumberFormat="1" applyFont="1" applyFill="1" applyBorder="1">
      <alignment vertical="center"/>
    </xf>
    <xf numFmtId="178" fontId="0" fillId="0" borderId="7" xfId="0" applyNumberFormat="1" applyFont="1" applyBorder="1">
      <alignment vertical="center"/>
    </xf>
    <xf numFmtId="178" fontId="0" fillId="3" borderId="7" xfId="0" applyNumberFormat="1" applyFont="1" applyFill="1" applyBorder="1">
      <alignment vertical="center"/>
    </xf>
    <xf numFmtId="178" fontId="0" fillId="3" borderId="11" xfId="0" applyNumberFormat="1" applyFont="1" applyFill="1" applyBorder="1">
      <alignment vertical="center"/>
    </xf>
    <xf numFmtId="178" fontId="2" fillId="0" borderId="14" xfId="0" applyNumberFormat="1" applyFont="1" applyBorder="1">
      <alignment vertical="center"/>
    </xf>
    <xf numFmtId="178" fontId="0" fillId="0" borderId="12" xfId="0" applyNumberFormat="1" applyFont="1" applyBorder="1">
      <alignment vertical="center"/>
    </xf>
    <xf numFmtId="0" fontId="4" fillId="0" borderId="0" xfId="0" applyFont="1">
      <alignment vertical="center"/>
    </xf>
    <xf numFmtId="0" fontId="0" fillId="0" borderId="21" xfId="0" applyFill="1" applyBorder="1" applyAlignment="1">
      <alignment vertical="center"/>
    </xf>
    <xf numFmtId="0" fontId="7" fillId="0" borderId="20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178" fontId="0" fillId="0" borderId="21" xfId="0" applyNumberFormat="1" applyFill="1" applyBorder="1" applyAlignment="1">
      <alignment vertical="center"/>
    </xf>
    <xf numFmtId="0" fontId="0" fillId="0" borderId="22" xfId="0" applyNumberFormat="1" applyFill="1" applyBorder="1" applyAlignment="1">
      <alignment vertical="center"/>
    </xf>
    <xf numFmtId="0" fontId="0" fillId="0" borderId="21" xfId="0" applyNumberFormat="1" applyFill="1" applyBorder="1" applyAlignment="1">
      <alignment vertical="center"/>
    </xf>
    <xf numFmtId="178" fontId="0" fillId="0" borderId="22" xfId="0" applyNumberFormat="1" applyFill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總額分析!$B$4:$B$9</c:f>
              <c:numCache>
                <c:formatCode>General</c:formatCode>
                <c:ptCount val="6"/>
                <c:pt idx="0">
                  <c:v>203</c:v>
                </c:pt>
                <c:pt idx="1">
                  <c:v>267</c:v>
                </c:pt>
                <c:pt idx="2">
                  <c:v>400</c:v>
                </c:pt>
                <c:pt idx="3">
                  <c:v>516</c:v>
                </c:pt>
                <c:pt idx="4">
                  <c:v>643</c:v>
                </c:pt>
                <c:pt idx="5">
                  <c:v>743</c:v>
                </c:pt>
              </c:numCache>
            </c:numRef>
          </c:xVal>
          <c:yVal>
            <c:numRef>
              <c:f>總額分析!$C$4:$C$9</c:f>
              <c:numCache>
                <c:formatCode>_-* #,##0_-;\-* #,##0_-;_-* "-"??_-;_-@_-</c:formatCode>
                <c:ptCount val="6"/>
                <c:pt idx="0">
                  <c:v>1122</c:v>
                </c:pt>
                <c:pt idx="1">
                  <c:v>1162</c:v>
                </c:pt>
                <c:pt idx="2">
                  <c:v>1244</c:v>
                </c:pt>
                <c:pt idx="3">
                  <c:v>1257</c:v>
                </c:pt>
                <c:pt idx="4">
                  <c:v>1457</c:v>
                </c:pt>
                <c:pt idx="5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6-4FBD-B760-C8DF8E7A94B2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總額分析!$B$4:$B$9</c:f>
              <c:numCache>
                <c:formatCode>General</c:formatCode>
                <c:ptCount val="6"/>
                <c:pt idx="0">
                  <c:v>203</c:v>
                </c:pt>
                <c:pt idx="1">
                  <c:v>267</c:v>
                </c:pt>
                <c:pt idx="2">
                  <c:v>400</c:v>
                </c:pt>
                <c:pt idx="3">
                  <c:v>516</c:v>
                </c:pt>
                <c:pt idx="4">
                  <c:v>643</c:v>
                </c:pt>
                <c:pt idx="5">
                  <c:v>743</c:v>
                </c:pt>
              </c:numCache>
            </c:numRef>
          </c:xVal>
          <c:yVal>
            <c:numRef>
              <c:f>總額分析!$B$36:$B$41</c:f>
              <c:numCache>
                <c:formatCode>General</c:formatCode>
                <c:ptCount val="6"/>
                <c:pt idx="0">
                  <c:v>1030.7997999296326</c:v>
                </c:pt>
                <c:pt idx="1">
                  <c:v>1114.5352419032627</c:v>
                </c:pt>
                <c:pt idx="2">
                  <c:v>1288.5479572547126</c:v>
                </c:pt>
                <c:pt idx="3">
                  <c:v>1440.318445831917</c:v>
                </c:pt>
                <c:pt idx="4">
                  <c:v>1606.4809634983394</c:v>
                </c:pt>
                <c:pt idx="5">
                  <c:v>1737.3175915821362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6-4FBD-B760-C8DF8E7A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05200"/>
        <c:axId val="632211432"/>
      </c:scatterChart>
      <c:valAx>
        <c:axId val="63220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211432"/>
        <c:crosses val="autoZero"/>
        <c:crossBetween val="midCat"/>
      </c:valAx>
      <c:valAx>
        <c:axId val="632211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632205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總額分析!$F$36:$F$41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總額分析!$G$36:$G$41</c:f>
              <c:numCache>
                <c:formatCode>General</c:formatCode>
                <c:ptCount val="6"/>
                <c:pt idx="0">
                  <c:v>1122</c:v>
                </c:pt>
                <c:pt idx="1">
                  <c:v>1162</c:v>
                </c:pt>
                <c:pt idx="2">
                  <c:v>1244</c:v>
                </c:pt>
                <c:pt idx="3">
                  <c:v>1257</c:v>
                </c:pt>
                <c:pt idx="4">
                  <c:v>1457</c:v>
                </c:pt>
                <c:pt idx="5">
                  <c:v>1976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4-427C-A3F3-87E304AC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57248"/>
        <c:axId val="528358560"/>
      </c:scatterChart>
      <c:valAx>
        <c:axId val="528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58560"/>
        <c:crosses val="autoZero"/>
        <c:crossBetween val="midCat"/>
      </c:valAx>
      <c:valAx>
        <c:axId val="528358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35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95250</xdr:rowOff>
    </xdr:from>
    <xdr:to>
      <xdr:col>7</xdr:col>
      <xdr:colOff>438150</xdr:colOff>
      <xdr:row>19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BAE0AF-A7DF-4D7E-8467-24235425E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20</xdr:row>
      <xdr:rowOff>9525</xdr:rowOff>
    </xdr:from>
    <xdr:to>
      <xdr:col>9</xdr:col>
      <xdr:colOff>142875</xdr:colOff>
      <xdr:row>29</xdr:row>
      <xdr:rowOff>200025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767A4A-7536-41B5-B25B-3FA4651B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32E4-441A-4E34-96F1-F14420A81599}">
  <dimension ref="A1:I41"/>
  <sheetViews>
    <sheetView topLeftCell="A10" workbookViewId="0">
      <selection activeCell="A11" sqref="A11:XFD43"/>
    </sheetView>
  </sheetViews>
  <sheetFormatPr defaultRowHeight="16.5" x14ac:dyDescent="0.25"/>
  <cols>
    <col min="2" max="2" width="14" customWidth="1"/>
    <col min="3" max="3" width="16" customWidth="1"/>
  </cols>
  <sheetData>
    <row r="1" spans="1:3" ht="21" x14ac:dyDescent="0.25">
      <c r="A1" s="34" t="s">
        <v>0</v>
      </c>
      <c r="B1" s="34"/>
      <c r="C1" s="34"/>
    </row>
    <row r="3" spans="1:3" ht="17.25" thickBot="1" x14ac:dyDescent="0.3">
      <c r="A3" s="2" t="s">
        <v>1</v>
      </c>
      <c r="B3" s="2" t="s">
        <v>2</v>
      </c>
      <c r="C3" s="3" t="s">
        <v>3</v>
      </c>
    </row>
    <row r="4" spans="1:3" x14ac:dyDescent="0.25">
      <c r="A4" s="4" t="s">
        <v>4</v>
      </c>
      <c r="B4" s="4">
        <v>203</v>
      </c>
      <c r="C4" s="5">
        <v>1122</v>
      </c>
    </row>
    <row r="5" spans="1:3" x14ac:dyDescent="0.25">
      <c r="A5" s="6" t="s">
        <v>5</v>
      </c>
      <c r="B5" s="6">
        <v>267</v>
      </c>
      <c r="C5" s="7">
        <v>1162</v>
      </c>
    </row>
    <row r="6" spans="1:3" x14ac:dyDescent="0.25">
      <c r="A6" s="8" t="s">
        <v>6</v>
      </c>
      <c r="B6" s="8">
        <v>400</v>
      </c>
      <c r="C6" s="9">
        <v>1244</v>
      </c>
    </row>
    <row r="7" spans="1:3" x14ac:dyDescent="0.25">
      <c r="A7" s="6" t="s">
        <v>7</v>
      </c>
      <c r="B7" s="6">
        <v>516</v>
      </c>
      <c r="C7" s="7">
        <v>1257</v>
      </c>
    </row>
    <row r="8" spans="1:3" x14ac:dyDescent="0.25">
      <c r="A8" s="8" t="s">
        <v>8</v>
      </c>
      <c r="B8" s="8">
        <v>643</v>
      </c>
      <c r="C8" s="9">
        <v>1457</v>
      </c>
    </row>
    <row r="9" spans="1:3" x14ac:dyDescent="0.25">
      <c r="A9" s="10" t="s">
        <v>9</v>
      </c>
      <c r="B9" s="10">
        <v>743</v>
      </c>
      <c r="C9" s="1">
        <v>1976</v>
      </c>
    </row>
    <row r="12" spans="1:3" x14ac:dyDescent="0.25">
      <c r="A12" t="s">
        <v>32</v>
      </c>
    </row>
    <row r="13" spans="1:3" ht="17.25" thickBot="1" x14ac:dyDescent="0.3"/>
    <row r="14" spans="1:3" x14ac:dyDescent="0.25">
      <c r="A14" s="33" t="s">
        <v>33</v>
      </c>
      <c r="B14" s="33"/>
    </row>
    <row r="15" spans="1:3" x14ac:dyDescent="0.25">
      <c r="A15" s="30" t="s">
        <v>34</v>
      </c>
      <c r="B15" s="30">
        <v>0.86781839595514498</v>
      </c>
    </row>
    <row r="16" spans="1:3" x14ac:dyDescent="0.25">
      <c r="A16" s="30" t="s">
        <v>35</v>
      </c>
      <c r="B16" s="30">
        <v>0.75310876835816087</v>
      </c>
    </row>
    <row r="17" spans="1:9" x14ac:dyDescent="0.25">
      <c r="A17" s="30" t="s">
        <v>36</v>
      </c>
      <c r="B17" s="30">
        <v>0.69138596044770106</v>
      </c>
    </row>
    <row r="18" spans="1:9" x14ac:dyDescent="0.25">
      <c r="A18" s="30" t="s">
        <v>37</v>
      </c>
      <c r="B18" s="30">
        <v>177.11183145713179</v>
      </c>
    </row>
    <row r="19" spans="1:9" ht="17.25" thickBot="1" x14ac:dyDescent="0.3">
      <c r="A19" s="31" t="s">
        <v>38</v>
      </c>
      <c r="B19" s="31">
        <v>6</v>
      </c>
    </row>
    <row r="21" spans="1:9" ht="17.25" thickBot="1" x14ac:dyDescent="0.3">
      <c r="A21" t="s">
        <v>39</v>
      </c>
    </row>
    <row r="22" spans="1:9" x14ac:dyDescent="0.25">
      <c r="A22" s="32"/>
      <c r="B22" s="32" t="s">
        <v>44</v>
      </c>
      <c r="C22" s="32" t="s">
        <v>45</v>
      </c>
      <c r="D22" s="32" t="s">
        <v>46</v>
      </c>
      <c r="E22" s="32" t="s">
        <v>47</v>
      </c>
      <c r="F22" s="32" t="s">
        <v>48</v>
      </c>
    </row>
    <row r="23" spans="1:9" x14ac:dyDescent="0.25">
      <c r="A23" s="30" t="s">
        <v>40</v>
      </c>
      <c r="B23" s="30">
        <v>1</v>
      </c>
      <c r="C23" s="30">
        <v>382742.92996493552</v>
      </c>
      <c r="D23" s="30">
        <v>382742.92996493552</v>
      </c>
      <c r="E23" s="30">
        <v>12.201466424707743</v>
      </c>
      <c r="F23" s="30">
        <v>2.5053227735449487E-2</v>
      </c>
    </row>
    <row r="24" spans="1:9" x14ac:dyDescent="0.25">
      <c r="A24" s="30" t="s">
        <v>41</v>
      </c>
      <c r="B24" s="30">
        <v>4</v>
      </c>
      <c r="C24" s="30">
        <v>125474.40336839782</v>
      </c>
      <c r="D24" s="30">
        <v>31368.600842099455</v>
      </c>
      <c r="E24" s="30"/>
      <c r="F24" s="30"/>
    </row>
    <row r="25" spans="1:9" ht="17.25" thickBot="1" x14ac:dyDescent="0.3">
      <c r="A25" s="31" t="s">
        <v>42</v>
      </c>
      <c r="B25" s="31">
        <v>5</v>
      </c>
      <c r="C25" s="31">
        <v>508217.33333333337</v>
      </c>
      <c r="D25" s="31"/>
      <c r="E25" s="31"/>
      <c r="F25" s="31"/>
    </row>
    <row r="26" spans="1:9" ht="17.25" thickBot="1" x14ac:dyDescent="0.3"/>
    <row r="27" spans="1:9" x14ac:dyDescent="0.25">
      <c r="A27" s="32"/>
      <c r="B27" s="32" t="s">
        <v>49</v>
      </c>
      <c r="C27" s="32" t="s">
        <v>37</v>
      </c>
      <c r="D27" s="32" t="s">
        <v>50</v>
      </c>
      <c r="E27" s="32" t="s">
        <v>51</v>
      </c>
      <c r="F27" s="32" t="s">
        <v>52</v>
      </c>
      <c r="G27" s="32" t="s">
        <v>53</v>
      </c>
      <c r="H27" s="32" t="s">
        <v>54</v>
      </c>
      <c r="I27" s="32" t="s">
        <v>55</v>
      </c>
    </row>
    <row r="28" spans="1:9" x14ac:dyDescent="0.25">
      <c r="A28" s="30" t="s">
        <v>43</v>
      </c>
      <c r="B28" s="30">
        <v>765.20144491952465</v>
      </c>
      <c r="C28" s="30">
        <v>187.54608467319156</v>
      </c>
      <c r="D28" s="30">
        <v>4.0800715528288762</v>
      </c>
      <c r="E28" s="30">
        <v>1.5097539542313954E-2</v>
      </c>
      <c r="F28" s="30">
        <v>244.49003612963099</v>
      </c>
      <c r="G28" s="30">
        <v>1285.9128537094184</v>
      </c>
      <c r="H28" s="30">
        <v>244.49003612963099</v>
      </c>
      <c r="I28" s="30">
        <v>1285.9128537094184</v>
      </c>
    </row>
    <row r="29" spans="1:9" ht="17.25" thickBot="1" x14ac:dyDescent="0.3">
      <c r="A29" s="31" t="s">
        <v>56</v>
      </c>
      <c r="B29" s="31">
        <v>1.3083662808379699</v>
      </c>
      <c r="C29" s="31">
        <v>0.37456166629513693</v>
      </c>
      <c r="D29" s="31">
        <v>3.4930597510932659</v>
      </c>
      <c r="E29" s="31">
        <v>2.5053227735449473E-2</v>
      </c>
      <c r="F29" s="31">
        <v>0.26841637585810774</v>
      </c>
      <c r="G29" s="31">
        <v>2.3483161858178319</v>
      </c>
      <c r="H29" s="31">
        <v>0.26841637585810774</v>
      </c>
      <c r="I29" s="31">
        <v>2.3483161858178319</v>
      </c>
    </row>
    <row r="33" spans="1:7" x14ac:dyDescent="0.25">
      <c r="A33" t="s">
        <v>57</v>
      </c>
      <c r="F33" t="s">
        <v>61</v>
      </c>
    </row>
    <row r="34" spans="1:7" ht="17.25" thickBot="1" x14ac:dyDescent="0.3"/>
    <row r="35" spans="1:7" x14ac:dyDescent="0.25">
      <c r="A35" s="32" t="s">
        <v>58</v>
      </c>
      <c r="B35" s="32" t="s">
        <v>59</v>
      </c>
      <c r="C35" s="32" t="s">
        <v>41</v>
      </c>
      <c r="D35" s="32" t="s">
        <v>60</v>
      </c>
      <c r="F35" s="32" t="s">
        <v>62</v>
      </c>
      <c r="G35" s="32" t="s">
        <v>63</v>
      </c>
    </row>
    <row r="36" spans="1:7" x14ac:dyDescent="0.25">
      <c r="A36" s="30">
        <v>1</v>
      </c>
      <c r="B36" s="30">
        <v>1030.7997999296326</v>
      </c>
      <c r="C36" s="30">
        <v>91.200200070367373</v>
      </c>
      <c r="D36" s="30">
        <v>0.57570927148444573</v>
      </c>
      <c r="F36" s="30">
        <v>8.3333333333333339</v>
      </c>
      <c r="G36" s="30">
        <v>1122</v>
      </c>
    </row>
    <row r="37" spans="1:7" x14ac:dyDescent="0.25">
      <c r="A37" s="30">
        <v>2</v>
      </c>
      <c r="B37" s="30">
        <v>1114.5352419032627</v>
      </c>
      <c r="C37" s="30">
        <v>47.464758096737341</v>
      </c>
      <c r="D37" s="30">
        <v>0.29962545349653014</v>
      </c>
      <c r="F37" s="30">
        <v>25</v>
      </c>
      <c r="G37" s="30">
        <v>1162</v>
      </c>
    </row>
    <row r="38" spans="1:7" x14ac:dyDescent="0.25">
      <c r="A38" s="30">
        <v>3</v>
      </c>
      <c r="B38" s="30">
        <v>1288.5479572547126</v>
      </c>
      <c r="C38" s="30">
        <v>-44.547957254712628</v>
      </c>
      <c r="D38" s="30">
        <v>-0.28121289204894973</v>
      </c>
      <c r="F38" s="30">
        <v>41.666666666666671</v>
      </c>
      <c r="G38" s="30">
        <v>1244</v>
      </c>
    </row>
    <row r="39" spans="1:7" x14ac:dyDescent="0.25">
      <c r="A39" s="30">
        <v>4</v>
      </c>
      <c r="B39" s="30">
        <v>1440.318445831917</v>
      </c>
      <c r="C39" s="30">
        <v>-183.31844583191696</v>
      </c>
      <c r="D39" s="30">
        <v>-1.1572137870105947</v>
      </c>
      <c r="F39" s="30">
        <v>58.333333333333336</v>
      </c>
      <c r="G39" s="30">
        <v>1257</v>
      </c>
    </row>
    <row r="40" spans="1:7" x14ac:dyDescent="0.25">
      <c r="A40" s="30">
        <v>5</v>
      </c>
      <c r="B40" s="30">
        <v>1606.4809634983394</v>
      </c>
      <c r="C40" s="30">
        <v>-149.48096349833941</v>
      </c>
      <c r="D40" s="30">
        <v>-0.94361170841755315</v>
      </c>
      <c r="F40" s="30">
        <v>75</v>
      </c>
      <c r="G40" s="30">
        <v>1457</v>
      </c>
    </row>
    <row r="41" spans="1:7" ht="17.25" thickBot="1" x14ac:dyDescent="0.3">
      <c r="A41" s="31">
        <v>6</v>
      </c>
      <c r="B41" s="31">
        <v>1737.3175915821362</v>
      </c>
      <c r="C41" s="31">
        <v>238.68240841786383</v>
      </c>
      <c r="D41" s="31">
        <v>1.506703662496119</v>
      </c>
      <c r="F41" s="31">
        <v>91.666666666666671</v>
      </c>
      <c r="G41" s="31">
        <v>1976</v>
      </c>
    </row>
  </sheetData>
  <sortState ref="G36:G41">
    <sortCondition ref="G36"/>
  </sortState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99D-B90B-4708-AC9A-AF88DD4BD834}">
  <dimension ref="A1:G41"/>
  <sheetViews>
    <sheetView showGridLines="0" tabSelected="1" zoomScale="80" zoomScaleNormal="80" workbookViewId="0">
      <selection activeCell="K14" sqref="K14"/>
    </sheetView>
  </sheetViews>
  <sheetFormatPr defaultRowHeight="16.5" x14ac:dyDescent="0.25"/>
  <cols>
    <col min="1" max="1" width="2.125" customWidth="1"/>
    <col min="2" max="2" width="10.625" bestFit="1" customWidth="1"/>
    <col min="3" max="3" width="24.125" bestFit="1" customWidth="1"/>
    <col min="4" max="4" width="10.25" bestFit="1" customWidth="1"/>
    <col min="5" max="5" width="14.375" bestFit="1" customWidth="1"/>
    <col min="6" max="6" width="7.5" bestFit="1" customWidth="1"/>
    <col min="7" max="7" width="10.25" bestFit="1" customWidth="1"/>
  </cols>
  <sheetData>
    <row r="1" spans="1:5" x14ac:dyDescent="0.25">
      <c r="A1" s="43" t="s">
        <v>64</v>
      </c>
    </row>
    <row r="2" spans="1:5" x14ac:dyDescent="0.25">
      <c r="A2" s="43" t="s">
        <v>65</v>
      </c>
    </row>
    <row r="3" spans="1:5" x14ac:dyDescent="0.25">
      <c r="A3" s="43" t="s">
        <v>66</v>
      </c>
    </row>
    <row r="4" spans="1:5" x14ac:dyDescent="0.25">
      <c r="A4" s="43" t="s">
        <v>67</v>
      </c>
    </row>
    <row r="5" spans="1:5" x14ac:dyDescent="0.25">
      <c r="A5" s="43" t="s">
        <v>68</v>
      </c>
    </row>
    <row r="6" spans="1:5" x14ac:dyDescent="0.25">
      <c r="A6" s="43"/>
      <c r="B6" t="s">
        <v>69</v>
      </c>
    </row>
    <row r="7" spans="1:5" x14ac:dyDescent="0.25">
      <c r="A7" s="43"/>
      <c r="B7" t="s">
        <v>70</v>
      </c>
    </row>
    <row r="8" spans="1:5" x14ac:dyDescent="0.25">
      <c r="A8" s="43"/>
      <c r="B8" t="s">
        <v>71</v>
      </c>
    </row>
    <row r="9" spans="1:5" x14ac:dyDescent="0.25">
      <c r="A9" s="43" t="s">
        <v>72</v>
      </c>
    </row>
    <row r="10" spans="1:5" x14ac:dyDescent="0.25">
      <c r="B10" t="s">
        <v>73</v>
      </c>
    </row>
    <row r="11" spans="1:5" x14ac:dyDescent="0.25">
      <c r="B11" t="s">
        <v>74</v>
      </c>
    </row>
    <row r="12" spans="1:5" x14ac:dyDescent="0.25">
      <c r="B12" t="s">
        <v>75</v>
      </c>
    </row>
    <row r="14" spans="1:5" ht="17.25" thickBot="1" x14ac:dyDescent="0.3">
      <c r="A14" t="s">
        <v>76</v>
      </c>
    </row>
    <row r="15" spans="1:5" ht="17.25" thickBot="1" x14ac:dyDescent="0.3">
      <c r="B15" s="45" t="s">
        <v>77</v>
      </c>
      <c r="C15" s="45" t="s">
        <v>78</v>
      </c>
      <c r="D15" s="45" t="s">
        <v>79</v>
      </c>
      <c r="E15" s="45" t="s">
        <v>80</v>
      </c>
    </row>
    <row r="16" spans="1:5" ht="17.25" thickBot="1" x14ac:dyDescent="0.3">
      <c r="B16" s="44" t="s">
        <v>88</v>
      </c>
      <c r="C16" s="44" t="s">
        <v>89</v>
      </c>
      <c r="D16" s="47">
        <v>19874</v>
      </c>
      <c r="E16" s="47">
        <v>18458</v>
      </c>
    </row>
    <row r="19" spans="1:7" ht="17.25" thickBot="1" x14ac:dyDescent="0.3">
      <c r="A19" t="s">
        <v>81</v>
      </c>
    </row>
    <row r="20" spans="1:7" ht="17.25" thickBot="1" x14ac:dyDescent="0.3">
      <c r="B20" s="45" t="s">
        <v>77</v>
      </c>
      <c r="C20" s="45" t="s">
        <v>78</v>
      </c>
      <c r="D20" s="45" t="s">
        <v>79</v>
      </c>
      <c r="E20" s="45" t="s">
        <v>80</v>
      </c>
      <c r="F20" s="45" t="s">
        <v>82</v>
      </c>
    </row>
    <row r="21" spans="1:7" x14ac:dyDescent="0.25">
      <c r="B21" s="46" t="s">
        <v>90</v>
      </c>
      <c r="C21" s="46" t="s">
        <v>91</v>
      </c>
      <c r="D21" s="48">
        <v>14</v>
      </c>
      <c r="E21" s="48">
        <v>11</v>
      </c>
      <c r="F21" s="46" t="s">
        <v>114</v>
      </c>
    </row>
    <row r="22" spans="1:7" x14ac:dyDescent="0.25">
      <c r="B22" s="46" t="s">
        <v>92</v>
      </c>
      <c r="C22" s="46" t="s">
        <v>93</v>
      </c>
      <c r="D22" s="48">
        <v>12</v>
      </c>
      <c r="E22" s="48">
        <v>12</v>
      </c>
      <c r="F22" s="46" t="s">
        <v>114</v>
      </c>
    </row>
    <row r="23" spans="1:7" x14ac:dyDescent="0.25">
      <c r="B23" s="46" t="s">
        <v>94</v>
      </c>
      <c r="C23" s="46" t="s">
        <v>95</v>
      </c>
      <c r="D23" s="48">
        <v>10</v>
      </c>
      <c r="E23" s="48">
        <v>11</v>
      </c>
      <c r="F23" s="46" t="s">
        <v>114</v>
      </c>
    </row>
    <row r="24" spans="1:7" x14ac:dyDescent="0.25">
      <c r="B24" s="46" t="s">
        <v>96</v>
      </c>
      <c r="C24" s="46" t="s">
        <v>97</v>
      </c>
      <c r="D24" s="48">
        <v>15</v>
      </c>
      <c r="E24" s="48">
        <v>10</v>
      </c>
      <c r="F24" s="46" t="s">
        <v>114</v>
      </c>
    </row>
    <row r="25" spans="1:7" ht="17.25" thickBot="1" x14ac:dyDescent="0.3">
      <c r="B25" s="44" t="s">
        <v>98</v>
      </c>
      <c r="C25" s="44" t="s">
        <v>99</v>
      </c>
      <c r="D25" s="49">
        <v>11</v>
      </c>
      <c r="E25" s="49">
        <v>13</v>
      </c>
      <c r="F25" s="44" t="s">
        <v>114</v>
      </c>
    </row>
    <row r="28" spans="1:7" ht="17.25" thickBot="1" x14ac:dyDescent="0.3">
      <c r="A28" t="s">
        <v>83</v>
      </c>
    </row>
    <row r="29" spans="1:7" ht="17.25" thickBot="1" x14ac:dyDescent="0.3">
      <c r="B29" s="45" t="s">
        <v>77</v>
      </c>
      <c r="C29" s="45" t="s">
        <v>78</v>
      </c>
      <c r="D29" s="45" t="s">
        <v>84</v>
      </c>
      <c r="E29" s="45" t="s">
        <v>85</v>
      </c>
      <c r="F29" s="45" t="s">
        <v>86</v>
      </c>
      <c r="G29" s="45" t="s">
        <v>87</v>
      </c>
    </row>
    <row r="30" spans="1:7" x14ac:dyDescent="0.25">
      <c r="B30" s="46" t="s">
        <v>100</v>
      </c>
      <c r="C30" s="46" t="s">
        <v>101</v>
      </c>
      <c r="D30" s="50">
        <v>23293</v>
      </c>
      <c r="E30" s="46" t="s">
        <v>102</v>
      </c>
      <c r="F30" s="46" t="s">
        <v>103</v>
      </c>
      <c r="G30" s="46">
        <v>0</v>
      </c>
    </row>
    <row r="31" spans="1:7" x14ac:dyDescent="0.25">
      <c r="B31" s="46" t="s">
        <v>104</v>
      </c>
      <c r="C31" s="46" t="s">
        <v>105</v>
      </c>
      <c r="D31" s="48">
        <v>11.05</v>
      </c>
      <c r="E31" s="46" t="s">
        <v>106</v>
      </c>
      <c r="F31" s="46" t="s">
        <v>107</v>
      </c>
      <c r="G31" s="46">
        <v>4.9499999999999993</v>
      </c>
    </row>
    <row r="32" spans="1:7" x14ac:dyDescent="0.25">
      <c r="B32" s="46" t="s">
        <v>90</v>
      </c>
      <c r="C32" s="46" t="s">
        <v>91</v>
      </c>
      <c r="D32" s="48">
        <v>11</v>
      </c>
      <c r="E32" s="46" t="s">
        <v>108</v>
      </c>
      <c r="F32" s="46" t="s">
        <v>103</v>
      </c>
      <c r="G32" s="48">
        <v>0</v>
      </c>
    </row>
    <row r="33" spans="2:7" x14ac:dyDescent="0.25">
      <c r="B33" s="46" t="s">
        <v>92</v>
      </c>
      <c r="C33" s="46" t="s">
        <v>93</v>
      </c>
      <c r="D33" s="48">
        <v>12</v>
      </c>
      <c r="E33" s="46" t="s">
        <v>109</v>
      </c>
      <c r="F33" s="46" t="s">
        <v>103</v>
      </c>
      <c r="G33" s="48">
        <v>0</v>
      </c>
    </row>
    <row r="34" spans="2:7" x14ac:dyDescent="0.25">
      <c r="B34" s="46" t="s">
        <v>94</v>
      </c>
      <c r="C34" s="46" t="s">
        <v>95</v>
      </c>
      <c r="D34" s="48">
        <v>11</v>
      </c>
      <c r="E34" s="46" t="s">
        <v>110</v>
      </c>
      <c r="F34" s="46" t="s">
        <v>103</v>
      </c>
      <c r="G34" s="48">
        <v>0</v>
      </c>
    </row>
    <row r="35" spans="2:7" x14ac:dyDescent="0.25">
      <c r="B35" s="46" t="s">
        <v>96</v>
      </c>
      <c r="C35" s="46" t="s">
        <v>97</v>
      </c>
      <c r="D35" s="48">
        <v>10</v>
      </c>
      <c r="E35" s="46" t="s">
        <v>111</v>
      </c>
      <c r="F35" s="46" t="s">
        <v>103</v>
      </c>
      <c r="G35" s="48">
        <v>0</v>
      </c>
    </row>
    <row r="36" spans="2:7" x14ac:dyDescent="0.25">
      <c r="B36" s="46" t="s">
        <v>98</v>
      </c>
      <c r="C36" s="46" t="s">
        <v>99</v>
      </c>
      <c r="D36" s="48">
        <v>13</v>
      </c>
      <c r="E36" s="46" t="s">
        <v>112</v>
      </c>
      <c r="F36" s="46" t="s">
        <v>103</v>
      </c>
      <c r="G36" s="48">
        <v>0</v>
      </c>
    </row>
    <row r="37" spans="2:7" x14ac:dyDescent="0.25">
      <c r="B37" s="46" t="s">
        <v>113</v>
      </c>
      <c r="C37" s="46"/>
      <c r="D37" s="46"/>
      <c r="E37" s="46"/>
      <c r="F37" s="46"/>
      <c r="G37" s="46"/>
    </row>
    <row r="38" spans="2:7" x14ac:dyDescent="0.25">
      <c r="B38" s="46" t="s">
        <v>115</v>
      </c>
      <c r="C38" s="46"/>
      <c r="D38" s="46"/>
      <c r="E38" s="46"/>
      <c r="F38" s="46"/>
      <c r="G38" s="46"/>
    </row>
    <row r="39" spans="2:7" x14ac:dyDescent="0.25">
      <c r="B39" s="46" t="s">
        <v>116</v>
      </c>
      <c r="C39" s="46"/>
      <c r="D39" s="46"/>
      <c r="E39" s="46"/>
      <c r="F39" s="46"/>
      <c r="G39" s="46"/>
    </row>
    <row r="40" spans="2:7" x14ac:dyDescent="0.25">
      <c r="B40" s="46" t="s">
        <v>117</v>
      </c>
      <c r="C40" s="46"/>
      <c r="D40" s="46"/>
      <c r="E40" s="46"/>
      <c r="F40" s="46"/>
      <c r="G40" s="46"/>
    </row>
    <row r="41" spans="2:7" ht="17.25" thickBot="1" x14ac:dyDescent="0.3">
      <c r="B41" s="44" t="s">
        <v>118</v>
      </c>
      <c r="C41" s="44"/>
      <c r="D41" s="44"/>
      <c r="E41" s="44"/>
      <c r="F41" s="44"/>
      <c r="G41" s="4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1E32-0CAD-4CBE-A8EF-A7B0F43AE2C4}">
  <dimension ref="A1:F20"/>
  <sheetViews>
    <sheetView topLeftCell="A2" workbookViewId="0">
      <selection activeCell="B12" sqref="B12"/>
    </sheetView>
  </sheetViews>
  <sheetFormatPr defaultRowHeight="16.5" x14ac:dyDescent="0.25"/>
  <cols>
    <col min="1" max="1" width="21.25" bestFit="1" customWidth="1"/>
    <col min="2" max="2" width="12.375" customWidth="1"/>
    <col min="3" max="3" width="18.875" customWidth="1"/>
    <col min="4" max="4" width="12.375" customWidth="1"/>
    <col min="5" max="5" width="10.625" customWidth="1"/>
    <col min="6" max="6" width="13.875" customWidth="1"/>
  </cols>
  <sheetData>
    <row r="1" spans="1:6" ht="19.5" x14ac:dyDescent="0.25">
      <c r="A1" s="35" t="s">
        <v>10</v>
      </c>
      <c r="B1" s="35"/>
      <c r="C1" s="35"/>
      <c r="D1" s="35"/>
      <c r="E1" s="35"/>
      <c r="F1" s="35"/>
    </row>
    <row r="3" spans="1:6" ht="17.25" thickBot="1" x14ac:dyDescent="0.3">
      <c r="A3" s="11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2" t="s">
        <v>16</v>
      </c>
    </row>
    <row r="4" spans="1:6" ht="17.25" thickBot="1" x14ac:dyDescent="0.3">
      <c r="A4" s="16" t="s">
        <v>19</v>
      </c>
      <c r="B4" s="37">
        <v>330</v>
      </c>
      <c r="C4" s="13">
        <v>6</v>
      </c>
      <c r="D4" s="37">
        <v>289</v>
      </c>
      <c r="E4" s="13">
        <v>11</v>
      </c>
      <c r="F4" s="36">
        <f>D4*E4</f>
        <v>3179</v>
      </c>
    </row>
    <row r="5" spans="1:6" ht="17.25" thickBot="1" x14ac:dyDescent="0.3">
      <c r="A5" s="17" t="s">
        <v>20</v>
      </c>
      <c r="B5" s="38">
        <v>392</v>
      </c>
      <c r="C5" s="14">
        <v>11</v>
      </c>
      <c r="D5" s="38">
        <v>309</v>
      </c>
      <c r="E5" s="14">
        <v>12</v>
      </c>
      <c r="F5" s="36">
        <f t="shared" ref="F5:F8" si="0">D5*E5</f>
        <v>3708</v>
      </c>
    </row>
    <row r="6" spans="1:6" ht="17.25" thickBot="1" x14ac:dyDescent="0.3">
      <c r="A6" s="28" t="s">
        <v>21</v>
      </c>
      <c r="B6" s="39">
        <v>464</v>
      </c>
      <c r="C6" s="29">
        <v>16</v>
      </c>
      <c r="D6" s="39">
        <v>361</v>
      </c>
      <c r="E6" s="29">
        <v>11</v>
      </c>
      <c r="F6" s="36">
        <f t="shared" si="0"/>
        <v>3971</v>
      </c>
    </row>
    <row r="7" spans="1:6" ht="17.25" thickBot="1" x14ac:dyDescent="0.3">
      <c r="A7" s="17" t="s">
        <v>28</v>
      </c>
      <c r="B7" s="38">
        <v>420</v>
      </c>
      <c r="C7" s="14">
        <v>12</v>
      </c>
      <c r="D7" s="38">
        <v>318</v>
      </c>
      <c r="E7" s="14">
        <v>10</v>
      </c>
      <c r="F7" s="36">
        <f t="shared" si="0"/>
        <v>3180</v>
      </c>
    </row>
    <row r="8" spans="1:6" x14ac:dyDescent="0.25">
      <c r="A8" s="18" t="s">
        <v>29</v>
      </c>
      <c r="B8" s="40">
        <v>435</v>
      </c>
      <c r="C8" s="15">
        <v>13</v>
      </c>
      <c r="D8" s="40">
        <v>340</v>
      </c>
      <c r="E8" s="15">
        <v>13</v>
      </c>
      <c r="F8" s="36">
        <f t="shared" si="0"/>
        <v>4420</v>
      </c>
    </row>
    <row r="10" spans="1:6" ht="17.25" thickBot="1" x14ac:dyDescent="0.3">
      <c r="A10" s="20" t="s">
        <v>17</v>
      </c>
      <c r="B10" s="41">
        <v>12360</v>
      </c>
    </row>
    <row r="11" spans="1:6" x14ac:dyDescent="0.25">
      <c r="A11" s="24" t="s">
        <v>18</v>
      </c>
      <c r="B11" s="21">
        <v>16</v>
      </c>
    </row>
    <row r="12" spans="1:6" x14ac:dyDescent="0.25">
      <c r="A12" s="25" t="s">
        <v>22</v>
      </c>
      <c r="B12" s="22">
        <v>11</v>
      </c>
    </row>
    <row r="13" spans="1:6" x14ac:dyDescent="0.25">
      <c r="A13" s="26" t="s">
        <v>23</v>
      </c>
      <c r="B13" s="23">
        <v>12</v>
      </c>
    </row>
    <row r="14" spans="1:6" x14ac:dyDescent="0.25">
      <c r="A14" s="25" t="s">
        <v>24</v>
      </c>
      <c r="B14" s="22">
        <v>11</v>
      </c>
    </row>
    <row r="15" spans="1:6" x14ac:dyDescent="0.25">
      <c r="A15" s="26" t="s">
        <v>30</v>
      </c>
      <c r="B15" s="23">
        <v>10</v>
      </c>
    </row>
    <row r="16" spans="1:6" x14ac:dyDescent="0.25">
      <c r="A16" s="27" t="s">
        <v>31</v>
      </c>
      <c r="B16" s="19">
        <v>13</v>
      </c>
    </row>
    <row r="18" spans="1:2" ht="17.25" thickBot="1" x14ac:dyDescent="0.3">
      <c r="A18" s="20" t="s">
        <v>25</v>
      </c>
      <c r="B18" s="41">
        <f>SUMPRODUCT(B4:B8,E4:E8)</f>
        <v>23293</v>
      </c>
    </row>
    <row r="19" spans="1:2" x14ac:dyDescent="0.25">
      <c r="A19" s="24" t="s">
        <v>26</v>
      </c>
      <c r="B19" s="21">
        <f>SUMPRODUCT(C4:C8,E4:E8)/60</f>
        <v>11.05</v>
      </c>
    </row>
    <row r="20" spans="1:2" x14ac:dyDescent="0.25">
      <c r="A20" s="27" t="s">
        <v>27</v>
      </c>
      <c r="B20" s="42">
        <f>SUM(F4:F8)</f>
        <v>18458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總額分析</vt:lpstr>
      <vt:lpstr>運算結果報表 1</vt:lpstr>
      <vt:lpstr>利潤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2018-02-26T01:05:36Z</dcterms:created>
  <dcterms:modified xsi:type="dcterms:W3CDTF">2018-02-26T12:16:50Z</dcterms:modified>
</cp:coreProperties>
</file>