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原先E槽\個人資料\著作\內容\範例\範例CH3\範例CH3完成檔案\"/>
    </mc:Choice>
  </mc:AlternateContent>
  <bookViews>
    <workbookView xWindow="0" yWindow="0" windowWidth="20490" windowHeight="7485" xr2:uid="{02DB0E89-B475-4A97-A837-CCB8B038CA21}"/>
  </bookViews>
  <sheets>
    <sheet name="資金預測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4" i="1"/>
  <c r="N3" i="1"/>
  <c r="I8" i="1"/>
  <c r="H7" i="1" l="1"/>
  <c r="H6" i="1"/>
  <c r="I5" i="1"/>
  <c r="I4" i="1"/>
  <c r="H5" i="1"/>
  <c r="H4" i="1" l="1"/>
</calcChain>
</file>

<file path=xl/sharedStrings.xml><?xml version="1.0" encoding="utf-8"?>
<sst xmlns="http://schemas.openxmlformats.org/spreadsheetml/2006/main" count="17" uniqueCount="15">
  <si>
    <t>產量與資金關係表</t>
    <phoneticPr fontId="2" type="noConversion"/>
  </si>
  <si>
    <t>年度</t>
    <phoneticPr fontId="2" type="noConversion"/>
  </si>
  <si>
    <t>產量</t>
    <phoneticPr fontId="2" type="noConversion"/>
  </si>
  <si>
    <t>類別</t>
    <phoneticPr fontId="2" type="noConversion"/>
  </si>
  <si>
    <t>產量最高點</t>
    <phoneticPr fontId="2" type="noConversion"/>
  </si>
  <si>
    <t>產量最低點</t>
    <phoneticPr fontId="2" type="noConversion"/>
  </si>
  <si>
    <t>預測方程變量項b</t>
  </si>
  <si>
    <t>預測方程變量項b</t>
    <phoneticPr fontId="2" type="noConversion"/>
  </si>
  <si>
    <t>預測方程變量項a</t>
  </si>
  <si>
    <t>預測方程變量項a</t>
    <phoneticPr fontId="2" type="noConversion"/>
  </si>
  <si>
    <t>2018年預測值</t>
  </si>
  <si>
    <t>2018年預測值</t>
    <phoneticPr fontId="2" type="noConversion"/>
  </si>
  <si>
    <t>回歸分析法資金預測</t>
    <phoneticPr fontId="2" type="noConversion"/>
  </si>
  <si>
    <t>高低點資金需求量預測</t>
    <phoneticPr fontId="2" type="noConversion"/>
  </si>
  <si>
    <t>資金占用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</si>
</sst>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General&quot;包&quot;"/>
  </numFmts>
  <fonts count="8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 applyBorder="1">
      <alignment vertical="center"/>
    </xf>
    <xf numFmtId="176" fontId="0" fillId="0" borderId="1" xfId="0" applyNumberFormat="1" applyFont="1" applyBorder="1">
      <alignment vertical="center"/>
    </xf>
    <xf numFmtId="0" fontId="0" fillId="2" borderId="4" xfId="0" applyFont="1" applyFill="1" applyBorder="1">
      <alignment vertical="center"/>
    </xf>
    <xf numFmtId="177" fontId="0" fillId="2" borderId="4" xfId="0" applyNumberFormat="1" applyFont="1" applyFill="1" applyBorder="1">
      <alignment vertical="center"/>
    </xf>
    <xf numFmtId="176" fontId="0" fillId="2" borderId="5" xfId="0" applyNumberFormat="1" applyFont="1" applyFill="1" applyBorder="1">
      <alignment vertical="center"/>
    </xf>
    <xf numFmtId="0" fontId="0" fillId="0" borderId="2" xfId="0" applyFont="1" applyBorder="1">
      <alignment vertical="center"/>
    </xf>
    <xf numFmtId="177" fontId="0" fillId="0" borderId="2" xfId="0" applyNumberFormat="1" applyFont="1" applyBorder="1">
      <alignment vertical="center"/>
    </xf>
    <xf numFmtId="176" fontId="0" fillId="0" borderId="3" xfId="0" applyNumberFormat="1" applyFont="1" applyBorder="1">
      <alignment vertical="center"/>
    </xf>
    <xf numFmtId="0" fontId="0" fillId="2" borderId="2" xfId="0" applyFont="1" applyFill="1" applyBorder="1">
      <alignment vertical="center"/>
    </xf>
    <xf numFmtId="177" fontId="0" fillId="2" borderId="2" xfId="0" applyNumberFormat="1" applyFont="1" applyFill="1" applyBorder="1">
      <alignment vertical="center"/>
    </xf>
    <xf numFmtId="176" fontId="0" fillId="2" borderId="3" xfId="0" applyNumberFormat="1" applyFont="1" applyFill="1" applyBorder="1">
      <alignment vertical="center"/>
    </xf>
    <xf numFmtId="0" fontId="0" fillId="0" borderId="6" xfId="0" applyFont="1" applyBorder="1">
      <alignment vertical="center"/>
    </xf>
    <xf numFmtId="177" fontId="0" fillId="0" borderId="6" xfId="0" applyNumberFormat="1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 applyAlignment="1"/>
    <xf numFmtId="0" fontId="6" fillId="0" borderId="8" xfId="0" applyFont="1" applyBorder="1" applyAlignment="1">
      <alignment horizontal="center"/>
    </xf>
    <xf numFmtId="0" fontId="7" fillId="0" borderId="9" xfId="0" applyFont="1" applyBorder="1">
      <alignment vertical="center"/>
    </xf>
    <xf numFmtId="0" fontId="6" fillId="3" borderId="10" xfId="0" applyFont="1" applyFill="1" applyBorder="1" applyAlignment="1"/>
    <xf numFmtId="0" fontId="6" fillId="0" borderId="8" xfId="0" applyFont="1" applyBorder="1" applyAlignment="1"/>
    <xf numFmtId="0" fontId="6" fillId="3" borderId="8" xfId="0" applyFont="1" applyFill="1" applyBorder="1" applyAlignment="1"/>
    <xf numFmtId="0" fontId="6" fillId="3" borderId="12" xfId="0" applyFont="1" applyFill="1" applyBorder="1" applyAlignment="1"/>
    <xf numFmtId="0" fontId="1" fillId="0" borderId="14" xfId="0" applyFont="1" applyBorder="1">
      <alignment vertical="center"/>
    </xf>
    <xf numFmtId="0" fontId="0" fillId="4" borderId="16" xfId="0" applyFont="1" applyFill="1" applyBorder="1">
      <alignment vertical="center"/>
    </xf>
    <xf numFmtId="0" fontId="0" fillId="4" borderId="17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7" fillId="0" borderId="18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177" fontId="5" fillId="3" borderId="10" xfId="0" applyNumberFormat="1" applyFont="1" applyFill="1" applyBorder="1" applyAlignment="1"/>
    <xf numFmtId="177" fontId="5" fillId="0" borderId="8" xfId="0" applyNumberFormat="1" applyFont="1" applyBorder="1" applyAlignment="1"/>
    <xf numFmtId="176" fontId="4" fillId="3" borderId="11" xfId="0" applyNumberFormat="1" applyFont="1" applyFill="1" applyBorder="1">
      <alignment vertical="center"/>
    </xf>
    <xf numFmtId="176" fontId="4" fillId="0" borderId="9" xfId="0" applyNumberFormat="1" applyFont="1" applyBorder="1">
      <alignment vertical="center"/>
    </xf>
    <xf numFmtId="176" fontId="4" fillId="3" borderId="9" xfId="0" applyNumberFormat="1" applyFont="1" applyFill="1" applyBorder="1">
      <alignment vertical="center"/>
    </xf>
    <xf numFmtId="176" fontId="4" fillId="3" borderId="7" xfId="0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77" fontId="5" fillId="3" borderId="12" xfId="0" applyNumberFormat="1" applyFont="1" applyFill="1" applyBorder="1" applyAlignment="1"/>
    <xf numFmtId="177" fontId="0" fillId="0" borderId="18" xfId="0" applyNumberFormat="1" applyFont="1" applyBorder="1">
      <alignment vertical="center"/>
    </xf>
    <xf numFmtId="176" fontId="0" fillId="0" borderId="13" xfId="0" applyNumberFormat="1" applyFont="1" applyBorder="1">
      <alignment vertical="center"/>
    </xf>
    <xf numFmtId="0" fontId="5" fillId="3" borderId="8" xfId="0" applyNumberFormat="1" applyFont="1" applyFill="1" applyBorder="1" applyAlignment="1"/>
    <xf numFmtId="0" fontId="5" fillId="0" borderId="8" xfId="0" applyNumberFormat="1" applyFont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9EBB-F459-4660-A723-99A88A16F8CA}">
  <dimension ref="A1:O9"/>
  <sheetViews>
    <sheetView tabSelected="1" topLeftCell="K1" workbookViewId="0">
      <selection activeCell="O5" sqref="O5"/>
    </sheetView>
  </sheetViews>
  <sheetFormatPr defaultRowHeight="16.5"/>
  <cols>
    <col min="1" max="1" width="10.75" customWidth="1"/>
    <col min="2" max="2" width="12.375" customWidth="1"/>
    <col min="3" max="3" width="17.875" customWidth="1"/>
    <col min="5" max="5" width="9" style="16"/>
    <col min="6" max="6" width="9" style="17"/>
    <col min="7" max="7" width="17.25" style="17" bestFit="1" customWidth="1"/>
    <col min="8" max="8" width="15.375" style="17" customWidth="1"/>
    <col min="9" max="9" width="16.75" style="17" customWidth="1"/>
    <col min="10" max="10" width="9" style="17"/>
    <col min="11" max="11" width="9.5" style="1" bestFit="1" customWidth="1"/>
    <col min="12" max="12" width="9" style="1"/>
    <col min="13" max="13" width="20.5" bestFit="1" customWidth="1"/>
    <col min="14" max="14" width="14" customWidth="1"/>
    <col min="15" max="15" width="16.375" customWidth="1"/>
  </cols>
  <sheetData>
    <row r="1" spans="1:15" ht="19.5">
      <c r="A1" s="38" t="s">
        <v>0</v>
      </c>
      <c r="B1" s="38"/>
      <c r="C1" s="38"/>
      <c r="G1" s="39" t="s">
        <v>13</v>
      </c>
      <c r="H1" s="39"/>
      <c r="I1" s="39"/>
      <c r="M1" s="38" t="s">
        <v>12</v>
      </c>
      <c r="N1" s="38"/>
      <c r="O1" s="38"/>
    </row>
    <row r="3" spans="1:15" ht="17.25" thickBot="1">
      <c r="A3" s="14" t="s">
        <v>1</v>
      </c>
      <c r="B3" s="14" t="s">
        <v>2</v>
      </c>
      <c r="C3" s="15" t="s">
        <v>14</v>
      </c>
      <c r="G3" s="19" t="s">
        <v>3</v>
      </c>
      <c r="H3" s="19" t="s">
        <v>2</v>
      </c>
      <c r="I3" s="20" t="s">
        <v>14</v>
      </c>
      <c r="M3" s="25" t="s">
        <v>6</v>
      </c>
      <c r="N3" s="30">
        <f>ROUNDUP(SLOPE(C4:C9,B4:B9),0)</f>
        <v>105</v>
      </c>
      <c r="O3" s="31"/>
    </row>
    <row r="4" spans="1:15" ht="17.25" thickBot="1">
      <c r="A4" s="3">
        <v>2012</v>
      </c>
      <c r="B4" s="4">
        <v>780000</v>
      </c>
      <c r="C4" s="5">
        <v>131250000</v>
      </c>
      <c r="G4" s="21" t="s">
        <v>4</v>
      </c>
      <c r="H4" s="32">
        <f>MAX(B4:B9)</f>
        <v>960000</v>
      </c>
      <c r="I4" s="34">
        <f>INDEX($C$4:$C$9,MATCH(H4,$B$4:$B$9))</f>
        <v>150000000</v>
      </c>
      <c r="M4" s="28" t="s">
        <v>8</v>
      </c>
      <c r="N4" s="26">
        <f>INTERCEPT(C4:C9,B4:B9)</f>
        <v>49999999.999999985</v>
      </c>
      <c r="O4" s="27"/>
    </row>
    <row r="5" spans="1:15">
      <c r="A5" s="6">
        <v>2013</v>
      </c>
      <c r="B5" s="7">
        <v>720000</v>
      </c>
      <c r="C5" s="8">
        <v>125000000</v>
      </c>
      <c r="G5" s="22" t="s">
        <v>5</v>
      </c>
      <c r="H5" s="33">
        <f>MIN(B4:B9)</f>
        <v>600000</v>
      </c>
      <c r="I5" s="34">
        <f>INDEX($C$4:$C$9,MATCH(H5,$B$4:$B$9))</f>
        <v>112500000</v>
      </c>
      <c r="M5" s="29" t="s">
        <v>10</v>
      </c>
      <c r="N5" s="42">
        <v>1260000</v>
      </c>
      <c r="O5" s="43">
        <f>N4+N3*N5</f>
        <v>182300000</v>
      </c>
    </row>
    <row r="6" spans="1:15">
      <c r="A6" s="9">
        <v>2014</v>
      </c>
      <c r="B6" s="10">
        <v>600000</v>
      </c>
      <c r="C6" s="11">
        <v>112500000</v>
      </c>
      <c r="G6" s="23" t="s">
        <v>7</v>
      </c>
      <c r="H6" s="44">
        <f>ROUNDUP((I4-I5)/(H4-H5),0)</f>
        <v>105</v>
      </c>
      <c r="I6" s="36"/>
    </row>
    <row r="7" spans="1:15">
      <c r="A7" s="6">
        <v>2015</v>
      </c>
      <c r="B7" s="7">
        <v>840000</v>
      </c>
      <c r="C7" s="8">
        <v>137500000</v>
      </c>
      <c r="G7" s="22" t="s">
        <v>9</v>
      </c>
      <c r="H7" s="45">
        <f>I4-H4*H6</f>
        <v>49200000</v>
      </c>
      <c r="I7" s="35"/>
    </row>
    <row r="8" spans="1:15">
      <c r="A8" s="9">
        <v>2016</v>
      </c>
      <c r="B8" s="10">
        <v>900000</v>
      </c>
      <c r="C8" s="11">
        <v>143750000</v>
      </c>
      <c r="G8" s="24" t="s">
        <v>11</v>
      </c>
      <c r="H8" s="41">
        <v>1260000</v>
      </c>
      <c r="I8" s="37">
        <f>H7+H8*H6</f>
        <v>181500000</v>
      </c>
      <c r="K8" s="40"/>
    </row>
    <row r="9" spans="1:15">
      <c r="A9" s="12">
        <v>2017</v>
      </c>
      <c r="B9" s="13">
        <v>960000</v>
      </c>
      <c r="C9" s="2">
        <v>150000000</v>
      </c>
      <c r="G9" s="18"/>
      <c r="H9" s="18"/>
    </row>
  </sheetData>
  <mergeCells count="3">
    <mergeCell ref="A1:C1"/>
    <mergeCell ref="G1:I1"/>
    <mergeCell ref="M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資金預測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2018-02-24T14:53:39Z</dcterms:created>
  <dcterms:modified xsi:type="dcterms:W3CDTF">2018-02-25T03:05:10Z</dcterms:modified>
</cp:coreProperties>
</file>