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CH5\完成檔案\"/>
    </mc:Choice>
  </mc:AlternateContent>
  <bookViews>
    <workbookView xWindow="0" yWindow="0" windowWidth="20490" windowHeight="7485" xr2:uid="{ABB605E5-1F81-4A7F-A6B8-EF20D4B4A768}"/>
  </bookViews>
  <sheets>
    <sheet name="產品名稱" sheetId="1" r:id="rId1"/>
    <sheet name="產品類" sheetId="2" state="hidden" r:id="rId2"/>
  </sheets>
  <definedNames>
    <definedName name="_xlnm._FilterDatabase" localSheetId="0" hidden="1">產品名稱!$E$1:$M$63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/>
  <c r="C32" i="1" s="1"/>
  <c r="C33" i="1" s="1"/>
  <c r="C34" i="1" s="1"/>
  <c r="C35" i="1" s="1"/>
  <c r="C36" i="1" s="1"/>
  <c r="C37" i="1" s="1"/>
  <c r="C38" i="1" s="1"/>
  <c r="C39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/>
  <c r="C53" i="1" s="1"/>
  <c r="C54" i="1" s="1"/>
  <c r="C55" i="1" s="1"/>
  <c r="C56" i="1"/>
  <c r="C57" i="1" s="1"/>
  <c r="C58" i="1" s="1"/>
  <c r="C59" i="1" s="1"/>
  <c r="C60" i="1" s="1"/>
  <c r="C61" i="1" s="1"/>
  <c r="C62" i="1" s="1"/>
  <c r="C63" i="1" s="1"/>
  <c r="C3" i="1"/>
  <c r="B4" i="1"/>
  <c r="B5" i="1" s="1"/>
  <c r="B3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l="1"/>
  <c r="B53" i="1" s="1"/>
  <c r="B54" i="1" s="1"/>
  <c r="B55" i="1" s="1"/>
  <c r="B56" i="1" l="1"/>
  <c r="B57" i="1" s="1"/>
  <c r="B58" i="1" s="1"/>
  <c r="B59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<sst xmlns="http://schemas.openxmlformats.org/spreadsheetml/2006/main" count="266" uniqueCount="62">
  <si>
    <t>產品名稱</t>
    <phoneticPr fontId="2" type="noConversion"/>
  </si>
  <si>
    <t>規格</t>
    <phoneticPr fontId="2" type="noConversion"/>
  </si>
  <si>
    <t>廠商</t>
    <phoneticPr fontId="2" type="noConversion"/>
  </si>
  <si>
    <t>庫存量</t>
    <phoneticPr fontId="2" type="noConversion"/>
  </si>
  <si>
    <t>安全存量</t>
    <phoneticPr fontId="2" type="noConversion"/>
  </si>
  <si>
    <t>單位</t>
    <phoneticPr fontId="2" type="noConversion"/>
  </si>
  <si>
    <t>單價</t>
    <phoneticPr fontId="2" type="noConversion"/>
  </si>
  <si>
    <t>有機花草茶</t>
    <phoneticPr fontId="2" type="noConversion"/>
  </si>
  <si>
    <t>盒</t>
    <phoneticPr fontId="2" type="noConversion"/>
  </si>
  <si>
    <t>一語堂</t>
    <phoneticPr fontId="2" type="noConversion"/>
  </si>
  <si>
    <t>有機蘋果茶</t>
    <phoneticPr fontId="2" type="noConversion"/>
  </si>
  <si>
    <t>有機柑橘薰衣草茶</t>
    <phoneticPr fontId="2" type="noConversion"/>
  </si>
  <si>
    <t>有機柳橙茶</t>
    <phoneticPr fontId="2" type="noConversion"/>
  </si>
  <si>
    <t>玫瑰花草茶</t>
    <phoneticPr fontId="2" type="noConversion"/>
  </si>
  <si>
    <t>德佳</t>
    <phoneticPr fontId="2" type="noConversion"/>
  </si>
  <si>
    <t>夜眠花草茶</t>
    <phoneticPr fontId="2" type="noConversion"/>
  </si>
  <si>
    <t>采茶文化</t>
    <phoneticPr fontId="2" type="noConversion"/>
  </si>
  <si>
    <t>美容花果茶</t>
    <phoneticPr fontId="2" type="noConversion"/>
  </si>
  <si>
    <t>洋甘菊花茶</t>
    <phoneticPr fontId="2" type="noConversion"/>
  </si>
  <si>
    <t>皇佳伯爵茶</t>
    <phoneticPr fontId="2" type="noConversion"/>
  </si>
  <si>
    <t>花草茶密封包</t>
    <phoneticPr fontId="2" type="noConversion"/>
  </si>
  <si>
    <t>袋</t>
    <phoneticPr fontId="2" type="noConversion"/>
  </si>
  <si>
    <t>松美國際</t>
    <phoneticPr fontId="2" type="noConversion"/>
  </si>
  <si>
    <t>南非國寶茶</t>
    <phoneticPr fontId="2" type="noConversion"/>
  </si>
  <si>
    <t>寧靜花草茶</t>
    <phoneticPr fontId="2" type="noConversion"/>
  </si>
  <si>
    <t>甘草情人茶</t>
    <phoneticPr fontId="2" type="noConversion"/>
  </si>
  <si>
    <t>川雲</t>
    <phoneticPr fontId="2" type="noConversion"/>
  </si>
  <si>
    <t>瀅瀅美人花草茶</t>
    <phoneticPr fontId="2" type="noConversion"/>
  </si>
  <si>
    <t>樟樹紅茶</t>
    <phoneticPr fontId="2" type="noConversion"/>
  </si>
  <si>
    <t>一手國際</t>
    <phoneticPr fontId="2" type="noConversion"/>
  </si>
  <si>
    <t>罐</t>
    <phoneticPr fontId="2" type="noConversion"/>
  </si>
  <si>
    <t>香蕉岩鹽紅茶</t>
    <phoneticPr fontId="2" type="noConversion"/>
  </si>
  <si>
    <t>伯爵紅茶</t>
    <phoneticPr fontId="2" type="noConversion"/>
  </si>
  <si>
    <t>睡前茶</t>
    <phoneticPr fontId="2" type="noConversion"/>
  </si>
  <si>
    <t>保灃國際</t>
  </si>
  <si>
    <t>荷葉玫瑰茶</t>
    <phoneticPr fontId="2" type="noConversion"/>
  </si>
  <si>
    <t>恩實</t>
    <phoneticPr fontId="2" type="noConversion"/>
  </si>
  <si>
    <t>洛神盒葉茶</t>
    <phoneticPr fontId="2" type="noConversion"/>
  </si>
  <si>
    <t>荷葉油切茶</t>
    <phoneticPr fontId="2" type="noConversion"/>
  </si>
  <si>
    <t>瑪黛舒暢茶</t>
    <phoneticPr fontId="2" type="noConversion"/>
  </si>
  <si>
    <t>深焙黑豆茶</t>
    <phoneticPr fontId="2" type="noConversion"/>
  </si>
  <si>
    <t>多穀紅藜茶</t>
    <phoneticPr fontId="2" type="noConversion"/>
  </si>
  <si>
    <t>宣揚</t>
    <phoneticPr fontId="2" type="noConversion"/>
  </si>
  <si>
    <t>檸香薑茶</t>
    <phoneticPr fontId="2" type="noConversion"/>
  </si>
  <si>
    <t>杭菊茶</t>
    <phoneticPr fontId="2" type="noConversion"/>
  </si>
  <si>
    <t>玫瑰紅棗茶</t>
    <phoneticPr fontId="2" type="noConversion"/>
  </si>
  <si>
    <t>產品類</t>
    <phoneticPr fontId="2" type="noConversion"/>
  </si>
  <si>
    <t>花茶</t>
    <phoneticPr fontId="2" type="noConversion"/>
  </si>
  <si>
    <t>果茶</t>
    <phoneticPr fontId="2" type="noConversion"/>
  </si>
  <si>
    <t>茶</t>
    <phoneticPr fontId="2" type="noConversion"/>
  </si>
  <si>
    <t>穀類茶</t>
    <phoneticPr fontId="2" type="noConversion"/>
  </si>
  <si>
    <t>紅顏氧氣茶</t>
    <phoneticPr fontId="2" type="noConversion"/>
  </si>
  <si>
    <t>阿華師</t>
    <phoneticPr fontId="2" type="noConversion"/>
  </si>
  <si>
    <t>桂花枸杞水</t>
    <phoneticPr fontId="2" type="noConversion"/>
  </si>
  <si>
    <t>六種健康茶</t>
    <phoneticPr fontId="2" type="noConversion"/>
  </si>
  <si>
    <t>紅豆紫米水</t>
    <phoneticPr fontId="2" type="noConversion"/>
  </si>
  <si>
    <t>總重量</t>
    <phoneticPr fontId="2" type="noConversion"/>
  </si>
  <si>
    <t>古早茶</t>
    <phoneticPr fontId="2" type="noConversion"/>
  </si>
  <si>
    <t>產品編碼</t>
    <phoneticPr fontId="2" type="noConversion"/>
  </si>
  <si>
    <t>進貨日期</t>
    <phoneticPr fontId="2" type="noConversion"/>
  </si>
  <si>
    <t>類別碼</t>
    <phoneticPr fontId="2" type="noConversion"/>
  </si>
  <si>
    <t>產品碼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</si>
</sst>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包&quot;"/>
    <numFmt numFmtId="177" formatCode="0&quot;g&quot;"/>
  </numFmts>
  <fonts count="5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" xfId="0" applyFont="1" applyFill="1" applyBorder="1">
      <alignment vertical="center"/>
    </xf>
    <xf numFmtId="176" fontId="4" fillId="4" borderId="2" xfId="0" applyNumberFormat="1" applyFont="1" applyFill="1" applyBorder="1">
      <alignment vertical="center"/>
    </xf>
    <xf numFmtId="177" fontId="4" fillId="4" borderId="2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176" fontId="0" fillId="3" borderId="4" xfId="0" applyNumberFormat="1" applyFont="1" applyFill="1" applyBorder="1">
      <alignment vertical="center"/>
    </xf>
    <xf numFmtId="177" fontId="0" fillId="3" borderId="4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176" fontId="0" fillId="2" borderId="6" xfId="0" applyNumberFormat="1" applyFont="1" applyFill="1" applyBorder="1">
      <alignment vertical="center"/>
    </xf>
    <xf numFmtId="177" fontId="0" fillId="2" borderId="6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177" fontId="0" fillId="3" borderId="6" xfId="0" applyNumberFormat="1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3" borderId="6" xfId="0" applyFon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3" borderId="3" xfId="0" applyNumberFormat="1" applyFont="1" applyFill="1" applyBorder="1">
      <alignment vertical="center"/>
    </xf>
    <xf numFmtId="14" fontId="0" fillId="2" borderId="5" xfId="0" applyNumberFormat="1" applyFont="1" applyFill="1" applyBorder="1">
      <alignment vertical="center"/>
    </xf>
    <xf numFmtId="14" fontId="0" fillId="3" borderId="5" xfId="0" applyNumberFormat="1" applyFont="1" applyFill="1" applyBorder="1">
      <alignment vertical="center"/>
    </xf>
    <xf numFmtId="0" fontId="4" fillId="4" borderId="2" xfId="0" applyFont="1" applyFill="1" applyBorder="1" applyProtection="1">
      <alignment vertical="center"/>
      <protection locked="0"/>
    </xf>
    <xf numFmtId="0" fontId="0" fillId="3" borderId="4" xfId="0" applyFont="1" applyFill="1" applyBorder="1" applyProtection="1">
      <alignment vertical="center"/>
      <protection locked="0"/>
    </xf>
    <xf numFmtId="0" fontId="0" fillId="2" borderId="6" xfId="0" applyFont="1" applyFill="1" applyBorder="1" applyProtection="1">
      <alignment vertical="center"/>
      <protection locked="0"/>
    </xf>
    <xf numFmtId="0" fontId="0" fillId="3" borderId="6" xfId="0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</cellXfs>
  <cellStyles count="1">
    <cellStyle name="一般" xfId="0" builtinId="0"/>
  </cellStyles>
  <dxfs count="7">
    <dxf>
      <font>
        <b/>
        <i val="0"/>
        <u/>
        <color theme="5" tint="-0.24994659260841701"/>
      </font>
      <fill>
        <patternFill patternType="gray0625">
          <bgColor theme="9" tint="0.39994506668294322"/>
        </patternFill>
      </fill>
    </dxf>
    <dxf>
      <font>
        <b/>
        <i val="0"/>
        <u/>
        <color theme="5" tint="-0.24994659260841701"/>
      </font>
      <fill>
        <patternFill patternType="gray0625">
          <bgColor theme="9" tint="0.39994506668294322"/>
        </patternFill>
      </fill>
    </dxf>
    <dxf>
      <font>
        <b/>
        <i/>
        <color rgb="FFFF0000"/>
      </font>
      <fill>
        <patternFill patternType="lightDown">
          <fgColor theme="9" tint="0.39994506668294322"/>
          <bgColor theme="7" tint="0.39994506668294322"/>
        </patternFill>
      </fill>
    </dxf>
    <dxf>
      <font>
        <b/>
        <i/>
        <color theme="9" tint="-0.499984740745262"/>
      </font>
      <fill>
        <patternFill>
          <bgColor theme="7" tint="-0.24994659260841701"/>
        </patternFill>
      </fill>
    </dxf>
    <dxf>
      <font>
        <b/>
        <i/>
        <color theme="9" tint="-0.499984740745262"/>
      </font>
      <fill>
        <patternFill>
          <bgColor theme="7" tint="0.39994506668294322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B1FA-BFC0-4F0F-AC68-2B778F27E3CC}">
  <dimension ref="A1:P77"/>
  <sheetViews>
    <sheetView tabSelected="1" workbookViewId="0">
      <selection activeCell="L11" sqref="L11"/>
    </sheetView>
  </sheetViews>
  <sheetFormatPr defaultRowHeight="16.5" x14ac:dyDescent="0.25"/>
  <cols>
    <col min="1" max="1" width="10.5" bestFit="1" customWidth="1"/>
    <col min="2" max="3" width="9.125" hidden="1" customWidth="1"/>
    <col min="4" max="4" width="15.875" customWidth="1"/>
    <col min="5" max="5" width="9.125" customWidth="1"/>
    <col min="6" max="6" width="18.375" bestFit="1" customWidth="1"/>
    <col min="7" max="7" width="9" style="1"/>
    <col min="8" max="8" width="9.125" style="2" customWidth="1"/>
    <col min="10" max="10" width="9.125" style="33" customWidth="1"/>
    <col min="11" max="11" width="11.25" style="33" customWidth="1"/>
    <col min="16" max="16" width="9.5" bestFit="1" customWidth="1"/>
  </cols>
  <sheetData>
    <row r="1" spans="1:16" ht="17.25" thickBot="1" x14ac:dyDescent="0.3">
      <c r="A1" s="6" t="s">
        <v>59</v>
      </c>
      <c r="B1" s="6" t="s">
        <v>60</v>
      </c>
      <c r="C1" s="6" t="s">
        <v>61</v>
      </c>
      <c r="D1" s="6" t="s">
        <v>58</v>
      </c>
      <c r="E1" s="6" t="s">
        <v>46</v>
      </c>
      <c r="F1" s="7" t="s">
        <v>0</v>
      </c>
      <c r="G1" s="8" t="s">
        <v>1</v>
      </c>
      <c r="H1" s="9" t="s">
        <v>56</v>
      </c>
      <c r="I1" s="7" t="s">
        <v>2</v>
      </c>
      <c r="J1" s="29" t="s">
        <v>3</v>
      </c>
      <c r="K1" s="29" t="s">
        <v>4</v>
      </c>
      <c r="L1" s="7" t="s">
        <v>5</v>
      </c>
      <c r="M1" s="7" t="s">
        <v>6</v>
      </c>
    </row>
    <row r="2" spans="1:16" ht="18" thickTop="1" thickBot="1" x14ac:dyDescent="0.3">
      <c r="A2" s="26">
        <v>43019</v>
      </c>
      <c r="B2" s="10">
        <v>1</v>
      </c>
      <c r="C2" s="10">
        <v>1</v>
      </c>
      <c r="D2" s="10" t="str">
        <f>_xlfn.CONCAT("TH",RIGHT(YEAR(A2),2),"-","000",B2,"-","00",C2)</f>
        <v>TH17-0001-001</v>
      </c>
      <c r="E2" s="10" t="s">
        <v>47</v>
      </c>
      <c r="F2" s="11" t="s">
        <v>7</v>
      </c>
      <c r="G2" s="12">
        <v>20</v>
      </c>
      <c r="H2" s="13">
        <v>44</v>
      </c>
      <c r="I2" s="11" t="s">
        <v>9</v>
      </c>
      <c r="J2" s="30">
        <v>40</v>
      </c>
      <c r="K2" s="30">
        <v>23</v>
      </c>
      <c r="L2" s="11" t="s">
        <v>8</v>
      </c>
      <c r="M2" s="11">
        <v>365</v>
      </c>
    </row>
    <row r="3" spans="1:16" ht="18" thickTop="1" thickBot="1" x14ac:dyDescent="0.3">
      <c r="A3" s="27">
        <v>43019</v>
      </c>
      <c r="B3" s="14">
        <f>IF(COUNTIF($E$2:E3,E3)&gt;1,B2,MAX($B$2:B2)+1)</f>
        <v>1</v>
      </c>
      <c r="C3" s="14">
        <f>IF(B3=B2,C2+1,1)</f>
        <v>2</v>
      </c>
      <c r="D3" s="10" t="str">
        <f t="shared" ref="D3:D63" si="0">_xlfn.CONCAT("TH",RIGHT(YEAR(A3),2),"-","000",B3,"-","00",C3)</f>
        <v>TH17-0001-002</v>
      </c>
      <c r="E3" s="14" t="s">
        <v>47</v>
      </c>
      <c r="F3" s="15" t="s">
        <v>13</v>
      </c>
      <c r="G3" s="16">
        <v>12</v>
      </c>
      <c r="H3" s="17">
        <v>40</v>
      </c>
      <c r="I3" s="15" t="s">
        <v>16</v>
      </c>
      <c r="J3" s="31">
        <v>10</v>
      </c>
      <c r="K3" s="31">
        <v>15</v>
      </c>
      <c r="L3" s="15" t="s">
        <v>8</v>
      </c>
      <c r="M3" s="15">
        <v>320</v>
      </c>
      <c r="P3" s="25"/>
    </row>
    <row r="4" spans="1:16" ht="18" thickTop="1" thickBot="1" x14ac:dyDescent="0.3">
      <c r="A4" s="28">
        <v>43020</v>
      </c>
      <c r="B4" s="14">
        <f>IF(COUNTIF($E$2:E4,E4)&gt;1,B3,MAX($B$2:B3)+1)</f>
        <v>1</v>
      </c>
      <c r="C4" s="14">
        <f t="shared" ref="C4:C63" si="1">IF(B4=B3,C3+1,1)</f>
        <v>3</v>
      </c>
      <c r="D4" s="10" t="str">
        <f t="shared" si="0"/>
        <v>TH17-0001-003</v>
      </c>
      <c r="E4" s="18" t="s">
        <v>47</v>
      </c>
      <c r="F4" s="19" t="s">
        <v>15</v>
      </c>
      <c r="G4" s="20">
        <v>12</v>
      </c>
      <c r="H4" s="21">
        <v>40</v>
      </c>
      <c r="I4" s="19" t="s">
        <v>16</v>
      </c>
      <c r="J4" s="32">
        <v>25</v>
      </c>
      <c r="K4" s="32">
        <v>15</v>
      </c>
      <c r="L4" s="19" t="s">
        <v>8</v>
      </c>
      <c r="M4" s="19">
        <v>320</v>
      </c>
    </row>
    <row r="5" spans="1:16" ht="18" thickTop="1" thickBot="1" x14ac:dyDescent="0.3">
      <c r="A5" s="27">
        <v>43020</v>
      </c>
      <c r="B5" s="14">
        <f>IF(COUNTIF($E$2:E5,E5)&gt;1,B4,MAX($B$2:B4)+1)</f>
        <v>1</v>
      </c>
      <c r="C5" s="14">
        <f t="shared" si="1"/>
        <v>4</v>
      </c>
      <c r="D5" s="10" t="str">
        <f t="shared" si="0"/>
        <v>TH17-0001-004</v>
      </c>
      <c r="E5" s="14" t="s">
        <v>47</v>
      </c>
      <c r="F5" s="15" t="s">
        <v>17</v>
      </c>
      <c r="G5" s="16">
        <v>12</v>
      </c>
      <c r="H5" s="17">
        <v>50</v>
      </c>
      <c r="I5" s="15" t="s">
        <v>16</v>
      </c>
      <c r="J5" s="31">
        <v>25</v>
      </c>
      <c r="K5" s="31">
        <v>15</v>
      </c>
      <c r="L5" s="15" t="s">
        <v>8</v>
      </c>
      <c r="M5" s="15">
        <v>299</v>
      </c>
    </row>
    <row r="6" spans="1:16" ht="18" thickTop="1" thickBot="1" x14ac:dyDescent="0.3">
      <c r="A6" s="28">
        <v>43020</v>
      </c>
      <c r="B6" s="14">
        <f>IF(COUNTIF($E$2:E6,E6)&gt;1,B5,MAX($B$2:B5)+1)</f>
        <v>1</v>
      </c>
      <c r="C6" s="14">
        <f t="shared" si="1"/>
        <v>5</v>
      </c>
      <c r="D6" s="10" t="str">
        <f t="shared" si="0"/>
        <v>TH17-0001-005</v>
      </c>
      <c r="E6" s="18" t="s">
        <v>47</v>
      </c>
      <c r="F6" s="19" t="s">
        <v>18</v>
      </c>
      <c r="G6" s="20">
        <v>20</v>
      </c>
      <c r="H6" s="21">
        <v>30</v>
      </c>
      <c r="I6" s="19" t="s">
        <v>14</v>
      </c>
      <c r="J6" s="32">
        <v>52</v>
      </c>
      <c r="K6" s="32">
        <v>40</v>
      </c>
      <c r="L6" s="19" t="s">
        <v>8</v>
      </c>
      <c r="M6" s="19">
        <v>399</v>
      </c>
    </row>
    <row r="7" spans="1:16" ht="18" thickTop="1" thickBot="1" x14ac:dyDescent="0.3">
      <c r="A7" s="27">
        <v>43023</v>
      </c>
      <c r="B7" s="14">
        <f>IF(COUNTIF($E$2:E7,E7)&gt;1,B6,MAX($B$2:B6)+1)</f>
        <v>1</v>
      </c>
      <c r="C7" s="14">
        <f t="shared" si="1"/>
        <v>6</v>
      </c>
      <c r="D7" s="10" t="str">
        <f t="shared" si="0"/>
        <v>TH17-0001-006</v>
      </c>
      <c r="E7" s="14" t="s">
        <v>47</v>
      </c>
      <c r="F7" s="15" t="s">
        <v>24</v>
      </c>
      <c r="G7" s="16"/>
      <c r="H7" s="17">
        <v>60</v>
      </c>
      <c r="I7" s="15" t="s">
        <v>22</v>
      </c>
      <c r="J7" s="31">
        <v>2</v>
      </c>
      <c r="K7" s="31">
        <v>1</v>
      </c>
      <c r="L7" s="15" t="s">
        <v>21</v>
      </c>
      <c r="M7" s="15">
        <v>880</v>
      </c>
    </row>
    <row r="8" spans="1:16" ht="18" thickTop="1" thickBot="1" x14ac:dyDescent="0.3">
      <c r="A8" s="28">
        <v>43024</v>
      </c>
      <c r="B8" s="14">
        <f>IF(COUNTIF($E$2:E8,E8)&gt;1,B7,MAX($B$2:B7)+1)</f>
        <v>1</v>
      </c>
      <c r="C8" s="14">
        <f t="shared" si="1"/>
        <v>7</v>
      </c>
      <c r="D8" s="10" t="str">
        <f t="shared" si="0"/>
        <v>TH17-0001-007</v>
      </c>
      <c r="E8" s="18" t="s">
        <v>47</v>
      </c>
      <c r="F8" s="19" t="s">
        <v>25</v>
      </c>
      <c r="G8" s="20"/>
      <c r="H8" s="21">
        <v>60</v>
      </c>
      <c r="I8" s="19" t="s">
        <v>22</v>
      </c>
      <c r="J8" s="32">
        <v>50</v>
      </c>
      <c r="K8" s="32">
        <v>25</v>
      </c>
      <c r="L8" s="19" t="s">
        <v>21</v>
      </c>
      <c r="M8" s="19">
        <v>578</v>
      </c>
    </row>
    <row r="9" spans="1:16" ht="18" thickTop="1" thickBot="1" x14ac:dyDescent="0.3">
      <c r="A9" s="27">
        <v>43026</v>
      </c>
      <c r="B9" s="14">
        <f>IF(COUNTIF($E$2:E9,E9)&gt;1,B8,MAX($B$2:B8)+1)</f>
        <v>1</v>
      </c>
      <c r="C9" s="14">
        <f t="shared" si="1"/>
        <v>8</v>
      </c>
      <c r="D9" s="10" t="str">
        <f t="shared" si="0"/>
        <v>TH17-0001-008</v>
      </c>
      <c r="E9" s="14" t="s">
        <v>47</v>
      </c>
      <c r="F9" s="15" t="s">
        <v>13</v>
      </c>
      <c r="G9" s="16">
        <v>50</v>
      </c>
      <c r="H9" s="17">
        <v>100</v>
      </c>
      <c r="I9" s="15" t="s">
        <v>26</v>
      </c>
      <c r="J9" s="31">
        <v>50</v>
      </c>
      <c r="K9" s="31">
        <v>25</v>
      </c>
      <c r="L9" s="15" t="s">
        <v>21</v>
      </c>
      <c r="M9" s="15">
        <v>500</v>
      </c>
    </row>
    <row r="10" spans="1:16" ht="18" thickTop="1" thickBot="1" x14ac:dyDescent="0.3">
      <c r="A10" s="28">
        <v>43026</v>
      </c>
      <c r="B10" s="14">
        <f>IF(COUNTIF($E$2:E10,E10)&gt;1,B9,MAX($B$2:B9)+1)</f>
        <v>1</v>
      </c>
      <c r="C10" s="14">
        <f t="shared" si="1"/>
        <v>9</v>
      </c>
      <c r="D10" s="10" t="str">
        <f t="shared" si="0"/>
        <v>TH17-0001-009</v>
      </c>
      <c r="E10" s="18" t="s">
        <v>47</v>
      </c>
      <c r="F10" s="19" t="s">
        <v>27</v>
      </c>
      <c r="G10" s="20">
        <v>50</v>
      </c>
      <c r="H10" s="21">
        <v>100</v>
      </c>
      <c r="I10" s="19" t="s">
        <v>26</v>
      </c>
      <c r="J10" s="32">
        <v>28</v>
      </c>
      <c r="K10" s="32">
        <v>24</v>
      </c>
      <c r="L10" s="19" t="s">
        <v>21</v>
      </c>
      <c r="M10" s="19">
        <v>500</v>
      </c>
    </row>
    <row r="11" spans="1:16" ht="18" thickTop="1" thickBot="1" x14ac:dyDescent="0.3">
      <c r="A11" s="27">
        <v>43026</v>
      </c>
      <c r="B11" s="14">
        <f>IF(COUNTIF($E$2:E11,E11)&gt;1,B10,MAX($B$2:B10)+1)</f>
        <v>1</v>
      </c>
      <c r="C11" s="14">
        <f t="shared" si="1"/>
        <v>10</v>
      </c>
      <c r="D11" s="10" t="str">
        <f t="shared" si="0"/>
        <v>TH17-0001-0010</v>
      </c>
      <c r="E11" s="14" t="s">
        <v>47</v>
      </c>
      <c r="F11" s="15" t="s">
        <v>35</v>
      </c>
      <c r="G11" s="16"/>
      <c r="H11" s="17">
        <v>23</v>
      </c>
      <c r="I11" s="22" t="s">
        <v>36</v>
      </c>
      <c r="J11" s="31">
        <v>16</v>
      </c>
      <c r="K11" s="31">
        <v>18</v>
      </c>
      <c r="L11" s="15" t="s">
        <v>8</v>
      </c>
      <c r="M11" s="15">
        <v>400</v>
      </c>
    </row>
    <row r="12" spans="1:16" ht="18" thickTop="1" thickBot="1" x14ac:dyDescent="0.3">
      <c r="A12" s="28">
        <v>43027</v>
      </c>
      <c r="B12" s="14">
        <f>IF(COUNTIF($E$2:E12,E12)&gt;1,B11,MAX($B$2:B11)+1)</f>
        <v>1</v>
      </c>
      <c r="C12" s="14">
        <f t="shared" si="1"/>
        <v>11</v>
      </c>
      <c r="D12" s="10" t="str">
        <f t="shared" si="0"/>
        <v>TH17-0001-0011</v>
      </c>
      <c r="E12" s="18" t="s">
        <v>47</v>
      </c>
      <c r="F12" s="19" t="s">
        <v>37</v>
      </c>
      <c r="G12" s="20">
        <v>18</v>
      </c>
      <c r="H12" s="21">
        <v>100</v>
      </c>
      <c r="I12" s="23" t="s">
        <v>36</v>
      </c>
      <c r="J12" s="32">
        <v>24</v>
      </c>
      <c r="K12" s="32">
        <v>12</v>
      </c>
      <c r="L12" s="19" t="s">
        <v>8</v>
      </c>
      <c r="M12" s="19">
        <v>299</v>
      </c>
    </row>
    <row r="13" spans="1:16" ht="18" thickTop="1" thickBot="1" x14ac:dyDescent="0.3">
      <c r="A13" s="27">
        <v>43030</v>
      </c>
      <c r="B13" s="14">
        <f>IF(COUNTIF($E$2:E13,E13)&gt;1,B12,MAX($B$2:B12)+1)</f>
        <v>1</v>
      </c>
      <c r="C13" s="14">
        <f t="shared" si="1"/>
        <v>12</v>
      </c>
      <c r="D13" s="10" t="str">
        <f t="shared" si="0"/>
        <v>TH17-0001-0012</v>
      </c>
      <c r="E13" s="14" t="s">
        <v>47</v>
      </c>
      <c r="F13" s="15" t="s">
        <v>38</v>
      </c>
      <c r="G13" s="16">
        <v>18</v>
      </c>
      <c r="H13" s="17">
        <v>90</v>
      </c>
      <c r="I13" s="22" t="s">
        <v>36</v>
      </c>
      <c r="J13" s="31">
        <v>16</v>
      </c>
      <c r="K13" s="31">
        <v>18</v>
      </c>
      <c r="L13" s="15" t="s">
        <v>8</v>
      </c>
      <c r="M13" s="15">
        <v>299</v>
      </c>
    </row>
    <row r="14" spans="1:16" ht="18" thickTop="1" thickBot="1" x14ac:dyDescent="0.3">
      <c r="A14" s="28">
        <v>43030</v>
      </c>
      <c r="B14" s="14">
        <f>IF(COUNTIF($E$2:E14,E14)&gt;1,B13,MAX($B$2:B13)+1)</f>
        <v>1</v>
      </c>
      <c r="C14" s="14">
        <f t="shared" si="1"/>
        <v>13</v>
      </c>
      <c r="D14" s="10" t="str">
        <f t="shared" si="0"/>
        <v>TH17-0001-0013</v>
      </c>
      <c r="E14" s="18" t="s">
        <v>47</v>
      </c>
      <c r="F14" s="19" t="s">
        <v>39</v>
      </c>
      <c r="G14" s="20">
        <v>18</v>
      </c>
      <c r="H14" s="21">
        <v>90</v>
      </c>
      <c r="I14" s="23" t="s">
        <v>36</v>
      </c>
      <c r="J14" s="32">
        <v>12</v>
      </c>
      <c r="K14" s="32">
        <v>18</v>
      </c>
      <c r="L14" s="19" t="s">
        <v>8</v>
      </c>
      <c r="M14" s="19">
        <v>300</v>
      </c>
    </row>
    <row r="15" spans="1:16" ht="18" thickTop="1" thickBot="1" x14ac:dyDescent="0.3">
      <c r="A15" s="27">
        <v>43030</v>
      </c>
      <c r="B15" s="14">
        <f>IF(COUNTIF($E$2:E15,E15)&gt;1,B14,MAX($B$2:B14)+1)</f>
        <v>1</v>
      </c>
      <c r="C15" s="14">
        <f t="shared" si="1"/>
        <v>14</v>
      </c>
      <c r="D15" s="10" t="str">
        <f t="shared" si="0"/>
        <v>TH17-0001-0014</v>
      </c>
      <c r="E15" s="14" t="s">
        <v>47</v>
      </c>
      <c r="F15" s="15" t="s">
        <v>44</v>
      </c>
      <c r="G15" s="16"/>
      <c r="H15" s="17">
        <v>45</v>
      </c>
      <c r="I15" s="15" t="s">
        <v>42</v>
      </c>
      <c r="J15" s="31">
        <v>120</v>
      </c>
      <c r="K15" s="31">
        <v>100</v>
      </c>
      <c r="L15" s="15" t="s">
        <v>30</v>
      </c>
      <c r="M15" s="15">
        <v>300</v>
      </c>
    </row>
    <row r="16" spans="1:16" ht="18" thickTop="1" thickBot="1" x14ac:dyDescent="0.3">
      <c r="A16" s="27">
        <v>43071</v>
      </c>
      <c r="B16" s="14">
        <f>IF(COUNTIF($E$2:E16,E16)&gt;1,B15,MAX($B$2:B15)+1)</f>
        <v>1</v>
      </c>
      <c r="C16" s="14">
        <f t="shared" si="1"/>
        <v>15</v>
      </c>
      <c r="D16" s="10" t="str">
        <f t="shared" si="0"/>
        <v>TH17-0001-0015</v>
      </c>
      <c r="E16" s="14" t="s">
        <v>47</v>
      </c>
      <c r="F16" s="15" t="s">
        <v>7</v>
      </c>
      <c r="G16" s="16">
        <v>20</v>
      </c>
      <c r="H16" s="17">
        <v>44</v>
      </c>
      <c r="I16" s="15" t="s">
        <v>9</v>
      </c>
      <c r="J16" s="31">
        <v>40</v>
      </c>
      <c r="K16" s="31">
        <v>23</v>
      </c>
      <c r="L16" s="15" t="s">
        <v>8</v>
      </c>
      <c r="M16" s="15">
        <v>365</v>
      </c>
    </row>
    <row r="17" spans="1:13" ht="18" thickTop="1" thickBot="1" x14ac:dyDescent="0.3">
      <c r="A17" s="28">
        <v>43071</v>
      </c>
      <c r="B17" s="14">
        <f>IF(COUNTIF($E$2:E17,E17)&gt;1,B16,MAX($B$2:B16)+1)</f>
        <v>1</v>
      </c>
      <c r="C17" s="14">
        <f t="shared" si="1"/>
        <v>16</v>
      </c>
      <c r="D17" s="10" t="str">
        <f t="shared" si="0"/>
        <v>TH17-0001-0016</v>
      </c>
      <c r="E17" s="18" t="s">
        <v>47</v>
      </c>
      <c r="F17" s="19" t="s">
        <v>15</v>
      </c>
      <c r="G17" s="20">
        <v>12</v>
      </c>
      <c r="H17" s="21">
        <v>40</v>
      </c>
      <c r="I17" s="19" t="s">
        <v>52</v>
      </c>
      <c r="J17" s="32">
        <v>25</v>
      </c>
      <c r="K17" s="32">
        <v>15</v>
      </c>
      <c r="L17" s="19" t="s">
        <v>8</v>
      </c>
      <c r="M17" s="19">
        <v>320</v>
      </c>
    </row>
    <row r="18" spans="1:13" ht="18" thickTop="1" thickBot="1" x14ac:dyDescent="0.3">
      <c r="A18" s="27">
        <v>43075</v>
      </c>
      <c r="B18" s="14">
        <f>IF(COUNTIF($E$2:E18,E18)&gt;1,B17,MAX($B$2:B17)+1)</f>
        <v>1</v>
      </c>
      <c r="C18" s="14">
        <f t="shared" si="1"/>
        <v>17</v>
      </c>
      <c r="D18" s="10" t="str">
        <f t="shared" si="0"/>
        <v>TH17-0001-0017</v>
      </c>
      <c r="E18" s="14" t="s">
        <v>47</v>
      </c>
      <c r="F18" s="15" t="s">
        <v>18</v>
      </c>
      <c r="G18" s="16">
        <v>20</v>
      </c>
      <c r="H18" s="17">
        <v>30</v>
      </c>
      <c r="I18" s="15" t="s">
        <v>14</v>
      </c>
      <c r="J18" s="31">
        <v>52</v>
      </c>
      <c r="K18" s="31">
        <v>40</v>
      </c>
      <c r="L18" s="15" t="s">
        <v>8</v>
      </c>
      <c r="M18" s="15">
        <v>399</v>
      </c>
    </row>
    <row r="19" spans="1:13" ht="18" thickTop="1" thickBot="1" x14ac:dyDescent="0.3">
      <c r="A19" s="28">
        <v>43075</v>
      </c>
      <c r="B19" s="14">
        <f>IF(COUNTIF($E$2:E19,E19)&gt;1,B18,MAX($B$2:B18)+1)</f>
        <v>1</v>
      </c>
      <c r="C19" s="14">
        <f t="shared" si="1"/>
        <v>18</v>
      </c>
      <c r="D19" s="10" t="str">
        <f t="shared" si="0"/>
        <v>TH17-0001-0018</v>
      </c>
      <c r="E19" s="18" t="s">
        <v>47</v>
      </c>
      <c r="F19" s="19" t="s">
        <v>25</v>
      </c>
      <c r="G19" s="20"/>
      <c r="H19" s="21">
        <v>60</v>
      </c>
      <c r="I19" s="19" t="s">
        <v>22</v>
      </c>
      <c r="J19" s="32">
        <v>42</v>
      </c>
      <c r="K19" s="32">
        <v>8</v>
      </c>
      <c r="L19" s="19" t="s">
        <v>21</v>
      </c>
      <c r="M19" s="19">
        <v>578</v>
      </c>
    </row>
    <row r="20" spans="1:13" ht="18" thickTop="1" thickBot="1" x14ac:dyDescent="0.3">
      <c r="A20" s="27">
        <v>43082</v>
      </c>
      <c r="B20" s="14">
        <f>IF(COUNTIF($E$2:E20,E20)&gt;1,B19,MAX($B$2:B19)+1)</f>
        <v>1</v>
      </c>
      <c r="C20" s="14">
        <f t="shared" si="1"/>
        <v>19</v>
      </c>
      <c r="D20" s="10" t="str">
        <f t="shared" si="0"/>
        <v>TH17-0001-0019</v>
      </c>
      <c r="E20" s="14" t="s">
        <v>47</v>
      </c>
      <c r="F20" s="15" t="s">
        <v>35</v>
      </c>
      <c r="G20" s="16"/>
      <c r="H20" s="17">
        <v>23</v>
      </c>
      <c r="I20" s="15" t="s">
        <v>29</v>
      </c>
      <c r="J20" s="31">
        <v>16</v>
      </c>
      <c r="K20" s="31">
        <v>18</v>
      </c>
      <c r="L20" s="15" t="s">
        <v>8</v>
      </c>
      <c r="M20" s="15">
        <v>400</v>
      </c>
    </row>
    <row r="21" spans="1:13" ht="18" thickTop="1" thickBot="1" x14ac:dyDescent="0.3">
      <c r="A21" s="28">
        <v>43111</v>
      </c>
      <c r="B21" s="14">
        <f>IF(COUNTIF($E$2:E21,E21)&gt;1,B20,MAX($B$2:B20)+1)</f>
        <v>1</v>
      </c>
      <c r="C21" s="14">
        <f t="shared" si="1"/>
        <v>20</v>
      </c>
      <c r="D21" s="10" t="str">
        <f t="shared" si="0"/>
        <v>TH18-0001-0020</v>
      </c>
      <c r="E21" s="18" t="s">
        <v>47</v>
      </c>
      <c r="F21" s="19" t="s">
        <v>38</v>
      </c>
      <c r="G21" s="20">
        <v>18</v>
      </c>
      <c r="H21" s="21">
        <v>90</v>
      </c>
      <c r="I21" s="23" t="s">
        <v>36</v>
      </c>
      <c r="J21" s="32">
        <v>12</v>
      </c>
      <c r="K21" s="32">
        <v>10</v>
      </c>
      <c r="L21" s="19" t="s">
        <v>8</v>
      </c>
      <c r="M21" s="19">
        <v>299</v>
      </c>
    </row>
    <row r="22" spans="1:13" ht="18" thickTop="1" thickBot="1" x14ac:dyDescent="0.3">
      <c r="A22" s="28">
        <v>43112</v>
      </c>
      <c r="B22" s="14">
        <f>IF(COUNTIF($E$2:E22,E22)&gt;1,B21,MAX($B$2:B21)+1)</f>
        <v>1</v>
      </c>
      <c r="C22" s="14">
        <f t="shared" si="1"/>
        <v>21</v>
      </c>
      <c r="D22" s="10" t="str">
        <f t="shared" si="0"/>
        <v>TH18-0001-0021</v>
      </c>
      <c r="E22" s="18" t="s">
        <v>47</v>
      </c>
      <c r="F22" s="19" t="s">
        <v>24</v>
      </c>
      <c r="G22" s="20"/>
      <c r="H22" s="21">
        <v>60</v>
      </c>
      <c r="I22" s="19" t="s">
        <v>22</v>
      </c>
      <c r="J22" s="32">
        <v>2</v>
      </c>
      <c r="K22" s="32">
        <v>1</v>
      </c>
      <c r="L22" s="19" t="s">
        <v>21</v>
      </c>
      <c r="M22" s="19">
        <v>880</v>
      </c>
    </row>
    <row r="23" spans="1:13" ht="18" thickTop="1" thickBot="1" x14ac:dyDescent="0.3">
      <c r="A23" s="27">
        <v>43112</v>
      </c>
      <c r="B23" s="14">
        <f>IF(COUNTIF($E$2:E23,E23)&gt;1,B22,MAX($B$2:B22)+1)</f>
        <v>1</v>
      </c>
      <c r="C23" s="14">
        <f t="shared" si="1"/>
        <v>22</v>
      </c>
      <c r="D23" s="10" t="str">
        <f t="shared" si="0"/>
        <v>TH18-0001-0022</v>
      </c>
      <c r="E23" s="14" t="s">
        <v>47</v>
      </c>
      <c r="F23" s="15" t="s">
        <v>25</v>
      </c>
      <c r="G23" s="16"/>
      <c r="H23" s="17">
        <v>60</v>
      </c>
      <c r="I23" s="15" t="s">
        <v>42</v>
      </c>
      <c r="J23" s="31">
        <v>24</v>
      </c>
      <c r="K23" s="31">
        <v>9</v>
      </c>
      <c r="L23" s="15" t="s">
        <v>21</v>
      </c>
      <c r="M23" s="15">
        <v>578</v>
      </c>
    </row>
    <row r="24" spans="1:13" ht="18" thickTop="1" thickBot="1" x14ac:dyDescent="0.3">
      <c r="A24" s="28">
        <v>43112</v>
      </c>
      <c r="B24" s="14">
        <f>IF(COUNTIF($E$2:E24,E24)&gt;1,B23,MAX($B$2:B23)+1)</f>
        <v>1</v>
      </c>
      <c r="C24" s="14">
        <f t="shared" si="1"/>
        <v>23</v>
      </c>
      <c r="D24" s="10" t="str">
        <f t="shared" si="0"/>
        <v>TH18-0001-0023</v>
      </c>
      <c r="E24" s="18" t="s">
        <v>47</v>
      </c>
      <c r="F24" s="19" t="s">
        <v>27</v>
      </c>
      <c r="G24" s="20">
        <v>50</v>
      </c>
      <c r="H24" s="21">
        <v>100</v>
      </c>
      <c r="I24" s="19" t="s">
        <v>26</v>
      </c>
      <c r="J24" s="32">
        <v>28</v>
      </c>
      <c r="K24" s="32">
        <v>24</v>
      </c>
      <c r="L24" s="19" t="s">
        <v>21</v>
      </c>
      <c r="M24" s="19">
        <v>500</v>
      </c>
    </row>
    <row r="25" spans="1:13" ht="18" thickTop="1" thickBot="1" x14ac:dyDescent="0.3">
      <c r="A25" s="27">
        <v>43115</v>
      </c>
      <c r="B25" s="14">
        <f>IF(COUNTIF($E$2:E25,E25)&gt;1,B24,MAX($B$2:B24)+1)</f>
        <v>1</v>
      </c>
      <c r="C25" s="14">
        <f t="shared" si="1"/>
        <v>24</v>
      </c>
      <c r="D25" s="10" t="str">
        <f t="shared" si="0"/>
        <v>TH18-0001-0024</v>
      </c>
      <c r="E25" s="14" t="s">
        <v>47</v>
      </c>
      <c r="F25" s="15" t="s">
        <v>37</v>
      </c>
      <c r="G25" s="16">
        <v>18</v>
      </c>
      <c r="H25" s="17">
        <v>100</v>
      </c>
      <c r="I25" s="22" t="s">
        <v>36</v>
      </c>
      <c r="J25" s="31">
        <v>18</v>
      </c>
      <c r="K25" s="31">
        <v>9</v>
      </c>
      <c r="L25" s="15" t="s">
        <v>8</v>
      </c>
      <c r="M25" s="15">
        <v>299</v>
      </c>
    </row>
    <row r="26" spans="1:13" ht="18" thickTop="1" thickBot="1" x14ac:dyDescent="0.3">
      <c r="A26" s="28">
        <v>43116</v>
      </c>
      <c r="B26" s="14">
        <f>IF(COUNTIF($E$2:E26,E26)&gt;1,B25,MAX($B$2:B25)+1)</f>
        <v>1</v>
      </c>
      <c r="C26" s="14">
        <f t="shared" si="1"/>
        <v>25</v>
      </c>
      <c r="D26" s="10" t="str">
        <f t="shared" si="0"/>
        <v>TH18-0001-0025</v>
      </c>
      <c r="E26" s="18" t="s">
        <v>47</v>
      </c>
      <c r="F26" s="19" t="s">
        <v>39</v>
      </c>
      <c r="G26" s="20">
        <v>18</v>
      </c>
      <c r="H26" s="21">
        <v>90</v>
      </c>
      <c r="I26" s="23" t="s">
        <v>36</v>
      </c>
      <c r="J26" s="32">
        <v>12</v>
      </c>
      <c r="K26" s="32">
        <v>18</v>
      </c>
      <c r="L26" s="19" t="s">
        <v>8</v>
      </c>
      <c r="M26" s="19">
        <v>300</v>
      </c>
    </row>
    <row r="27" spans="1:13" ht="18" thickTop="1" thickBot="1" x14ac:dyDescent="0.3">
      <c r="A27" s="28">
        <v>43122</v>
      </c>
      <c r="B27" s="14">
        <f>IF(COUNTIF($E$2:E27,E27)&gt;1,B26,MAX($B$2:B26)+1)</f>
        <v>1</v>
      </c>
      <c r="C27" s="14">
        <f t="shared" si="1"/>
        <v>26</v>
      </c>
      <c r="D27" s="10" t="str">
        <f t="shared" si="0"/>
        <v>TH18-0001-0026</v>
      </c>
      <c r="E27" s="18" t="s">
        <v>47</v>
      </c>
      <c r="F27" s="19" t="s">
        <v>38</v>
      </c>
      <c r="G27" s="20">
        <v>18</v>
      </c>
      <c r="H27" s="21">
        <v>90</v>
      </c>
      <c r="I27" s="23" t="s">
        <v>36</v>
      </c>
      <c r="J27" s="32">
        <v>16</v>
      </c>
      <c r="K27" s="32">
        <v>18</v>
      </c>
      <c r="L27" s="19" t="s">
        <v>8</v>
      </c>
      <c r="M27" s="19">
        <v>299</v>
      </c>
    </row>
    <row r="28" spans="1:13" ht="18" thickTop="1" thickBot="1" x14ac:dyDescent="0.3">
      <c r="A28" s="28">
        <v>43111</v>
      </c>
      <c r="B28" s="14">
        <f>IF(COUNTIF($E$2:E28,E28)&gt;1,B27,MAX($B$2:B27)+1)</f>
        <v>1</v>
      </c>
      <c r="C28" s="14">
        <f t="shared" si="1"/>
        <v>27</v>
      </c>
      <c r="D28" s="10" t="str">
        <f t="shared" si="0"/>
        <v>TH18-0001-0027</v>
      </c>
      <c r="E28" s="18" t="s">
        <v>47</v>
      </c>
      <c r="F28" s="19" t="s">
        <v>7</v>
      </c>
      <c r="G28" s="20">
        <v>20</v>
      </c>
      <c r="H28" s="21">
        <v>44</v>
      </c>
      <c r="I28" s="19" t="s">
        <v>9</v>
      </c>
      <c r="J28" s="32">
        <v>40</v>
      </c>
      <c r="K28" s="32">
        <v>23</v>
      </c>
      <c r="L28" s="19" t="s">
        <v>8</v>
      </c>
      <c r="M28" s="19">
        <v>365</v>
      </c>
    </row>
    <row r="29" spans="1:13" ht="18" thickTop="1" thickBot="1" x14ac:dyDescent="0.3">
      <c r="A29" s="27">
        <v>43112</v>
      </c>
      <c r="B29" s="14">
        <f>IF(COUNTIF($E$2:E29,E29)&gt;1,B28,MAX($B$2:B28)+1)</f>
        <v>1</v>
      </c>
      <c r="C29" s="14">
        <f t="shared" si="1"/>
        <v>28</v>
      </c>
      <c r="D29" s="10" t="str">
        <f t="shared" si="0"/>
        <v>TH18-0001-0028</v>
      </c>
      <c r="E29" s="14" t="s">
        <v>47</v>
      </c>
      <c r="F29" s="15" t="s">
        <v>18</v>
      </c>
      <c r="G29" s="16">
        <v>20</v>
      </c>
      <c r="H29" s="17">
        <v>30</v>
      </c>
      <c r="I29" s="15" t="s">
        <v>14</v>
      </c>
      <c r="J29" s="31">
        <v>52</v>
      </c>
      <c r="K29" s="31">
        <v>40</v>
      </c>
      <c r="L29" s="15" t="s">
        <v>8</v>
      </c>
      <c r="M29" s="15">
        <v>399</v>
      </c>
    </row>
    <row r="30" spans="1:13" ht="18" thickTop="1" thickBot="1" x14ac:dyDescent="0.3">
      <c r="A30" s="28">
        <v>43112</v>
      </c>
      <c r="B30" s="14">
        <f>IF(COUNTIF($E$2:E30,E30)&gt;1,B29,MAX($B$2:B29)+1)</f>
        <v>1</v>
      </c>
      <c r="C30" s="14">
        <f t="shared" si="1"/>
        <v>29</v>
      </c>
      <c r="D30" s="10" t="str">
        <f t="shared" si="0"/>
        <v>TH18-0001-0029</v>
      </c>
      <c r="E30" s="18" t="s">
        <v>47</v>
      </c>
      <c r="F30" s="19" t="s">
        <v>35</v>
      </c>
      <c r="G30" s="20"/>
      <c r="H30" s="21">
        <v>23</v>
      </c>
      <c r="I30" s="19" t="s">
        <v>14</v>
      </c>
      <c r="J30" s="32">
        <v>8</v>
      </c>
      <c r="K30" s="32">
        <v>10</v>
      </c>
      <c r="L30" s="19" t="s">
        <v>8</v>
      </c>
      <c r="M30" s="19">
        <v>400</v>
      </c>
    </row>
    <row r="31" spans="1:13" ht="18" thickTop="1" thickBot="1" x14ac:dyDescent="0.3">
      <c r="A31" s="28">
        <v>43075</v>
      </c>
      <c r="B31" s="14">
        <f>IF(COUNTIF($E$2:E31,E31)&gt;1,B30,MAX($B$2:B30)+1)</f>
        <v>2</v>
      </c>
      <c r="C31" s="14">
        <f t="shared" si="1"/>
        <v>1</v>
      </c>
      <c r="D31" s="10" t="str">
        <f t="shared" si="0"/>
        <v>TH17-0002-001</v>
      </c>
      <c r="E31" s="18" t="s">
        <v>48</v>
      </c>
      <c r="F31" s="19" t="s">
        <v>10</v>
      </c>
      <c r="G31" s="20">
        <v>10</v>
      </c>
      <c r="H31" s="21">
        <v>25</v>
      </c>
      <c r="I31" s="19" t="s">
        <v>9</v>
      </c>
      <c r="J31" s="32">
        <v>21</v>
      </c>
      <c r="K31" s="32">
        <v>23</v>
      </c>
      <c r="L31" s="19" t="s">
        <v>8</v>
      </c>
      <c r="M31" s="19">
        <v>180</v>
      </c>
    </row>
    <row r="32" spans="1:13" ht="18" thickTop="1" thickBot="1" x14ac:dyDescent="0.3">
      <c r="A32" s="27">
        <v>43075</v>
      </c>
      <c r="B32" s="14">
        <f>IF(COUNTIF($E$2:E32,E32)&gt;1,B31,MAX($B$2:B31)+1)</f>
        <v>2</v>
      </c>
      <c r="C32" s="14">
        <f t="shared" si="1"/>
        <v>2</v>
      </c>
      <c r="D32" s="10" t="str">
        <f t="shared" si="0"/>
        <v>TH17-0002-002</v>
      </c>
      <c r="E32" s="14" t="s">
        <v>48</v>
      </c>
      <c r="F32" s="15" t="s">
        <v>11</v>
      </c>
      <c r="G32" s="16">
        <v>20</v>
      </c>
      <c r="H32" s="17">
        <v>30</v>
      </c>
      <c r="I32" s="15" t="s">
        <v>9</v>
      </c>
      <c r="J32" s="31">
        <v>35</v>
      </c>
      <c r="K32" s="31">
        <v>23</v>
      </c>
      <c r="L32" s="15" t="s">
        <v>8</v>
      </c>
      <c r="M32" s="15">
        <v>320</v>
      </c>
    </row>
    <row r="33" spans="1:13" ht="18" thickTop="1" thickBot="1" x14ac:dyDescent="0.3">
      <c r="A33" s="28">
        <v>43082</v>
      </c>
      <c r="B33" s="14">
        <f>IF(COUNTIF($E$2:E33,E33)&gt;1,B32,MAX($B$2:B32)+1)</f>
        <v>2</v>
      </c>
      <c r="C33" s="14">
        <f t="shared" si="1"/>
        <v>3</v>
      </c>
      <c r="D33" s="10" t="str">
        <f t="shared" si="0"/>
        <v>TH17-0002-003</v>
      </c>
      <c r="E33" s="18" t="s">
        <v>48</v>
      </c>
      <c r="F33" s="19" t="s">
        <v>12</v>
      </c>
      <c r="G33" s="20">
        <v>10</v>
      </c>
      <c r="H33" s="21">
        <v>25</v>
      </c>
      <c r="I33" s="19" t="s">
        <v>9</v>
      </c>
      <c r="J33" s="32">
        <v>25</v>
      </c>
      <c r="K33" s="32">
        <v>15</v>
      </c>
      <c r="L33" s="19" t="s">
        <v>8</v>
      </c>
      <c r="M33" s="19">
        <v>180</v>
      </c>
    </row>
    <row r="34" spans="1:13" ht="18" thickTop="1" thickBot="1" x14ac:dyDescent="0.3">
      <c r="A34" s="27">
        <v>43019</v>
      </c>
      <c r="B34" s="14">
        <f>IF(COUNTIF($E$2:E34,E34)&gt;1,B33,MAX($B$2:B33)+1)</f>
        <v>2</v>
      </c>
      <c r="C34" s="14">
        <f t="shared" si="1"/>
        <v>4</v>
      </c>
      <c r="D34" s="10" t="str">
        <f t="shared" si="0"/>
        <v>TH17-0002-004</v>
      </c>
      <c r="E34" s="14" t="s">
        <v>48</v>
      </c>
      <c r="F34" s="15" t="s">
        <v>43</v>
      </c>
      <c r="G34" s="16">
        <v>20</v>
      </c>
      <c r="H34" s="17">
        <v>60</v>
      </c>
      <c r="I34" s="15" t="s">
        <v>42</v>
      </c>
      <c r="J34" s="31">
        <v>24</v>
      </c>
      <c r="K34" s="31">
        <v>12</v>
      </c>
      <c r="L34" s="15" t="s">
        <v>30</v>
      </c>
      <c r="M34" s="15">
        <v>300</v>
      </c>
    </row>
    <row r="35" spans="1:13" ht="18" thickTop="1" thickBot="1" x14ac:dyDescent="0.3">
      <c r="A35" s="28">
        <v>43019</v>
      </c>
      <c r="B35" s="14">
        <f>IF(COUNTIF($E$2:E35,E35)&gt;1,B34,MAX($B$2:B34)+1)</f>
        <v>2</v>
      </c>
      <c r="C35" s="14">
        <f t="shared" si="1"/>
        <v>5</v>
      </c>
      <c r="D35" s="10" t="str">
        <f t="shared" si="0"/>
        <v>TH17-0002-005</v>
      </c>
      <c r="E35" s="18" t="s">
        <v>48</v>
      </c>
      <c r="F35" s="19" t="s">
        <v>51</v>
      </c>
      <c r="G35" s="20">
        <v>10</v>
      </c>
      <c r="H35" s="21">
        <v>100</v>
      </c>
      <c r="I35" s="19" t="s">
        <v>52</v>
      </c>
      <c r="J35" s="32">
        <v>65</v>
      </c>
      <c r="K35" s="32">
        <v>50</v>
      </c>
      <c r="L35" s="19" t="s">
        <v>30</v>
      </c>
      <c r="M35" s="19">
        <v>250</v>
      </c>
    </row>
    <row r="36" spans="1:13" ht="18" thickTop="1" thickBot="1" x14ac:dyDescent="0.3">
      <c r="A36" s="28">
        <v>43118</v>
      </c>
      <c r="B36" s="14">
        <f>IF(COUNTIF($E$2:E36,E36)&gt;1,B35,MAX($B$2:B35)+1)</f>
        <v>2</v>
      </c>
      <c r="C36" s="14">
        <f t="shared" si="1"/>
        <v>6</v>
      </c>
      <c r="D36" s="10" t="str">
        <f t="shared" si="0"/>
        <v>TH18-0002-006</v>
      </c>
      <c r="E36" s="18" t="s">
        <v>48</v>
      </c>
      <c r="F36" s="19" t="s">
        <v>11</v>
      </c>
      <c r="G36" s="20">
        <v>20</v>
      </c>
      <c r="H36" s="21">
        <v>30</v>
      </c>
      <c r="I36" s="19" t="s">
        <v>9</v>
      </c>
      <c r="J36" s="32">
        <v>35</v>
      </c>
      <c r="K36" s="32">
        <v>23</v>
      </c>
      <c r="L36" s="19" t="s">
        <v>8</v>
      </c>
      <c r="M36" s="19">
        <v>320</v>
      </c>
    </row>
    <row r="37" spans="1:13" ht="18" thickTop="1" thickBot="1" x14ac:dyDescent="0.3">
      <c r="A37" s="27">
        <v>43118</v>
      </c>
      <c r="B37" s="14">
        <f>IF(COUNTIF($E$2:E37,E37)&gt;1,B36,MAX($B$2:B36)+1)</f>
        <v>2</v>
      </c>
      <c r="C37" s="14">
        <f t="shared" si="1"/>
        <v>7</v>
      </c>
      <c r="D37" s="10" t="str">
        <f t="shared" si="0"/>
        <v>TH18-0002-007</v>
      </c>
      <c r="E37" s="14" t="s">
        <v>48</v>
      </c>
      <c r="F37" s="15" t="s">
        <v>51</v>
      </c>
      <c r="G37" s="16">
        <v>10</v>
      </c>
      <c r="H37" s="17">
        <v>100</v>
      </c>
      <c r="I37" s="15" t="s">
        <v>52</v>
      </c>
      <c r="J37" s="31">
        <v>65</v>
      </c>
      <c r="K37" s="31">
        <v>50</v>
      </c>
      <c r="L37" s="15" t="s">
        <v>30</v>
      </c>
      <c r="M37" s="15">
        <v>250</v>
      </c>
    </row>
    <row r="38" spans="1:13" ht="18" thickTop="1" thickBot="1" x14ac:dyDescent="0.3">
      <c r="A38" s="27">
        <v>43133</v>
      </c>
      <c r="B38" s="14">
        <f>IF(COUNTIF($E$2:E38,E38)&gt;1,B37,MAX($B$2:B37)+1)</f>
        <v>2</v>
      </c>
      <c r="C38" s="14">
        <f t="shared" si="1"/>
        <v>8</v>
      </c>
      <c r="D38" s="10" t="str">
        <f t="shared" si="0"/>
        <v>TH18-0002-008</v>
      </c>
      <c r="E38" s="14" t="s">
        <v>48</v>
      </c>
      <c r="F38" s="15" t="s">
        <v>12</v>
      </c>
      <c r="G38" s="16">
        <v>10</v>
      </c>
      <c r="H38" s="17">
        <v>25</v>
      </c>
      <c r="I38" s="15" t="s">
        <v>9</v>
      </c>
      <c r="J38" s="31">
        <v>8</v>
      </c>
      <c r="K38" s="31">
        <v>10</v>
      </c>
      <c r="L38" s="15" t="s">
        <v>8</v>
      </c>
      <c r="M38" s="15">
        <v>180</v>
      </c>
    </row>
    <row r="39" spans="1:13" ht="18" thickTop="1" thickBot="1" x14ac:dyDescent="0.3">
      <c r="A39" s="28">
        <v>43137</v>
      </c>
      <c r="B39" s="14">
        <f>IF(COUNTIF($E$2:E39,E39)&gt;1,B38,MAX($B$2:B38)+1)</f>
        <v>2</v>
      </c>
      <c r="C39" s="14">
        <f t="shared" si="1"/>
        <v>9</v>
      </c>
      <c r="D39" s="10" t="str">
        <f t="shared" si="0"/>
        <v>TH18-0002-009</v>
      </c>
      <c r="E39" s="18" t="s">
        <v>48</v>
      </c>
      <c r="F39" s="19" t="s">
        <v>51</v>
      </c>
      <c r="G39" s="20">
        <v>10</v>
      </c>
      <c r="H39" s="21">
        <v>100</v>
      </c>
      <c r="I39" s="19" t="s">
        <v>52</v>
      </c>
      <c r="J39" s="32">
        <v>43</v>
      </c>
      <c r="K39" s="32">
        <v>25</v>
      </c>
      <c r="L39" s="19" t="s">
        <v>30</v>
      </c>
      <c r="M39" s="19">
        <v>250</v>
      </c>
    </row>
    <row r="40" spans="1:13" ht="18" thickTop="1" thickBot="1" x14ac:dyDescent="0.3">
      <c r="A40" s="27">
        <v>43020</v>
      </c>
      <c r="B40" s="14">
        <f>IF(COUNTIF($E$2:E40,E40)&gt;1,B39,MAX($B$2:B39)+1)</f>
        <v>3</v>
      </c>
      <c r="C40" s="14">
        <f t="shared" si="1"/>
        <v>1</v>
      </c>
      <c r="D40" s="10" t="str">
        <f t="shared" si="0"/>
        <v>TH17-0003-001</v>
      </c>
      <c r="E40" s="14" t="s">
        <v>49</v>
      </c>
      <c r="F40" s="15" t="s">
        <v>19</v>
      </c>
      <c r="G40" s="16">
        <v>20</v>
      </c>
      <c r="H40" s="17">
        <v>50</v>
      </c>
      <c r="I40" s="15" t="s">
        <v>14</v>
      </c>
      <c r="J40" s="31">
        <v>30</v>
      </c>
      <c r="K40" s="31">
        <v>15</v>
      </c>
      <c r="L40" s="15" t="s">
        <v>8</v>
      </c>
      <c r="M40" s="15">
        <v>399</v>
      </c>
    </row>
    <row r="41" spans="1:13" ht="18" thickTop="1" thickBot="1" x14ac:dyDescent="0.3">
      <c r="A41" s="28">
        <v>43020</v>
      </c>
      <c r="B41" s="14">
        <f>IF(COUNTIF($E$2:E41,E41)&gt;1,B40,MAX($B$2:B40)+1)</f>
        <v>3</v>
      </c>
      <c r="C41" s="14">
        <f t="shared" si="1"/>
        <v>2</v>
      </c>
      <c r="D41" s="10" t="str">
        <f t="shared" si="0"/>
        <v>TH17-0003-002</v>
      </c>
      <c r="E41" s="18" t="s">
        <v>49</v>
      </c>
      <c r="F41" s="19" t="s">
        <v>20</v>
      </c>
      <c r="G41" s="20"/>
      <c r="H41" s="21">
        <v>60</v>
      </c>
      <c r="I41" s="19" t="s">
        <v>22</v>
      </c>
      <c r="J41" s="32">
        <v>50</v>
      </c>
      <c r="K41" s="32">
        <v>25</v>
      </c>
      <c r="L41" s="19" t="s">
        <v>21</v>
      </c>
      <c r="M41" s="19">
        <v>578</v>
      </c>
    </row>
    <row r="42" spans="1:13" ht="18" thickTop="1" thickBot="1" x14ac:dyDescent="0.3">
      <c r="A42" s="27">
        <v>43020</v>
      </c>
      <c r="B42" s="14">
        <f>IF(COUNTIF($E$2:E42,E42)&gt;1,B41,MAX($B$2:B41)+1)</f>
        <v>3</v>
      </c>
      <c r="C42" s="14">
        <f t="shared" si="1"/>
        <v>3</v>
      </c>
      <c r="D42" s="10" t="str">
        <f t="shared" si="0"/>
        <v>TH17-0003-003</v>
      </c>
      <c r="E42" s="14" t="s">
        <v>49</v>
      </c>
      <c r="F42" s="15" t="s">
        <v>23</v>
      </c>
      <c r="G42" s="16"/>
      <c r="H42" s="17">
        <v>60</v>
      </c>
      <c r="I42" s="15" t="s">
        <v>22</v>
      </c>
      <c r="J42" s="31">
        <v>36</v>
      </c>
      <c r="K42" s="31">
        <v>18</v>
      </c>
      <c r="L42" s="15" t="s">
        <v>21</v>
      </c>
      <c r="M42" s="15">
        <v>880</v>
      </c>
    </row>
    <row r="43" spans="1:13" ht="18" thickTop="1" thickBot="1" x14ac:dyDescent="0.3">
      <c r="A43" s="28">
        <v>43023</v>
      </c>
      <c r="B43" s="14">
        <f>IF(COUNTIF($E$2:E43,E43)&gt;1,B42,MAX($B$2:B42)+1)</f>
        <v>3</v>
      </c>
      <c r="C43" s="14">
        <f t="shared" si="1"/>
        <v>4</v>
      </c>
      <c r="D43" s="10" t="str">
        <f t="shared" si="0"/>
        <v>TH17-0003-004</v>
      </c>
      <c r="E43" s="18" t="s">
        <v>49</v>
      </c>
      <c r="F43" s="19" t="s">
        <v>28</v>
      </c>
      <c r="G43" s="20">
        <v>20</v>
      </c>
      <c r="H43" s="21">
        <v>60</v>
      </c>
      <c r="I43" s="23" t="s">
        <v>36</v>
      </c>
      <c r="J43" s="32">
        <v>33</v>
      </c>
      <c r="K43" s="32">
        <v>24</v>
      </c>
      <c r="L43" s="19" t="s">
        <v>30</v>
      </c>
      <c r="M43" s="19">
        <v>420</v>
      </c>
    </row>
    <row r="44" spans="1:13" ht="18" thickTop="1" thickBot="1" x14ac:dyDescent="0.3">
      <c r="A44" s="27">
        <v>43024</v>
      </c>
      <c r="B44" s="14">
        <f>IF(COUNTIF($E$2:E44,E44)&gt;1,B43,MAX($B$2:B43)+1)</f>
        <v>3</v>
      </c>
      <c r="C44" s="14">
        <f t="shared" si="1"/>
        <v>5</v>
      </c>
      <c r="D44" s="10" t="str">
        <f t="shared" si="0"/>
        <v>TH17-0003-005</v>
      </c>
      <c r="E44" s="14" t="s">
        <v>49</v>
      </c>
      <c r="F44" s="15" t="s">
        <v>31</v>
      </c>
      <c r="G44" s="16">
        <v>20</v>
      </c>
      <c r="H44" s="17">
        <v>60</v>
      </c>
      <c r="I44" s="15" t="s">
        <v>29</v>
      </c>
      <c r="J44" s="31">
        <v>100</v>
      </c>
      <c r="K44" s="31">
        <v>60</v>
      </c>
      <c r="L44" s="15" t="s">
        <v>30</v>
      </c>
      <c r="M44" s="15">
        <v>420</v>
      </c>
    </row>
    <row r="45" spans="1:13" ht="18" thickTop="1" thickBot="1" x14ac:dyDescent="0.3">
      <c r="A45" s="28">
        <v>43026</v>
      </c>
      <c r="B45" s="14">
        <f>IF(COUNTIF($E$2:E45,E45)&gt;1,B44,MAX($B$2:B44)+1)</f>
        <v>3</v>
      </c>
      <c r="C45" s="14">
        <f t="shared" si="1"/>
        <v>6</v>
      </c>
      <c r="D45" s="10" t="str">
        <f t="shared" si="0"/>
        <v>TH17-0003-006</v>
      </c>
      <c r="E45" s="18" t="s">
        <v>49</v>
      </c>
      <c r="F45" s="19" t="s">
        <v>32</v>
      </c>
      <c r="G45" s="20">
        <v>15</v>
      </c>
      <c r="H45" s="21">
        <v>60</v>
      </c>
      <c r="I45" s="19" t="s">
        <v>29</v>
      </c>
      <c r="J45" s="32">
        <v>80</v>
      </c>
      <c r="K45" s="32">
        <v>60</v>
      </c>
      <c r="L45" s="19" t="s">
        <v>30</v>
      </c>
      <c r="M45" s="19">
        <v>350</v>
      </c>
    </row>
    <row r="46" spans="1:13" ht="18" thickTop="1" thickBot="1" x14ac:dyDescent="0.3">
      <c r="A46" s="27">
        <v>43026</v>
      </c>
      <c r="B46" s="14">
        <f>IF(COUNTIF($E$2:E46,E46)&gt;1,B45,MAX($B$2:B45)+1)</f>
        <v>3</v>
      </c>
      <c r="C46" s="14">
        <f t="shared" si="1"/>
        <v>7</v>
      </c>
      <c r="D46" s="10" t="str">
        <f t="shared" si="0"/>
        <v>TH17-0003-007</v>
      </c>
      <c r="E46" s="14" t="s">
        <v>49</v>
      </c>
      <c r="F46" s="15" t="s">
        <v>33</v>
      </c>
      <c r="G46" s="16">
        <v>20</v>
      </c>
      <c r="H46" s="17">
        <v>29</v>
      </c>
      <c r="I46" s="22" t="s">
        <v>34</v>
      </c>
      <c r="J46" s="31">
        <v>36</v>
      </c>
      <c r="K46" s="31">
        <v>18</v>
      </c>
      <c r="L46" s="15" t="s">
        <v>8</v>
      </c>
      <c r="M46" s="15">
        <v>220</v>
      </c>
    </row>
    <row r="47" spans="1:13" ht="18" thickTop="1" thickBot="1" x14ac:dyDescent="0.3">
      <c r="A47" s="28">
        <v>43026</v>
      </c>
      <c r="B47" s="14">
        <f>IF(COUNTIF($E$2:E47,E47)&gt;1,B46,MAX($B$2:B46)+1)</f>
        <v>3</v>
      </c>
      <c r="C47" s="14">
        <f t="shared" si="1"/>
        <v>8</v>
      </c>
      <c r="D47" s="10" t="str">
        <f t="shared" si="0"/>
        <v>TH17-0003-008</v>
      </c>
      <c r="E47" s="18" t="s">
        <v>49</v>
      </c>
      <c r="F47" s="19" t="s">
        <v>33</v>
      </c>
      <c r="G47" s="20">
        <v>10</v>
      </c>
      <c r="H47" s="21">
        <v>14</v>
      </c>
      <c r="I47" s="23" t="s">
        <v>34</v>
      </c>
      <c r="J47" s="32">
        <v>24</v>
      </c>
      <c r="K47" s="32">
        <v>12</v>
      </c>
      <c r="L47" s="19" t="s">
        <v>8</v>
      </c>
      <c r="M47" s="19">
        <v>120</v>
      </c>
    </row>
    <row r="48" spans="1:13" ht="18" thickTop="1" thickBot="1" x14ac:dyDescent="0.3">
      <c r="A48" s="28">
        <v>43119</v>
      </c>
      <c r="B48" s="14">
        <f>IF(COUNTIF($E$2:E48,E48)&gt;1,B47,MAX($B$2:B47)+1)</f>
        <v>3</v>
      </c>
      <c r="C48" s="14">
        <f t="shared" si="1"/>
        <v>9</v>
      </c>
      <c r="D48" s="10" t="str">
        <f t="shared" si="0"/>
        <v>TH18-0003-009</v>
      </c>
      <c r="E48" s="18" t="s">
        <v>49</v>
      </c>
      <c r="F48" s="19" t="s">
        <v>23</v>
      </c>
      <c r="G48" s="20"/>
      <c r="H48" s="21">
        <v>60</v>
      </c>
      <c r="I48" s="19" t="s">
        <v>22</v>
      </c>
      <c r="J48" s="32">
        <v>12</v>
      </c>
      <c r="K48" s="32">
        <v>4</v>
      </c>
      <c r="L48" s="19" t="s">
        <v>21</v>
      </c>
      <c r="M48" s="19">
        <v>880</v>
      </c>
    </row>
    <row r="49" spans="1:13" ht="18" thickTop="1" thickBot="1" x14ac:dyDescent="0.3">
      <c r="A49" s="27">
        <v>43122</v>
      </c>
      <c r="B49" s="14">
        <f>IF(COUNTIF($E$2:E49,E49)&gt;1,B48,MAX($B$2:B48)+1)</f>
        <v>3</v>
      </c>
      <c r="C49" s="14">
        <f t="shared" si="1"/>
        <v>10</v>
      </c>
      <c r="D49" s="10" t="str">
        <f t="shared" si="0"/>
        <v>TH18-0003-0010</v>
      </c>
      <c r="E49" s="14" t="s">
        <v>49</v>
      </c>
      <c r="F49" s="15" t="s">
        <v>32</v>
      </c>
      <c r="G49" s="16">
        <v>15</v>
      </c>
      <c r="H49" s="17">
        <v>60</v>
      </c>
      <c r="I49" s="15" t="s">
        <v>52</v>
      </c>
      <c r="J49" s="31">
        <v>32</v>
      </c>
      <c r="K49" s="31">
        <v>25</v>
      </c>
      <c r="L49" s="15" t="s">
        <v>30</v>
      </c>
      <c r="M49" s="15">
        <v>350</v>
      </c>
    </row>
    <row r="50" spans="1:13" ht="18" thickTop="1" thickBot="1" x14ac:dyDescent="0.3">
      <c r="A50" s="27">
        <v>43137</v>
      </c>
      <c r="B50" s="14">
        <f>IF(COUNTIF($E$2:E50,E50)&gt;1,B49,MAX($B$2:B49)+1)</f>
        <v>3</v>
      </c>
      <c r="C50" s="14">
        <f t="shared" si="1"/>
        <v>11</v>
      </c>
      <c r="D50" s="10" t="str">
        <f t="shared" si="0"/>
        <v>TH18-0003-0011</v>
      </c>
      <c r="E50" s="14" t="s">
        <v>49</v>
      </c>
      <c r="F50" s="15" t="s">
        <v>19</v>
      </c>
      <c r="G50" s="16">
        <v>20</v>
      </c>
      <c r="H50" s="17">
        <v>50</v>
      </c>
      <c r="I50" s="22" t="s">
        <v>36</v>
      </c>
      <c r="J50" s="31">
        <v>30</v>
      </c>
      <c r="K50" s="31">
        <v>15</v>
      </c>
      <c r="L50" s="15" t="s">
        <v>8</v>
      </c>
      <c r="M50" s="15">
        <v>399</v>
      </c>
    </row>
    <row r="51" spans="1:13" ht="18" thickTop="1" thickBot="1" x14ac:dyDescent="0.3">
      <c r="A51" s="28">
        <v>43144</v>
      </c>
      <c r="B51" s="14">
        <f>IF(COUNTIF($E$2:E51,E51)&gt;1,B50,MAX($B$2:B50)+1)</f>
        <v>3</v>
      </c>
      <c r="C51" s="14">
        <f t="shared" si="1"/>
        <v>12</v>
      </c>
      <c r="D51" s="10" t="str">
        <f t="shared" si="0"/>
        <v>TH18-0003-0012</v>
      </c>
      <c r="E51" s="18" t="s">
        <v>49</v>
      </c>
      <c r="F51" s="19" t="s">
        <v>33</v>
      </c>
      <c r="G51" s="20">
        <v>10</v>
      </c>
      <c r="H51" s="21">
        <v>14</v>
      </c>
      <c r="I51" s="23" t="s">
        <v>34</v>
      </c>
      <c r="J51" s="32">
        <v>8</v>
      </c>
      <c r="K51" s="32">
        <v>6</v>
      </c>
      <c r="L51" s="19" t="s">
        <v>8</v>
      </c>
      <c r="M51" s="19">
        <v>120</v>
      </c>
    </row>
    <row r="52" spans="1:13" ht="18" thickTop="1" thickBot="1" x14ac:dyDescent="0.3">
      <c r="A52" s="27">
        <v>43027</v>
      </c>
      <c r="B52" s="14">
        <f>IF(COUNTIF($E$2:E52,E52)&gt;1,B51,MAX($B$2:B51)+1)</f>
        <v>4</v>
      </c>
      <c r="C52" s="14">
        <f t="shared" si="1"/>
        <v>1</v>
      </c>
      <c r="D52" s="10" t="str">
        <f t="shared" si="0"/>
        <v>TH17-0004-001</v>
      </c>
      <c r="E52" s="14" t="s">
        <v>50</v>
      </c>
      <c r="F52" s="15" t="s">
        <v>40</v>
      </c>
      <c r="G52" s="16">
        <v>20</v>
      </c>
      <c r="H52" s="17">
        <v>160</v>
      </c>
      <c r="I52" s="22" t="s">
        <v>42</v>
      </c>
      <c r="J52" s="31">
        <v>22</v>
      </c>
      <c r="K52" s="31">
        <v>18</v>
      </c>
      <c r="L52" s="15" t="s">
        <v>30</v>
      </c>
      <c r="M52" s="15">
        <v>300</v>
      </c>
    </row>
    <row r="53" spans="1:13" ht="18" thickTop="1" thickBot="1" x14ac:dyDescent="0.3">
      <c r="A53" s="28">
        <v>43030</v>
      </c>
      <c r="B53" s="14">
        <f>IF(COUNTIF($E$2:E53,E53)&gt;1,B52,MAX($B$2:B52)+1)</f>
        <v>4</v>
      </c>
      <c r="C53" s="14">
        <f t="shared" si="1"/>
        <v>2</v>
      </c>
      <c r="D53" s="10" t="str">
        <f t="shared" si="0"/>
        <v>TH17-0004-002</v>
      </c>
      <c r="E53" s="18" t="s">
        <v>50</v>
      </c>
      <c r="F53" s="19" t="s">
        <v>41</v>
      </c>
      <c r="G53" s="20">
        <v>20</v>
      </c>
      <c r="H53" s="21">
        <v>120</v>
      </c>
      <c r="I53" s="19" t="s">
        <v>42</v>
      </c>
      <c r="J53" s="32">
        <v>22</v>
      </c>
      <c r="K53" s="32">
        <v>18</v>
      </c>
      <c r="L53" s="19" t="s">
        <v>30</v>
      </c>
      <c r="M53" s="19">
        <v>300</v>
      </c>
    </row>
    <row r="54" spans="1:13" ht="18" thickTop="1" thickBot="1" x14ac:dyDescent="0.3">
      <c r="A54" s="27">
        <v>43030</v>
      </c>
      <c r="B54" s="14">
        <f>IF(COUNTIF($E$2:E54,E54)&gt;1,B53,MAX($B$2:B53)+1)</f>
        <v>4</v>
      </c>
      <c r="C54" s="14">
        <f t="shared" si="1"/>
        <v>3</v>
      </c>
      <c r="D54" s="10" t="str">
        <f t="shared" si="0"/>
        <v>TH17-0004-003</v>
      </c>
      <c r="E54" s="14" t="s">
        <v>50</v>
      </c>
      <c r="F54" s="15" t="s">
        <v>54</v>
      </c>
      <c r="G54" s="16">
        <v>30</v>
      </c>
      <c r="H54" s="17">
        <v>450</v>
      </c>
      <c r="I54" s="15" t="s">
        <v>52</v>
      </c>
      <c r="J54" s="31">
        <v>26</v>
      </c>
      <c r="K54" s="31">
        <v>12</v>
      </c>
      <c r="L54" s="15" t="s">
        <v>30</v>
      </c>
      <c r="M54" s="15">
        <v>390</v>
      </c>
    </row>
    <row r="55" spans="1:13" ht="18" thickTop="1" thickBot="1" x14ac:dyDescent="0.3">
      <c r="A55" s="27">
        <v>43111</v>
      </c>
      <c r="B55" s="14">
        <f>IF(COUNTIF($E$2:E55,E55)&gt;1,B54,MAX($B$2:B54)+1)</f>
        <v>4</v>
      </c>
      <c r="C55" s="14">
        <f t="shared" si="1"/>
        <v>4</v>
      </c>
      <c r="D55" s="10" t="str">
        <f t="shared" si="0"/>
        <v>TH18-0004-004</v>
      </c>
      <c r="E55" s="14" t="s">
        <v>50</v>
      </c>
      <c r="F55" s="15" t="s">
        <v>54</v>
      </c>
      <c r="G55" s="16">
        <v>30</v>
      </c>
      <c r="H55" s="17">
        <v>450</v>
      </c>
      <c r="I55" s="15" t="s">
        <v>52</v>
      </c>
      <c r="J55" s="31">
        <v>26</v>
      </c>
      <c r="K55" s="31">
        <v>12</v>
      </c>
      <c r="L55" s="15" t="s">
        <v>30</v>
      </c>
      <c r="M55" s="15">
        <v>390</v>
      </c>
    </row>
    <row r="56" spans="1:13" ht="18" thickTop="1" thickBot="1" x14ac:dyDescent="0.3">
      <c r="A56" s="28">
        <v>43071</v>
      </c>
      <c r="B56" s="14">
        <f>IF(COUNTIF($E$2:E56,E56)&gt;1,B55,MAX($B$2:B55)+1)</f>
        <v>5</v>
      </c>
      <c r="C56" s="14">
        <f t="shared" si="1"/>
        <v>1</v>
      </c>
      <c r="D56" s="10" t="str">
        <f t="shared" si="0"/>
        <v>TH17-0005-001</v>
      </c>
      <c r="E56" s="18" t="s">
        <v>57</v>
      </c>
      <c r="F56" s="19" t="s">
        <v>45</v>
      </c>
      <c r="G56" s="20">
        <v>20</v>
      </c>
      <c r="H56" s="21">
        <v>60</v>
      </c>
      <c r="I56" s="19" t="s">
        <v>42</v>
      </c>
      <c r="J56" s="32">
        <v>65</v>
      </c>
      <c r="K56" s="32">
        <v>50</v>
      </c>
      <c r="L56" s="19" t="s">
        <v>30</v>
      </c>
      <c r="M56" s="19">
        <v>300</v>
      </c>
    </row>
    <row r="57" spans="1:13" ht="18" thickTop="1" thickBot="1" x14ac:dyDescent="0.3">
      <c r="A57" s="27">
        <v>43071</v>
      </c>
      <c r="B57" s="14">
        <f>IF(COUNTIF($E$2:E57,E57)&gt;1,B56,MAX($B$2:B56)+1)</f>
        <v>5</v>
      </c>
      <c r="C57" s="14">
        <f t="shared" si="1"/>
        <v>2</v>
      </c>
      <c r="D57" s="10" t="str">
        <f t="shared" si="0"/>
        <v>TH17-0005-002</v>
      </c>
      <c r="E57" s="14" t="s">
        <v>57</v>
      </c>
      <c r="F57" s="15" t="s">
        <v>53</v>
      </c>
      <c r="G57" s="16">
        <v>10</v>
      </c>
      <c r="H57" s="17">
        <v>100</v>
      </c>
      <c r="I57" s="15" t="s">
        <v>52</v>
      </c>
      <c r="J57" s="31">
        <v>33</v>
      </c>
      <c r="K57" s="31">
        <v>18</v>
      </c>
      <c r="L57" s="15" t="s">
        <v>30</v>
      </c>
      <c r="M57" s="15">
        <v>213</v>
      </c>
    </row>
    <row r="58" spans="1:13" ht="18" thickTop="1" thickBot="1" x14ac:dyDescent="0.3">
      <c r="A58" s="28">
        <v>43030</v>
      </c>
      <c r="B58" s="14">
        <f>IF(COUNTIF($E$2:E58,E58)&gt;1,B57,MAX($B$2:B57)+1)</f>
        <v>5</v>
      </c>
      <c r="C58" s="14">
        <f t="shared" si="1"/>
        <v>3</v>
      </c>
      <c r="D58" s="10" t="str">
        <f t="shared" si="0"/>
        <v>TH17-0005-003</v>
      </c>
      <c r="E58" s="18" t="s">
        <v>57</v>
      </c>
      <c r="F58" s="19" t="s">
        <v>55</v>
      </c>
      <c r="G58" s="20">
        <v>30</v>
      </c>
      <c r="H58" s="21">
        <v>450</v>
      </c>
      <c r="I58" s="19" t="s">
        <v>16</v>
      </c>
      <c r="J58" s="32">
        <v>10</v>
      </c>
      <c r="K58" s="32">
        <v>18</v>
      </c>
      <c r="L58" s="19" t="s">
        <v>30</v>
      </c>
      <c r="M58" s="19">
        <v>390</v>
      </c>
    </row>
    <row r="59" spans="1:13" ht="18" thickTop="1" thickBot="1" x14ac:dyDescent="0.3">
      <c r="A59" s="27">
        <v>43111</v>
      </c>
      <c r="B59" s="14">
        <f>IF(COUNTIF($E$2:E59,E59)&gt;1,B58,MAX($B$2:B58)+1)</f>
        <v>5</v>
      </c>
      <c r="C59" s="14">
        <f t="shared" si="1"/>
        <v>4</v>
      </c>
      <c r="D59" s="10" t="str">
        <f t="shared" si="0"/>
        <v>TH18-0005-004</v>
      </c>
      <c r="E59" s="14" t="s">
        <v>57</v>
      </c>
      <c r="F59" s="15" t="s">
        <v>45</v>
      </c>
      <c r="G59" s="16">
        <v>20</v>
      </c>
      <c r="H59" s="17">
        <v>60</v>
      </c>
      <c r="I59" s="15" t="s">
        <v>42</v>
      </c>
      <c r="J59" s="31">
        <v>65</v>
      </c>
      <c r="K59" s="31">
        <v>50</v>
      </c>
      <c r="L59" s="15" t="s">
        <v>30</v>
      </c>
      <c r="M59" s="15">
        <v>300</v>
      </c>
    </row>
    <row r="60" spans="1:13" ht="18" thickTop="1" thickBot="1" x14ac:dyDescent="0.3">
      <c r="A60" s="27">
        <v>43118</v>
      </c>
      <c r="B60" s="14">
        <f>IF(COUNTIF($E$2:E60,E60)&gt;1,B59,MAX($B$2:B59)+1)</f>
        <v>5</v>
      </c>
      <c r="C60" s="14">
        <f t="shared" si="1"/>
        <v>5</v>
      </c>
      <c r="D60" s="10" t="str">
        <f t="shared" si="0"/>
        <v>TH18-0005-005</v>
      </c>
      <c r="E60" s="14" t="s">
        <v>57</v>
      </c>
      <c r="F60" s="15" t="s">
        <v>45</v>
      </c>
      <c r="G60" s="16">
        <v>20</v>
      </c>
      <c r="H60" s="17">
        <v>60</v>
      </c>
      <c r="I60" s="15" t="s">
        <v>22</v>
      </c>
      <c r="J60" s="31">
        <v>40</v>
      </c>
      <c r="K60" s="31">
        <v>28</v>
      </c>
      <c r="L60" s="15" t="s">
        <v>30</v>
      </c>
      <c r="M60" s="15">
        <v>300</v>
      </c>
    </row>
    <row r="61" spans="1:13" ht="18" thickTop="1" thickBot="1" x14ac:dyDescent="0.3">
      <c r="A61" s="27">
        <v>43122</v>
      </c>
      <c r="B61" s="14">
        <f>IF(COUNTIF($E$2:E61,E61)&gt;1,B60,MAX($B$2:B60)+1)</f>
        <v>5</v>
      </c>
      <c r="C61" s="14">
        <f t="shared" si="1"/>
        <v>6</v>
      </c>
      <c r="D61" s="10" t="str">
        <f t="shared" si="0"/>
        <v>TH18-0005-006</v>
      </c>
      <c r="E61" s="14" t="s">
        <v>57</v>
      </c>
      <c r="F61" s="15" t="s">
        <v>45</v>
      </c>
      <c r="G61" s="16">
        <v>20</v>
      </c>
      <c r="H61" s="17">
        <v>60</v>
      </c>
      <c r="I61" s="15" t="s">
        <v>42</v>
      </c>
      <c r="J61" s="31">
        <v>65</v>
      </c>
      <c r="K61" s="31">
        <v>50</v>
      </c>
      <c r="L61" s="15" t="s">
        <v>30</v>
      </c>
      <c r="M61" s="15">
        <v>300</v>
      </c>
    </row>
    <row r="62" spans="1:13" ht="18" thickTop="1" thickBot="1" x14ac:dyDescent="0.3">
      <c r="A62" s="28">
        <v>43133</v>
      </c>
      <c r="B62" s="14">
        <f>IF(COUNTIF($E$2:E62,E62)&gt;1,B61,MAX($B$2:B61)+1)</f>
        <v>5</v>
      </c>
      <c r="C62" s="14">
        <f t="shared" si="1"/>
        <v>7</v>
      </c>
      <c r="D62" s="10" t="str">
        <f t="shared" si="0"/>
        <v>TH18-0005-007</v>
      </c>
      <c r="E62" s="18" t="s">
        <v>57</v>
      </c>
      <c r="F62" s="19" t="s">
        <v>53</v>
      </c>
      <c r="G62" s="20">
        <v>10</v>
      </c>
      <c r="H62" s="21">
        <v>100</v>
      </c>
      <c r="I62" s="19" t="s">
        <v>29</v>
      </c>
      <c r="J62" s="32">
        <v>20</v>
      </c>
      <c r="K62" s="32">
        <v>12</v>
      </c>
      <c r="L62" s="19" t="s">
        <v>30</v>
      </c>
      <c r="M62" s="19">
        <v>213</v>
      </c>
    </row>
    <row r="63" spans="1:13" ht="17.25" thickTop="1" x14ac:dyDescent="0.25">
      <c r="A63" s="27">
        <v>43112</v>
      </c>
      <c r="B63" s="14">
        <f>IF(COUNTIF($E$2:E63,E63)&gt;1,B62,MAX($B$2:B62)+1)</f>
        <v>5</v>
      </c>
      <c r="C63" s="14">
        <f t="shared" si="1"/>
        <v>8</v>
      </c>
      <c r="D63" s="10" t="str">
        <f t="shared" si="0"/>
        <v>TH18-0005-008</v>
      </c>
      <c r="E63" s="14" t="s">
        <v>57</v>
      </c>
      <c r="F63" s="15" t="s">
        <v>45</v>
      </c>
      <c r="G63" s="16">
        <v>20</v>
      </c>
      <c r="H63" s="17">
        <v>60</v>
      </c>
      <c r="I63" s="15" t="s">
        <v>42</v>
      </c>
      <c r="J63" s="31">
        <v>32</v>
      </c>
      <c r="K63" s="31">
        <v>30</v>
      </c>
      <c r="L63" s="15" t="s">
        <v>30</v>
      </c>
      <c r="M63" s="15">
        <v>300</v>
      </c>
    </row>
    <row r="64" spans="1:13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</sheetData>
  <sortState ref="A2:M63">
    <sortCondition ref="E7" customList="花茶,果茶,茶,穀類茶"/>
  </sortState>
  <phoneticPr fontId="2" type="noConversion"/>
  <conditionalFormatting sqref="J2:J63">
    <cfRule type="cellIs" dxfId="1" priority="1" operator="lessThan">
      <formula>$K2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97AD-5512-458C-94DB-DB03CB9DA1BB}">
  <dimension ref="A1:A5"/>
  <sheetViews>
    <sheetView workbookViewId="0">
      <selection activeCell="C16" sqref="C16"/>
    </sheetView>
  </sheetViews>
  <sheetFormatPr defaultRowHeight="16.5" x14ac:dyDescent="0.25"/>
  <sheetData>
    <row r="1" spans="1:1" x14ac:dyDescent="0.25">
      <c r="A1" s="3" t="s">
        <v>46</v>
      </c>
    </row>
    <row r="2" spans="1:1" x14ac:dyDescent="0.25">
      <c r="A2" s="4" t="s">
        <v>47</v>
      </c>
    </row>
    <row r="3" spans="1:1" x14ac:dyDescent="0.25">
      <c r="A3" s="5" t="s">
        <v>48</v>
      </c>
    </row>
    <row r="4" spans="1:1" x14ac:dyDescent="0.25">
      <c r="A4" s="4" t="s">
        <v>49</v>
      </c>
    </row>
    <row r="5" spans="1:1" x14ac:dyDescent="0.25">
      <c r="A5" s="4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產品名稱</vt:lpstr>
      <vt:lpstr>產品類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2018-02-19T15:35:37Z</dcterms:created>
  <dcterms:modified xsi:type="dcterms:W3CDTF">2018-02-21T05:58:37Z</dcterms:modified>
</cp:coreProperties>
</file>