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autoCompressPictures="0"/>
  <bookViews>
    <workbookView xWindow="0" yWindow="0" windowWidth="25600" windowHeight="14400" tabRatio="500"/>
  </bookViews>
  <sheets>
    <sheet name="data" sheetId="1" r:id="rId1"/>
    <sheet name="full data (with bad obs.)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181" i="2" l="1"/>
  <c r="T181" i="2"/>
  <c r="S181" i="2"/>
  <c r="R181" i="2"/>
  <c r="J181" i="2"/>
  <c r="C181" i="2"/>
  <c r="U180" i="2"/>
  <c r="T180" i="2"/>
  <c r="S180" i="2"/>
  <c r="R180" i="2"/>
  <c r="J180" i="2"/>
  <c r="C180" i="2"/>
  <c r="U179" i="2"/>
  <c r="T179" i="2"/>
  <c r="S179" i="2"/>
  <c r="R179" i="2"/>
  <c r="N179" i="2"/>
  <c r="J179" i="2"/>
  <c r="C179" i="2"/>
  <c r="AI178" i="2"/>
  <c r="AJ178" i="2"/>
  <c r="U178" i="2"/>
  <c r="T178" i="2"/>
  <c r="S178" i="2"/>
  <c r="R178" i="2"/>
  <c r="J178" i="2"/>
  <c r="C178" i="2"/>
  <c r="AI177" i="2"/>
  <c r="AJ177" i="2"/>
  <c r="J177" i="2"/>
  <c r="AI176" i="2"/>
  <c r="AJ176" i="2"/>
  <c r="U176" i="2"/>
  <c r="T176" i="2"/>
  <c r="S176" i="2"/>
  <c r="R176" i="2"/>
  <c r="N176" i="2"/>
  <c r="J176" i="2"/>
  <c r="C176" i="2"/>
  <c r="AI175" i="2"/>
  <c r="U175" i="2"/>
  <c r="T175" i="2"/>
  <c r="S175" i="2"/>
  <c r="R175" i="2"/>
  <c r="J175" i="2"/>
  <c r="C175" i="2"/>
  <c r="AI174" i="2"/>
  <c r="AJ174" i="2"/>
  <c r="U174" i="2"/>
  <c r="T174" i="2"/>
  <c r="S174" i="2"/>
  <c r="R174" i="2"/>
  <c r="J174" i="2"/>
  <c r="C174" i="2"/>
  <c r="AI173" i="2"/>
  <c r="AJ173" i="2"/>
  <c r="U173" i="2"/>
  <c r="T173" i="2"/>
  <c r="S173" i="2"/>
  <c r="R173" i="2"/>
  <c r="J173" i="2"/>
  <c r="C173" i="2"/>
  <c r="U172" i="2"/>
  <c r="T172" i="2"/>
  <c r="S172" i="2"/>
  <c r="R172" i="2"/>
  <c r="J172" i="2"/>
  <c r="C172" i="2"/>
  <c r="U171" i="2"/>
  <c r="T171" i="2"/>
  <c r="S171" i="2"/>
  <c r="R171" i="2"/>
  <c r="J171" i="2"/>
  <c r="C171" i="2"/>
  <c r="U170" i="2"/>
  <c r="T170" i="2"/>
  <c r="S170" i="2"/>
  <c r="R170" i="2"/>
  <c r="J170" i="2"/>
  <c r="C170" i="2"/>
  <c r="U169" i="2"/>
  <c r="T169" i="2"/>
  <c r="S169" i="2"/>
  <c r="R169" i="2"/>
  <c r="J169" i="2"/>
  <c r="C169" i="2"/>
  <c r="U168" i="2"/>
  <c r="T168" i="2"/>
  <c r="S168" i="2"/>
  <c r="R168" i="2"/>
  <c r="J168" i="2"/>
  <c r="C168" i="2"/>
  <c r="U167" i="2"/>
  <c r="T167" i="2"/>
  <c r="S167" i="2"/>
  <c r="R167" i="2"/>
  <c r="J167" i="2"/>
  <c r="C167" i="2"/>
  <c r="U166" i="2"/>
  <c r="T166" i="2"/>
  <c r="S166" i="2"/>
  <c r="R166" i="2"/>
  <c r="J166" i="2"/>
  <c r="C166" i="2"/>
  <c r="U165" i="2"/>
  <c r="T165" i="2"/>
  <c r="S165" i="2"/>
  <c r="R165" i="2"/>
  <c r="J165" i="2"/>
  <c r="C165" i="2"/>
  <c r="J164" i="2"/>
  <c r="J163" i="2"/>
  <c r="U162" i="2"/>
  <c r="T162" i="2"/>
  <c r="S162" i="2"/>
  <c r="R162" i="2"/>
  <c r="J162" i="2"/>
  <c r="C162" i="2"/>
  <c r="U161" i="2"/>
  <c r="T161" i="2"/>
  <c r="S161" i="2"/>
  <c r="R161" i="2"/>
  <c r="N161" i="2"/>
  <c r="J161" i="2"/>
  <c r="C161" i="2"/>
  <c r="U160" i="2"/>
  <c r="T160" i="2"/>
  <c r="S160" i="2"/>
  <c r="R160" i="2"/>
  <c r="J160" i="2"/>
  <c r="C160" i="2"/>
  <c r="U159" i="2"/>
  <c r="T159" i="2"/>
  <c r="S159" i="2"/>
  <c r="R159" i="2"/>
  <c r="N159" i="2"/>
  <c r="J159" i="2"/>
  <c r="C159" i="2"/>
  <c r="J158" i="2"/>
  <c r="U157" i="2"/>
  <c r="T157" i="2"/>
  <c r="S157" i="2"/>
  <c r="R157" i="2"/>
  <c r="N157" i="2"/>
  <c r="J157" i="2"/>
  <c r="C157" i="2"/>
  <c r="U156" i="2"/>
  <c r="T156" i="2"/>
  <c r="S156" i="2"/>
  <c r="R156" i="2"/>
  <c r="J156" i="2"/>
  <c r="C156" i="2"/>
  <c r="U155" i="2"/>
  <c r="T155" i="2"/>
  <c r="S155" i="2"/>
  <c r="R155" i="2"/>
  <c r="J155" i="2"/>
  <c r="C155" i="2"/>
  <c r="AI154" i="2"/>
  <c r="U154" i="2"/>
  <c r="T154" i="2"/>
  <c r="S154" i="2"/>
  <c r="R154" i="2"/>
  <c r="J154" i="2"/>
  <c r="C154" i="2"/>
  <c r="AI153" i="2"/>
  <c r="U153" i="2"/>
  <c r="T153" i="2"/>
  <c r="S153" i="2"/>
  <c r="R153" i="2"/>
  <c r="N153" i="2"/>
  <c r="J153" i="2"/>
  <c r="C153" i="2"/>
  <c r="U152" i="2"/>
  <c r="T152" i="2"/>
  <c r="S152" i="2"/>
  <c r="R152" i="2"/>
  <c r="N152" i="2"/>
  <c r="J152" i="2"/>
  <c r="C152" i="2"/>
  <c r="U151" i="2"/>
  <c r="T151" i="2"/>
  <c r="S151" i="2"/>
  <c r="R151" i="2"/>
  <c r="J151" i="2"/>
  <c r="C151" i="2"/>
  <c r="U150" i="2"/>
  <c r="T150" i="2"/>
  <c r="S150" i="2"/>
  <c r="R150" i="2"/>
  <c r="N150" i="2"/>
  <c r="J150" i="2"/>
  <c r="C150" i="2"/>
  <c r="U149" i="2"/>
  <c r="T149" i="2"/>
  <c r="S149" i="2"/>
  <c r="R149" i="2"/>
  <c r="J149" i="2"/>
  <c r="C149" i="2"/>
  <c r="U148" i="2"/>
  <c r="T148" i="2"/>
  <c r="S148" i="2"/>
  <c r="R148" i="2"/>
  <c r="J148" i="2"/>
  <c r="C148" i="2"/>
  <c r="U147" i="2"/>
  <c r="T147" i="2"/>
  <c r="S147" i="2"/>
  <c r="R147" i="2"/>
  <c r="J147" i="2"/>
  <c r="C147" i="2"/>
  <c r="U146" i="2"/>
  <c r="T146" i="2"/>
  <c r="S146" i="2"/>
  <c r="R146" i="2"/>
  <c r="N146" i="2"/>
  <c r="J146" i="2"/>
  <c r="C146" i="2"/>
  <c r="U145" i="2"/>
  <c r="T145" i="2"/>
  <c r="S145" i="2"/>
  <c r="R145" i="2"/>
  <c r="J145" i="2"/>
  <c r="C145" i="2"/>
  <c r="U144" i="2"/>
  <c r="T144" i="2"/>
  <c r="S144" i="2"/>
  <c r="R144" i="2"/>
  <c r="J144" i="2"/>
  <c r="C144" i="2"/>
  <c r="U143" i="2"/>
  <c r="T143" i="2"/>
  <c r="S143" i="2"/>
  <c r="R143" i="2"/>
  <c r="J143" i="2"/>
  <c r="C143" i="2"/>
  <c r="J142" i="2"/>
  <c r="U141" i="2"/>
  <c r="T141" i="2"/>
  <c r="S141" i="2"/>
  <c r="R141" i="2"/>
  <c r="J141" i="2"/>
  <c r="C141" i="2"/>
  <c r="U140" i="2"/>
  <c r="T140" i="2"/>
  <c r="S140" i="2"/>
  <c r="R140" i="2"/>
  <c r="J140" i="2"/>
  <c r="C140" i="2"/>
  <c r="U139" i="2"/>
  <c r="T139" i="2"/>
  <c r="S139" i="2"/>
  <c r="R139" i="2"/>
  <c r="J139" i="2"/>
  <c r="C139" i="2"/>
  <c r="U138" i="2"/>
  <c r="T138" i="2"/>
  <c r="S138" i="2"/>
  <c r="R138" i="2"/>
  <c r="J138" i="2"/>
  <c r="C138" i="2"/>
  <c r="U137" i="2"/>
  <c r="T137" i="2"/>
  <c r="S137" i="2"/>
  <c r="R137" i="2"/>
  <c r="J137" i="2"/>
  <c r="C137" i="2"/>
  <c r="J136" i="2"/>
  <c r="U135" i="2"/>
  <c r="T135" i="2"/>
  <c r="S135" i="2"/>
  <c r="R135" i="2"/>
  <c r="J135" i="2"/>
  <c r="C135" i="2"/>
  <c r="U134" i="2"/>
  <c r="T134" i="2"/>
  <c r="S134" i="2"/>
  <c r="R134" i="2"/>
  <c r="N134" i="2"/>
  <c r="J134" i="2"/>
  <c r="C134" i="2"/>
  <c r="AI133" i="2"/>
  <c r="U133" i="2"/>
  <c r="T133" i="2"/>
  <c r="S133" i="2"/>
  <c r="R133" i="2"/>
  <c r="J133" i="2"/>
  <c r="C133" i="2"/>
  <c r="AI2" i="2"/>
  <c r="AI3" i="2"/>
  <c r="AI4" i="2"/>
  <c r="AI5" i="2"/>
  <c r="AI6" i="2"/>
  <c r="AI7" i="2"/>
  <c r="AI8" i="2"/>
  <c r="AI9" i="2"/>
  <c r="AI10" i="2"/>
  <c r="AI11" i="2"/>
  <c r="AI12" i="2"/>
  <c r="AI13" i="2"/>
  <c r="AI14" i="2"/>
  <c r="AI15" i="2"/>
  <c r="AI16" i="2"/>
  <c r="AI17" i="2"/>
  <c r="AI18" i="2"/>
  <c r="AI19" i="2"/>
  <c r="AI20" i="2"/>
  <c r="AI21" i="2"/>
  <c r="AI22" i="2"/>
  <c r="AI23" i="2"/>
  <c r="AI24" i="2"/>
  <c r="AH25" i="2"/>
  <c r="AI25" i="2"/>
  <c r="AI26" i="2"/>
  <c r="AI27" i="2"/>
  <c r="AI28" i="2"/>
  <c r="AI29" i="2"/>
  <c r="AI30" i="2"/>
  <c r="AI31" i="2"/>
  <c r="AI32" i="2"/>
  <c r="AH33" i="2"/>
  <c r="AI33" i="2"/>
  <c r="AI34" i="2"/>
  <c r="AI35" i="2"/>
  <c r="AI36" i="2"/>
  <c r="AI37" i="2"/>
  <c r="AI38" i="2"/>
  <c r="AI39" i="2"/>
  <c r="AI40" i="2"/>
  <c r="AI41" i="2"/>
  <c r="AI42" i="2"/>
  <c r="AI43" i="2"/>
  <c r="AI44" i="2"/>
  <c r="AI45" i="2"/>
  <c r="AI46" i="2"/>
  <c r="AI47" i="2"/>
  <c r="AI48" i="2"/>
  <c r="AI49" i="2"/>
  <c r="AI50" i="2"/>
  <c r="AI51" i="2"/>
  <c r="AI52" i="2"/>
  <c r="AI53" i="2"/>
  <c r="AI54" i="2"/>
  <c r="AI55" i="2"/>
  <c r="AI56" i="2"/>
  <c r="AI57" i="2"/>
  <c r="AI58" i="2"/>
  <c r="AI59" i="2"/>
  <c r="AI60" i="2"/>
  <c r="AI61" i="2"/>
  <c r="AI62" i="2"/>
  <c r="AI63" i="2"/>
  <c r="AI64" i="2"/>
  <c r="AI65" i="2"/>
  <c r="AI66" i="2"/>
  <c r="AI67" i="2"/>
  <c r="AI68" i="2"/>
  <c r="AI69" i="2"/>
  <c r="AI70" i="2"/>
  <c r="AI71" i="2"/>
  <c r="AI72" i="2"/>
  <c r="AI73" i="2"/>
  <c r="AI74" i="2"/>
  <c r="AI75" i="2"/>
  <c r="AI76" i="2"/>
  <c r="AI77" i="2"/>
  <c r="AI78" i="2"/>
  <c r="AI79" i="2"/>
  <c r="AI80" i="2"/>
  <c r="AI81" i="2"/>
  <c r="AI82" i="2"/>
  <c r="AI83" i="2"/>
  <c r="AI84" i="2"/>
  <c r="AH85" i="2"/>
  <c r="AI85" i="2"/>
  <c r="AI86" i="2"/>
  <c r="AI87" i="2"/>
  <c r="AI88" i="2"/>
  <c r="AI89" i="2"/>
  <c r="AI90" i="2"/>
  <c r="AI91" i="2"/>
  <c r="AI92" i="2"/>
  <c r="AI93" i="2"/>
  <c r="AI94" i="2"/>
  <c r="AI95" i="2"/>
  <c r="AI96" i="2"/>
  <c r="AI97" i="2"/>
  <c r="AI98" i="2"/>
  <c r="AI99" i="2"/>
  <c r="AI100" i="2"/>
  <c r="AI101" i="2"/>
  <c r="AI102" i="2"/>
  <c r="AI103" i="2"/>
  <c r="AI104" i="2"/>
  <c r="AI105" i="2"/>
  <c r="AI106" i="2"/>
  <c r="AI107" i="2"/>
  <c r="AI108" i="2"/>
  <c r="AI109" i="2"/>
  <c r="AI110" i="2"/>
  <c r="AI111" i="2"/>
  <c r="AI112" i="2"/>
  <c r="AI113" i="2"/>
  <c r="AI114" i="2"/>
  <c r="AI115" i="2"/>
  <c r="AI116" i="2"/>
  <c r="AI117" i="2"/>
  <c r="AI118" i="2"/>
  <c r="AI119" i="2"/>
  <c r="AI120" i="2"/>
  <c r="AI121" i="2"/>
  <c r="AI122" i="2"/>
  <c r="AI123" i="2"/>
  <c r="AI124" i="2"/>
  <c r="AI125" i="2"/>
  <c r="AI126" i="2"/>
  <c r="AI127" i="2"/>
  <c r="AI128" i="2"/>
  <c r="AI129" i="2"/>
  <c r="AI130" i="2"/>
  <c r="AI131" i="2"/>
  <c r="AI132" i="2"/>
  <c r="AM132" i="2"/>
  <c r="U132" i="2"/>
  <c r="T132" i="2"/>
  <c r="S132" i="2"/>
  <c r="R132" i="2"/>
  <c r="J132" i="2"/>
  <c r="C132" i="2"/>
  <c r="U131" i="2"/>
  <c r="T131" i="2"/>
  <c r="S131" i="2"/>
  <c r="R131" i="2"/>
  <c r="N131" i="2"/>
  <c r="J131" i="2"/>
  <c r="C131" i="2"/>
  <c r="U130" i="2"/>
  <c r="T130" i="2"/>
  <c r="S130" i="2"/>
  <c r="R130" i="2"/>
  <c r="J130" i="2"/>
  <c r="C130" i="2"/>
  <c r="U129" i="2"/>
  <c r="T129" i="2"/>
  <c r="S129" i="2"/>
  <c r="R129" i="2"/>
  <c r="N129" i="2"/>
  <c r="J129" i="2"/>
  <c r="C129" i="2"/>
  <c r="U128" i="2"/>
  <c r="T128" i="2"/>
  <c r="S128" i="2"/>
  <c r="R128" i="2"/>
  <c r="J128" i="2"/>
  <c r="C128" i="2"/>
  <c r="U127" i="2"/>
  <c r="T127" i="2"/>
  <c r="S127" i="2"/>
  <c r="R127" i="2"/>
  <c r="J127" i="2"/>
  <c r="C127" i="2"/>
  <c r="U126" i="2"/>
  <c r="T126" i="2"/>
  <c r="S126" i="2"/>
  <c r="R126" i="2"/>
  <c r="J126" i="2"/>
  <c r="C126" i="2"/>
  <c r="U125" i="2"/>
  <c r="T125" i="2"/>
  <c r="S125" i="2"/>
  <c r="R125" i="2"/>
  <c r="N125" i="2"/>
  <c r="J125" i="2"/>
  <c r="C125" i="2"/>
  <c r="U124" i="2"/>
  <c r="T124" i="2"/>
  <c r="S124" i="2"/>
  <c r="R124" i="2"/>
  <c r="N124" i="2"/>
  <c r="J124" i="2"/>
  <c r="C124" i="2"/>
  <c r="U123" i="2"/>
  <c r="T123" i="2"/>
  <c r="S123" i="2"/>
  <c r="R123" i="2"/>
  <c r="J123" i="2"/>
  <c r="C123" i="2"/>
  <c r="U122" i="2"/>
  <c r="T122" i="2"/>
  <c r="S122" i="2"/>
  <c r="R122" i="2"/>
  <c r="N122" i="2"/>
  <c r="J122" i="2"/>
  <c r="C122" i="2"/>
  <c r="AJ121" i="2"/>
  <c r="U121" i="2"/>
  <c r="T121" i="2"/>
  <c r="S121" i="2"/>
  <c r="R121" i="2"/>
  <c r="N121" i="2"/>
  <c r="J121" i="2"/>
  <c r="C121" i="2"/>
  <c r="AJ120" i="2"/>
  <c r="U120" i="2"/>
  <c r="T120" i="2"/>
  <c r="S120" i="2"/>
  <c r="R120" i="2"/>
  <c r="J120" i="2"/>
  <c r="C120" i="2"/>
  <c r="U119" i="2"/>
  <c r="T119" i="2"/>
  <c r="S119" i="2"/>
  <c r="R119" i="2"/>
  <c r="J119" i="2"/>
  <c r="C119" i="2"/>
  <c r="U118" i="2"/>
  <c r="T118" i="2"/>
  <c r="S118" i="2"/>
  <c r="R118" i="2"/>
  <c r="N118" i="2"/>
  <c r="J118" i="2"/>
  <c r="C118" i="2"/>
  <c r="U117" i="2"/>
  <c r="T117" i="2"/>
  <c r="S117" i="2"/>
  <c r="R117" i="2"/>
  <c r="J117" i="2"/>
  <c r="C117" i="2"/>
  <c r="U116" i="2"/>
  <c r="T116" i="2"/>
  <c r="S116" i="2"/>
  <c r="R116" i="2"/>
  <c r="N116" i="2"/>
  <c r="J116" i="2"/>
  <c r="C116" i="2"/>
  <c r="AJ115" i="2"/>
  <c r="U115" i="2"/>
  <c r="T115" i="2"/>
  <c r="S115" i="2"/>
  <c r="R115" i="2"/>
  <c r="N115" i="2"/>
  <c r="J115" i="2"/>
  <c r="C115" i="2"/>
  <c r="U114" i="2"/>
  <c r="T114" i="2"/>
  <c r="S114" i="2"/>
  <c r="R114" i="2"/>
  <c r="J114" i="2"/>
  <c r="C114" i="2"/>
  <c r="AJ113" i="2"/>
  <c r="U113" i="2"/>
  <c r="T113" i="2"/>
  <c r="S113" i="2"/>
  <c r="R113" i="2"/>
  <c r="N113" i="2"/>
  <c r="J113" i="2"/>
  <c r="C113" i="2"/>
  <c r="U112" i="2"/>
  <c r="T112" i="2"/>
  <c r="S112" i="2"/>
  <c r="R112" i="2"/>
  <c r="J112" i="2"/>
  <c r="C112" i="2"/>
  <c r="U111" i="2"/>
  <c r="T111" i="2"/>
  <c r="S111" i="2"/>
  <c r="R111" i="2"/>
  <c r="J111" i="2"/>
  <c r="C111" i="2"/>
  <c r="U110" i="2"/>
  <c r="T110" i="2"/>
  <c r="S110" i="2"/>
  <c r="R110" i="2"/>
  <c r="J110" i="2"/>
  <c r="C110" i="2"/>
  <c r="U109" i="2"/>
  <c r="T109" i="2"/>
  <c r="S109" i="2"/>
  <c r="R109" i="2"/>
  <c r="N109" i="2"/>
  <c r="J109" i="2"/>
  <c r="C109" i="2"/>
  <c r="U108" i="2"/>
  <c r="T108" i="2"/>
  <c r="S108" i="2"/>
  <c r="R108" i="2"/>
  <c r="J108" i="2"/>
  <c r="C108" i="2"/>
  <c r="U107" i="2"/>
  <c r="T107" i="2"/>
  <c r="S107" i="2"/>
  <c r="R107" i="2"/>
  <c r="J107" i="2"/>
  <c r="C107" i="2"/>
  <c r="AJ106" i="2"/>
  <c r="U106" i="2"/>
  <c r="T106" i="2"/>
  <c r="S106" i="2"/>
  <c r="R106" i="2"/>
  <c r="N106" i="2"/>
  <c r="J106" i="2"/>
  <c r="C106" i="2"/>
  <c r="U105" i="2"/>
  <c r="T105" i="2"/>
  <c r="S105" i="2"/>
  <c r="R105" i="2"/>
  <c r="N105" i="2"/>
  <c r="J105" i="2"/>
  <c r="C105" i="2"/>
  <c r="U104" i="2"/>
  <c r="T104" i="2"/>
  <c r="S104" i="2"/>
  <c r="R104" i="2"/>
  <c r="N104" i="2"/>
  <c r="J104" i="2"/>
  <c r="C104" i="2"/>
  <c r="U103" i="2"/>
  <c r="T103" i="2"/>
  <c r="S103" i="2"/>
  <c r="R103" i="2"/>
  <c r="N103" i="2"/>
  <c r="J103" i="2"/>
  <c r="C103" i="2"/>
  <c r="AJ102" i="2"/>
  <c r="U102" i="2"/>
  <c r="T102" i="2"/>
  <c r="S102" i="2"/>
  <c r="R102" i="2"/>
  <c r="J102" i="2"/>
  <c r="C102" i="2"/>
  <c r="AJ101" i="2"/>
  <c r="U101" i="2"/>
  <c r="T101" i="2"/>
  <c r="S101" i="2"/>
  <c r="R101" i="2"/>
  <c r="J101" i="2"/>
  <c r="C101" i="2"/>
  <c r="U100" i="2"/>
  <c r="T100" i="2"/>
  <c r="S100" i="2"/>
  <c r="R100" i="2"/>
  <c r="J100" i="2"/>
  <c r="C100" i="2"/>
  <c r="U99" i="2"/>
  <c r="T99" i="2"/>
  <c r="S99" i="2"/>
  <c r="R99" i="2"/>
  <c r="J99" i="2"/>
  <c r="C99" i="2"/>
  <c r="U98" i="2"/>
  <c r="T98" i="2"/>
  <c r="S98" i="2"/>
  <c r="R98" i="2"/>
  <c r="N98" i="2"/>
  <c r="J98" i="2"/>
  <c r="C98" i="2"/>
  <c r="U97" i="2"/>
  <c r="T97" i="2"/>
  <c r="S97" i="2"/>
  <c r="R97" i="2"/>
  <c r="J97" i="2"/>
  <c r="C97" i="2"/>
  <c r="U96" i="2"/>
  <c r="T96" i="2"/>
  <c r="S96" i="2"/>
  <c r="R96" i="2"/>
  <c r="N96" i="2"/>
  <c r="J96" i="2"/>
  <c r="C96" i="2"/>
  <c r="U95" i="2"/>
  <c r="T95" i="2"/>
  <c r="S95" i="2"/>
  <c r="R95" i="2"/>
  <c r="J95" i="2"/>
  <c r="C95" i="2"/>
  <c r="U94" i="2"/>
  <c r="T94" i="2"/>
  <c r="S94" i="2"/>
  <c r="R94" i="2"/>
  <c r="J94" i="2"/>
  <c r="C94" i="2"/>
  <c r="U93" i="2"/>
  <c r="T93" i="2"/>
  <c r="S93" i="2"/>
  <c r="R93" i="2"/>
  <c r="N93" i="2"/>
  <c r="J93" i="2"/>
  <c r="C93" i="2"/>
  <c r="U92" i="2"/>
  <c r="T92" i="2"/>
  <c r="S92" i="2"/>
  <c r="R92" i="2"/>
  <c r="N92" i="2"/>
  <c r="J92" i="2"/>
  <c r="C92" i="2"/>
  <c r="U91" i="2"/>
  <c r="T91" i="2"/>
  <c r="S91" i="2"/>
  <c r="R91" i="2"/>
  <c r="N91" i="2"/>
  <c r="J91" i="2"/>
  <c r="C91" i="2"/>
  <c r="U90" i="2"/>
  <c r="T90" i="2"/>
  <c r="S90" i="2"/>
  <c r="R90" i="2"/>
  <c r="N90" i="2"/>
  <c r="J90" i="2"/>
  <c r="C90" i="2"/>
  <c r="U89" i="2"/>
  <c r="T89" i="2"/>
  <c r="S89" i="2"/>
  <c r="R89" i="2"/>
  <c r="N89" i="2"/>
  <c r="J89" i="2"/>
  <c r="C89" i="2"/>
  <c r="U88" i="2"/>
  <c r="T88" i="2"/>
  <c r="S88" i="2"/>
  <c r="R88" i="2"/>
  <c r="J88" i="2"/>
  <c r="C88" i="2"/>
  <c r="U87" i="2"/>
  <c r="T87" i="2"/>
  <c r="S87" i="2"/>
  <c r="R87" i="2"/>
  <c r="J87" i="2"/>
  <c r="C87" i="2"/>
  <c r="U86" i="2"/>
  <c r="T86" i="2"/>
  <c r="S86" i="2"/>
  <c r="R86" i="2"/>
  <c r="J86" i="2"/>
  <c r="C86" i="2"/>
  <c r="U85" i="2"/>
  <c r="T85" i="2"/>
  <c r="S85" i="2"/>
  <c r="R85" i="2"/>
  <c r="N85" i="2"/>
  <c r="J85" i="2"/>
  <c r="C85" i="2"/>
  <c r="U84" i="2"/>
  <c r="T84" i="2"/>
  <c r="S84" i="2"/>
  <c r="R84" i="2"/>
  <c r="N84" i="2"/>
  <c r="J84" i="2"/>
  <c r="C84" i="2"/>
  <c r="U83" i="2"/>
  <c r="T83" i="2"/>
  <c r="S83" i="2"/>
  <c r="R83" i="2"/>
  <c r="N83" i="2"/>
  <c r="J83" i="2"/>
  <c r="C83" i="2"/>
  <c r="U82" i="2"/>
  <c r="T82" i="2"/>
  <c r="S82" i="2"/>
  <c r="R82" i="2"/>
  <c r="N82" i="2"/>
  <c r="J82" i="2"/>
  <c r="C82" i="2"/>
  <c r="AJ81" i="2"/>
  <c r="U81" i="2"/>
  <c r="T81" i="2"/>
  <c r="S81" i="2"/>
  <c r="R81" i="2"/>
  <c r="N81" i="2"/>
  <c r="J81" i="2"/>
  <c r="C81" i="2"/>
  <c r="U80" i="2"/>
  <c r="T80" i="2"/>
  <c r="S80" i="2"/>
  <c r="R80" i="2"/>
  <c r="J80" i="2"/>
  <c r="C80" i="2"/>
  <c r="U79" i="2"/>
  <c r="T79" i="2"/>
  <c r="S79" i="2"/>
  <c r="R79" i="2"/>
  <c r="J79" i="2"/>
  <c r="C79" i="2"/>
  <c r="U78" i="2"/>
  <c r="T78" i="2"/>
  <c r="S78" i="2"/>
  <c r="R78" i="2"/>
  <c r="J78" i="2"/>
  <c r="C78" i="2"/>
  <c r="U77" i="2"/>
  <c r="T77" i="2"/>
  <c r="S77" i="2"/>
  <c r="R77" i="2"/>
  <c r="J77" i="2"/>
  <c r="C77" i="2"/>
  <c r="U76" i="2"/>
  <c r="T76" i="2"/>
  <c r="S76" i="2"/>
  <c r="R76" i="2"/>
  <c r="J76" i="2"/>
  <c r="C76" i="2"/>
  <c r="U75" i="2"/>
  <c r="T75" i="2"/>
  <c r="S75" i="2"/>
  <c r="R75" i="2"/>
  <c r="N75" i="2"/>
  <c r="J75" i="2"/>
  <c r="C75" i="2"/>
  <c r="U74" i="2"/>
  <c r="T74" i="2"/>
  <c r="S74" i="2"/>
  <c r="R74" i="2"/>
  <c r="N74" i="2"/>
  <c r="J74" i="2"/>
  <c r="C74" i="2"/>
  <c r="U73" i="2"/>
  <c r="T73" i="2"/>
  <c r="S73" i="2"/>
  <c r="R73" i="2"/>
  <c r="J73" i="2"/>
  <c r="C73" i="2"/>
  <c r="AJ72" i="2"/>
  <c r="U72" i="2"/>
  <c r="T72" i="2"/>
  <c r="S72" i="2"/>
  <c r="R72" i="2"/>
  <c r="N72" i="2"/>
  <c r="J72" i="2"/>
  <c r="C72" i="2"/>
  <c r="U71" i="2"/>
  <c r="T71" i="2"/>
  <c r="S71" i="2"/>
  <c r="R71" i="2"/>
  <c r="J71" i="2"/>
  <c r="C71" i="2"/>
  <c r="AJ70" i="2"/>
  <c r="U70" i="2"/>
  <c r="T70" i="2"/>
  <c r="S70" i="2"/>
  <c r="R70" i="2"/>
  <c r="J70" i="2"/>
  <c r="C70" i="2"/>
  <c r="U69" i="2"/>
  <c r="T69" i="2"/>
  <c r="S69" i="2"/>
  <c r="R69" i="2"/>
  <c r="J69" i="2"/>
  <c r="C69" i="2"/>
  <c r="U68" i="2"/>
  <c r="T68" i="2"/>
  <c r="S68" i="2"/>
  <c r="R68" i="2"/>
  <c r="J68" i="2"/>
  <c r="C68" i="2"/>
  <c r="U67" i="2"/>
  <c r="T67" i="2"/>
  <c r="S67" i="2"/>
  <c r="R67" i="2"/>
  <c r="J67" i="2"/>
  <c r="C67" i="2"/>
  <c r="U66" i="2"/>
  <c r="T66" i="2"/>
  <c r="S66" i="2"/>
  <c r="R66" i="2"/>
  <c r="N66" i="2"/>
  <c r="J66" i="2"/>
  <c r="C66" i="2"/>
  <c r="U65" i="2"/>
  <c r="T65" i="2"/>
  <c r="S65" i="2"/>
  <c r="R65" i="2"/>
  <c r="J65" i="2"/>
  <c r="C65" i="2"/>
  <c r="U64" i="2"/>
  <c r="T64" i="2"/>
  <c r="S64" i="2"/>
  <c r="R64" i="2"/>
  <c r="N64" i="2"/>
  <c r="J64" i="2"/>
  <c r="C64" i="2"/>
  <c r="U63" i="2"/>
  <c r="T63" i="2"/>
  <c r="S63" i="2"/>
  <c r="R63" i="2"/>
  <c r="J63" i="2"/>
  <c r="C63" i="2"/>
  <c r="U62" i="2"/>
  <c r="T62" i="2"/>
  <c r="S62" i="2"/>
  <c r="R62" i="2"/>
  <c r="N62" i="2"/>
  <c r="J62" i="2"/>
  <c r="C62" i="2"/>
  <c r="U61" i="2"/>
  <c r="T61" i="2"/>
  <c r="S61" i="2"/>
  <c r="R61" i="2"/>
  <c r="J61" i="2"/>
  <c r="C61" i="2"/>
  <c r="AJ60" i="2"/>
  <c r="U60" i="2"/>
  <c r="T60" i="2"/>
  <c r="S60" i="2"/>
  <c r="R60" i="2"/>
  <c r="J60" i="2"/>
  <c r="C60" i="2"/>
  <c r="U59" i="2"/>
  <c r="T59" i="2"/>
  <c r="S59" i="2"/>
  <c r="R59" i="2"/>
  <c r="N59" i="2"/>
  <c r="J59" i="2"/>
  <c r="C59" i="2"/>
  <c r="U58" i="2"/>
  <c r="T58" i="2"/>
  <c r="S58" i="2"/>
  <c r="R58" i="2"/>
  <c r="N58" i="2"/>
  <c r="J58" i="2"/>
  <c r="C58" i="2"/>
  <c r="U57" i="2"/>
  <c r="T57" i="2"/>
  <c r="S57" i="2"/>
  <c r="R57" i="2"/>
  <c r="N57" i="2"/>
  <c r="J57" i="2"/>
  <c r="C57" i="2"/>
  <c r="U56" i="2"/>
  <c r="T56" i="2"/>
  <c r="S56" i="2"/>
  <c r="R56" i="2"/>
  <c r="N56" i="2"/>
  <c r="J56" i="2"/>
  <c r="C56" i="2"/>
  <c r="U55" i="2"/>
  <c r="T55" i="2"/>
  <c r="S55" i="2"/>
  <c r="R55" i="2"/>
  <c r="J55" i="2"/>
  <c r="C55" i="2"/>
  <c r="U54" i="2"/>
  <c r="T54" i="2"/>
  <c r="S54" i="2"/>
  <c r="R54" i="2"/>
  <c r="J54" i="2"/>
  <c r="C54" i="2"/>
  <c r="U53" i="2"/>
  <c r="T53" i="2"/>
  <c r="S53" i="2"/>
  <c r="R53" i="2"/>
  <c r="N53" i="2"/>
  <c r="J53" i="2"/>
  <c r="C53" i="2"/>
  <c r="U52" i="2"/>
  <c r="T52" i="2"/>
  <c r="S52" i="2"/>
  <c r="R52" i="2"/>
  <c r="J52" i="2"/>
  <c r="C52" i="2"/>
  <c r="U51" i="2"/>
  <c r="T51" i="2"/>
  <c r="S51" i="2"/>
  <c r="R51" i="2"/>
  <c r="N51" i="2"/>
  <c r="J51" i="2"/>
  <c r="C51" i="2"/>
  <c r="AJ50" i="2"/>
  <c r="U50" i="2"/>
  <c r="T50" i="2"/>
  <c r="S50" i="2"/>
  <c r="R50" i="2"/>
  <c r="N50" i="2"/>
  <c r="J50" i="2"/>
  <c r="C50" i="2"/>
  <c r="U49" i="2"/>
  <c r="T49" i="2"/>
  <c r="S49" i="2"/>
  <c r="R49" i="2"/>
  <c r="N49" i="2"/>
  <c r="J49" i="2"/>
  <c r="C49" i="2"/>
  <c r="U48" i="2"/>
  <c r="T48" i="2"/>
  <c r="S48" i="2"/>
  <c r="R48" i="2"/>
  <c r="N48" i="2"/>
  <c r="J48" i="2"/>
  <c r="C48" i="2"/>
  <c r="U47" i="2"/>
  <c r="T47" i="2"/>
  <c r="S47" i="2"/>
  <c r="R47" i="2"/>
  <c r="N47" i="2"/>
  <c r="J47" i="2"/>
  <c r="C47" i="2"/>
  <c r="U46" i="2"/>
  <c r="T46" i="2"/>
  <c r="S46" i="2"/>
  <c r="R46" i="2"/>
  <c r="N46" i="2"/>
  <c r="J46" i="2"/>
  <c r="C46" i="2"/>
  <c r="U45" i="2"/>
  <c r="T45" i="2"/>
  <c r="S45" i="2"/>
  <c r="R45" i="2"/>
  <c r="N45" i="2"/>
  <c r="J45" i="2"/>
  <c r="C45" i="2"/>
  <c r="U44" i="2"/>
  <c r="T44" i="2"/>
  <c r="S44" i="2"/>
  <c r="R44" i="2"/>
  <c r="N44" i="2"/>
  <c r="J44" i="2"/>
  <c r="C44" i="2"/>
  <c r="U43" i="2"/>
  <c r="T43" i="2"/>
  <c r="S43" i="2"/>
  <c r="R43" i="2"/>
  <c r="N43" i="2"/>
  <c r="J43" i="2"/>
  <c r="C43" i="2"/>
  <c r="U42" i="2"/>
  <c r="T42" i="2"/>
  <c r="S42" i="2"/>
  <c r="R42" i="2"/>
  <c r="J42" i="2"/>
  <c r="C42" i="2"/>
  <c r="U41" i="2"/>
  <c r="T41" i="2"/>
  <c r="S41" i="2"/>
  <c r="R41" i="2"/>
  <c r="N41" i="2"/>
  <c r="J41" i="2"/>
  <c r="C41" i="2"/>
  <c r="U40" i="2"/>
  <c r="T40" i="2"/>
  <c r="S40" i="2"/>
  <c r="R40" i="2"/>
  <c r="N40" i="2"/>
  <c r="J40" i="2"/>
  <c r="C40" i="2"/>
  <c r="U39" i="2"/>
  <c r="T39" i="2"/>
  <c r="S39" i="2"/>
  <c r="R39" i="2"/>
  <c r="J39" i="2"/>
  <c r="C39" i="2"/>
  <c r="U38" i="2"/>
  <c r="T38" i="2"/>
  <c r="S38" i="2"/>
  <c r="R38" i="2"/>
  <c r="N38" i="2"/>
  <c r="J38" i="2"/>
  <c r="C38" i="2"/>
  <c r="U37" i="2"/>
  <c r="T37" i="2"/>
  <c r="S37" i="2"/>
  <c r="R37" i="2"/>
  <c r="J37" i="2"/>
  <c r="C37" i="2"/>
  <c r="U36" i="2"/>
  <c r="T36" i="2"/>
  <c r="S36" i="2"/>
  <c r="R36" i="2"/>
  <c r="N36" i="2"/>
  <c r="J36" i="2"/>
  <c r="C36" i="2"/>
  <c r="U35" i="2"/>
  <c r="T35" i="2"/>
  <c r="S35" i="2"/>
  <c r="R35" i="2"/>
  <c r="J35" i="2"/>
  <c r="C35" i="2"/>
  <c r="U34" i="2"/>
  <c r="T34" i="2"/>
  <c r="S34" i="2"/>
  <c r="R34" i="2"/>
  <c r="J34" i="2"/>
  <c r="C34" i="2"/>
  <c r="U33" i="2"/>
  <c r="T33" i="2"/>
  <c r="S33" i="2"/>
  <c r="R33" i="2"/>
  <c r="N33" i="2"/>
  <c r="J33" i="2"/>
  <c r="C33" i="2"/>
  <c r="U32" i="2"/>
  <c r="T32" i="2"/>
  <c r="S32" i="2"/>
  <c r="R32" i="2"/>
  <c r="N32" i="2"/>
  <c r="J32" i="2"/>
  <c r="C32" i="2"/>
  <c r="U31" i="2"/>
  <c r="T31" i="2"/>
  <c r="S31" i="2"/>
  <c r="R31" i="2"/>
  <c r="J31" i="2"/>
  <c r="C31" i="2"/>
  <c r="U30" i="2"/>
  <c r="T30" i="2"/>
  <c r="S30" i="2"/>
  <c r="R30" i="2"/>
  <c r="J30" i="2"/>
  <c r="C30" i="2"/>
  <c r="AJ29" i="2"/>
  <c r="U29" i="2"/>
  <c r="T29" i="2"/>
  <c r="S29" i="2"/>
  <c r="R29" i="2"/>
  <c r="J29" i="2"/>
  <c r="C29" i="2"/>
  <c r="U28" i="2"/>
  <c r="T28" i="2"/>
  <c r="S28" i="2"/>
  <c r="R28" i="2"/>
  <c r="N28" i="2"/>
  <c r="J28" i="2"/>
  <c r="C28" i="2"/>
  <c r="U27" i="2"/>
  <c r="T27" i="2"/>
  <c r="S27" i="2"/>
  <c r="R27" i="2"/>
  <c r="N27" i="2"/>
  <c r="J27" i="2"/>
  <c r="C27" i="2"/>
  <c r="U26" i="2"/>
  <c r="T26" i="2"/>
  <c r="S26" i="2"/>
  <c r="R26" i="2"/>
  <c r="J26" i="2"/>
  <c r="C26" i="2"/>
  <c r="AJ25" i="2"/>
  <c r="U25" i="2"/>
  <c r="T25" i="2"/>
  <c r="S25" i="2"/>
  <c r="R25" i="2"/>
  <c r="N25" i="2"/>
  <c r="J25" i="2"/>
  <c r="C25" i="2"/>
  <c r="U24" i="2"/>
  <c r="T24" i="2"/>
  <c r="S24" i="2"/>
  <c r="R24" i="2"/>
  <c r="J24" i="2"/>
  <c r="C24" i="2"/>
  <c r="U23" i="2"/>
  <c r="T23" i="2"/>
  <c r="S23" i="2"/>
  <c r="R23" i="2"/>
  <c r="J23" i="2"/>
  <c r="C23" i="2"/>
  <c r="U22" i="2"/>
  <c r="T22" i="2"/>
  <c r="S22" i="2"/>
  <c r="R22" i="2"/>
  <c r="N22" i="2"/>
  <c r="J22" i="2"/>
  <c r="C22" i="2"/>
  <c r="U21" i="2"/>
  <c r="T21" i="2"/>
  <c r="S21" i="2"/>
  <c r="R21" i="2"/>
  <c r="N21" i="2"/>
  <c r="J21" i="2"/>
  <c r="C21" i="2"/>
  <c r="U20" i="2"/>
  <c r="T20" i="2"/>
  <c r="S20" i="2"/>
  <c r="R20" i="2"/>
  <c r="N20" i="2"/>
  <c r="J20" i="2"/>
  <c r="C20" i="2"/>
  <c r="U19" i="2"/>
  <c r="T19" i="2"/>
  <c r="S19" i="2"/>
  <c r="R19" i="2"/>
  <c r="J19" i="2"/>
  <c r="C19" i="2"/>
  <c r="U18" i="2"/>
  <c r="T18" i="2"/>
  <c r="S18" i="2"/>
  <c r="R18" i="2"/>
  <c r="N18" i="2"/>
  <c r="J18" i="2"/>
  <c r="C18" i="2"/>
  <c r="U17" i="2"/>
  <c r="T17" i="2"/>
  <c r="S17" i="2"/>
  <c r="R17" i="2"/>
  <c r="N17" i="2"/>
  <c r="J17" i="2"/>
  <c r="C17" i="2"/>
  <c r="U16" i="2"/>
  <c r="T16" i="2"/>
  <c r="S16" i="2"/>
  <c r="R16" i="2"/>
  <c r="J16" i="2"/>
  <c r="C16" i="2"/>
  <c r="U15" i="2"/>
  <c r="T15" i="2"/>
  <c r="S15" i="2"/>
  <c r="R15" i="2"/>
  <c r="J15" i="2"/>
  <c r="C15" i="2"/>
  <c r="U14" i="2"/>
  <c r="T14" i="2"/>
  <c r="S14" i="2"/>
  <c r="R14" i="2"/>
  <c r="J14" i="2"/>
  <c r="C14" i="2"/>
  <c r="U13" i="2"/>
  <c r="T13" i="2"/>
  <c r="S13" i="2"/>
  <c r="R13" i="2"/>
  <c r="N13" i="2"/>
  <c r="J13" i="2"/>
  <c r="C13" i="2"/>
  <c r="U12" i="2"/>
  <c r="T12" i="2"/>
  <c r="S12" i="2"/>
  <c r="R12" i="2"/>
  <c r="N12" i="2"/>
  <c r="J12" i="2"/>
  <c r="C12" i="2"/>
  <c r="U11" i="2"/>
  <c r="T11" i="2"/>
  <c r="S11" i="2"/>
  <c r="R11" i="2"/>
  <c r="J11" i="2"/>
  <c r="C11" i="2"/>
  <c r="U10" i="2"/>
  <c r="T10" i="2"/>
  <c r="S10" i="2"/>
  <c r="R10" i="2"/>
  <c r="J10" i="2"/>
  <c r="C10" i="2"/>
  <c r="U9" i="2"/>
  <c r="T9" i="2"/>
  <c r="S9" i="2"/>
  <c r="R9" i="2"/>
  <c r="N9" i="2"/>
  <c r="J9" i="2"/>
  <c r="C9" i="2"/>
  <c r="U8" i="2"/>
  <c r="T8" i="2"/>
  <c r="S8" i="2"/>
  <c r="R8" i="2"/>
  <c r="J8" i="2"/>
  <c r="C8" i="2"/>
  <c r="AJ7" i="2"/>
  <c r="U7" i="2"/>
  <c r="T7" i="2"/>
  <c r="S7" i="2"/>
  <c r="R7" i="2"/>
  <c r="J7" i="2"/>
  <c r="C7" i="2"/>
  <c r="U6" i="2"/>
  <c r="T6" i="2"/>
  <c r="S6" i="2"/>
  <c r="R6" i="2"/>
  <c r="N6" i="2"/>
  <c r="J6" i="2"/>
  <c r="C6" i="2"/>
  <c r="U5" i="2"/>
  <c r="T5" i="2"/>
  <c r="S5" i="2"/>
  <c r="R5" i="2"/>
  <c r="J5" i="2"/>
  <c r="C5" i="2"/>
  <c r="AJ4" i="2"/>
  <c r="U4" i="2"/>
  <c r="T4" i="2"/>
  <c r="S4" i="2"/>
  <c r="R4" i="2"/>
  <c r="J4" i="2"/>
  <c r="C4" i="2"/>
  <c r="U3" i="2"/>
  <c r="T3" i="2"/>
  <c r="S3" i="2"/>
  <c r="R3" i="2"/>
  <c r="J3" i="2"/>
  <c r="C3" i="2"/>
  <c r="U2" i="2"/>
  <c r="T2" i="2"/>
  <c r="S2" i="2"/>
  <c r="R2" i="2"/>
  <c r="N2" i="2"/>
  <c r="J2" i="2"/>
  <c r="C2" i="2"/>
  <c r="AH133" i="1"/>
  <c r="T133" i="1"/>
  <c r="S133" i="1"/>
  <c r="R133" i="1"/>
  <c r="Q133" i="1"/>
  <c r="I133" i="1"/>
  <c r="C133" i="1"/>
  <c r="AH132" i="1"/>
  <c r="T132" i="1"/>
  <c r="S132" i="1"/>
  <c r="R132" i="1"/>
  <c r="Q132" i="1"/>
  <c r="I132" i="1"/>
  <c r="C132" i="1"/>
  <c r="AH131" i="1"/>
  <c r="T131" i="1"/>
  <c r="S131" i="1"/>
  <c r="R131" i="1"/>
  <c r="Q131" i="1"/>
  <c r="M131" i="1"/>
  <c r="I131" i="1"/>
  <c r="C131" i="1"/>
  <c r="AH130" i="1"/>
  <c r="T130" i="1"/>
  <c r="S130" i="1"/>
  <c r="R130" i="1"/>
  <c r="Q130" i="1"/>
  <c r="I130" i="1"/>
  <c r="C130" i="1"/>
  <c r="AH129" i="1"/>
  <c r="T129" i="1"/>
  <c r="S129" i="1"/>
  <c r="R129" i="1"/>
  <c r="Q129" i="1"/>
  <c r="M129" i="1"/>
  <c r="I129" i="1"/>
  <c r="C129" i="1"/>
  <c r="AH128" i="1"/>
  <c r="T128" i="1"/>
  <c r="S128" i="1"/>
  <c r="R128" i="1"/>
  <c r="Q128" i="1"/>
  <c r="I128" i="1"/>
  <c r="C128" i="1"/>
  <c r="AH127" i="1"/>
  <c r="T127" i="1"/>
  <c r="S127" i="1"/>
  <c r="R127" i="1"/>
  <c r="Q127" i="1"/>
  <c r="I127" i="1"/>
  <c r="C127" i="1"/>
  <c r="AH126" i="1"/>
  <c r="T126" i="1"/>
  <c r="S126" i="1"/>
  <c r="R126" i="1"/>
  <c r="Q126" i="1"/>
  <c r="I126" i="1"/>
  <c r="C126" i="1"/>
  <c r="AH125" i="1"/>
  <c r="T125" i="1"/>
  <c r="S125" i="1"/>
  <c r="R125" i="1"/>
  <c r="Q125" i="1"/>
  <c r="M125" i="1"/>
  <c r="I125" i="1"/>
  <c r="C125" i="1"/>
  <c r="AH124" i="1"/>
  <c r="T124" i="1"/>
  <c r="S124" i="1"/>
  <c r="R124" i="1"/>
  <c r="Q124" i="1"/>
  <c r="M124" i="1"/>
  <c r="I124" i="1"/>
  <c r="C124" i="1"/>
  <c r="AH123" i="1"/>
  <c r="T123" i="1"/>
  <c r="S123" i="1"/>
  <c r="R123" i="1"/>
  <c r="Q123" i="1"/>
  <c r="I123" i="1"/>
  <c r="C123" i="1"/>
  <c r="AH122" i="1"/>
  <c r="T122" i="1"/>
  <c r="S122" i="1"/>
  <c r="R122" i="1"/>
  <c r="Q122" i="1"/>
  <c r="M122" i="1"/>
  <c r="I122" i="1"/>
  <c r="C122" i="1"/>
  <c r="AI121" i="1"/>
  <c r="AH121" i="1"/>
  <c r="T121" i="1"/>
  <c r="S121" i="1"/>
  <c r="R121" i="1"/>
  <c r="Q121" i="1"/>
  <c r="M121" i="1"/>
  <c r="I121" i="1"/>
  <c r="C121" i="1"/>
  <c r="AI120" i="1"/>
  <c r="AH120" i="1"/>
  <c r="T120" i="1"/>
  <c r="S120" i="1"/>
  <c r="R120" i="1"/>
  <c r="Q120" i="1"/>
  <c r="I120" i="1"/>
  <c r="C120" i="1"/>
  <c r="AH119" i="1"/>
  <c r="T119" i="1"/>
  <c r="S119" i="1"/>
  <c r="R119" i="1"/>
  <c r="Q119" i="1"/>
  <c r="I119" i="1"/>
  <c r="C119" i="1"/>
  <c r="AH118" i="1"/>
  <c r="T118" i="1"/>
  <c r="S118" i="1"/>
  <c r="R118" i="1"/>
  <c r="Q118" i="1"/>
  <c r="M118" i="1"/>
  <c r="I118" i="1"/>
  <c r="C118" i="1"/>
  <c r="AH117" i="1"/>
  <c r="T117" i="1"/>
  <c r="S117" i="1"/>
  <c r="R117" i="1"/>
  <c r="Q117" i="1"/>
  <c r="I117" i="1"/>
  <c r="C117" i="1"/>
  <c r="AH116" i="1"/>
  <c r="T116" i="1"/>
  <c r="S116" i="1"/>
  <c r="R116" i="1"/>
  <c r="Q116" i="1"/>
  <c r="M116" i="1"/>
  <c r="I116" i="1"/>
  <c r="C116" i="1"/>
  <c r="AI115" i="1"/>
  <c r="AH115" i="1"/>
  <c r="T115" i="1"/>
  <c r="S115" i="1"/>
  <c r="R115" i="1"/>
  <c r="Q115" i="1"/>
  <c r="M115" i="1"/>
  <c r="I115" i="1"/>
  <c r="C115" i="1"/>
  <c r="AH114" i="1"/>
  <c r="T114" i="1"/>
  <c r="S114" i="1"/>
  <c r="R114" i="1"/>
  <c r="Q114" i="1"/>
  <c r="I114" i="1"/>
  <c r="C114" i="1"/>
  <c r="AI113" i="1"/>
  <c r="AH113" i="1"/>
  <c r="T113" i="1"/>
  <c r="S113" i="1"/>
  <c r="R113" i="1"/>
  <c r="Q113" i="1"/>
  <c r="M113" i="1"/>
  <c r="I113" i="1"/>
  <c r="C113" i="1"/>
  <c r="AH112" i="1"/>
  <c r="T112" i="1"/>
  <c r="S112" i="1"/>
  <c r="R112" i="1"/>
  <c r="Q112" i="1"/>
  <c r="I112" i="1"/>
  <c r="C112" i="1"/>
  <c r="AH111" i="1"/>
  <c r="T111" i="1"/>
  <c r="S111" i="1"/>
  <c r="R111" i="1"/>
  <c r="Q111" i="1"/>
  <c r="I111" i="1"/>
  <c r="C111" i="1"/>
  <c r="AH110" i="1"/>
  <c r="T110" i="1"/>
  <c r="S110" i="1"/>
  <c r="R110" i="1"/>
  <c r="Q110" i="1"/>
  <c r="I110" i="1"/>
  <c r="C110" i="1"/>
  <c r="AH109" i="1"/>
  <c r="T109" i="1"/>
  <c r="S109" i="1"/>
  <c r="R109" i="1"/>
  <c r="Q109" i="1"/>
  <c r="M109" i="1"/>
  <c r="I109" i="1"/>
  <c r="C109" i="1"/>
  <c r="AH108" i="1"/>
  <c r="T108" i="1"/>
  <c r="S108" i="1"/>
  <c r="R108" i="1"/>
  <c r="Q108" i="1"/>
  <c r="I108" i="1"/>
  <c r="C108" i="1"/>
  <c r="AH107" i="1"/>
  <c r="T107" i="1"/>
  <c r="S107" i="1"/>
  <c r="R107" i="1"/>
  <c r="Q107" i="1"/>
  <c r="I107" i="1"/>
  <c r="C107" i="1"/>
  <c r="AI106" i="1"/>
  <c r="AH106" i="1"/>
  <c r="T106" i="1"/>
  <c r="S106" i="1"/>
  <c r="R106" i="1"/>
  <c r="Q106" i="1"/>
  <c r="M106" i="1"/>
  <c r="I106" i="1"/>
  <c r="C106" i="1"/>
  <c r="AH105" i="1"/>
  <c r="T105" i="1"/>
  <c r="S105" i="1"/>
  <c r="R105" i="1"/>
  <c r="Q105" i="1"/>
  <c r="M105" i="1"/>
  <c r="I105" i="1"/>
  <c r="C105" i="1"/>
  <c r="AH104" i="1"/>
  <c r="T104" i="1"/>
  <c r="S104" i="1"/>
  <c r="R104" i="1"/>
  <c r="Q104" i="1"/>
  <c r="M104" i="1"/>
  <c r="I104" i="1"/>
  <c r="C104" i="1"/>
  <c r="AH103" i="1"/>
  <c r="T103" i="1"/>
  <c r="S103" i="1"/>
  <c r="R103" i="1"/>
  <c r="Q103" i="1"/>
  <c r="M103" i="1"/>
  <c r="I103" i="1"/>
  <c r="C103" i="1"/>
  <c r="AI102" i="1"/>
  <c r="AH102" i="1"/>
  <c r="T102" i="1"/>
  <c r="S102" i="1"/>
  <c r="R102" i="1"/>
  <c r="Q102" i="1"/>
  <c r="I102" i="1"/>
  <c r="C102" i="1"/>
  <c r="AI101" i="1"/>
  <c r="AH101" i="1"/>
  <c r="T101" i="1"/>
  <c r="S101" i="1"/>
  <c r="R101" i="1"/>
  <c r="Q101" i="1"/>
  <c r="I101" i="1"/>
  <c r="C101" i="1"/>
  <c r="AH100" i="1"/>
  <c r="T100" i="1"/>
  <c r="S100" i="1"/>
  <c r="R100" i="1"/>
  <c r="Q100" i="1"/>
  <c r="I100" i="1"/>
  <c r="C100" i="1"/>
  <c r="AH99" i="1"/>
  <c r="T99" i="1"/>
  <c r="S99" i="1"/>
  <c r="R99" i="1"/>
  <c r="Q99" i="1"/>
  <c r="I99" i="1"/>
  <c r="C99" i="1"/>
  <c r="AH98" i="1"/>
  <c r="T98" i="1"/>
  <c r="S98" i="1"/>
  <c r="R98" i="1"/>
  <c r="Q98" i="1"/>
  <c r="M98" i="1"/>
  <c r="I98" i="1"/>
  <c r="C98" i="1"/>
  <c r="AH97" i="1"/>
  <c r="T97" i="1"/>
  <c r="S97" i="1"/>
  <c r="R97" i="1"/>
  <c r="Q97" i="1"/>
  <c r="I97" i="1"/>
  <c r="C97" i="1"/>
  <c r="AH96" i="1"/>
  <c r="T96" i="1"/>
  <c r="S96" i="1"/>
  <c r="R96" i="1"/>
  <c r="Q96" i="1"/>
  <c r="M96" i="1"/>
  <c r="I96" i="1"/>
  <c r="C96" i="1"/>
  <c r="AH95" i="1"/>
  <c r="T95" i="1"/>
  <c r="S95" i="1"/>
  <c r="R95" i="1"/>
  <c r="Q95" i="1"/>
  <c r="I95" i="1"/>
  <c r="C95" i="1"/>
  <c r="AH94" i="1"/>
  <c r="T94" i="1"/>
  <c r="S94" i="1"/>
  <c r="R94" i="1"/>
  <c r="Q94" i="1"/>
  <c r="I94" i="1"/>
  <c r="C94" i="1"/>
  <c r="AH93" i="1"/>
  <c r="T93" i="1"/>
  <c r="S93" i="1"/>
  <c r="R93" i="1"/>
  <c r="Q93" i="1"/>
  <c r="M93" i="1"/>
  <c r="I93" i="1"/>
  <c r="C93" i="1"/>
  <c r="AH92" i="1"/>
  <c r="T92" i="1"/>
  <c r="S92" i="1"/>
  <c r="R92" i="1"/>
  <c r="Q92" i="1"/>
  <c r="M92" i="1"/>
  <c r="I92" i="1"/>
  <c r="C92" i="1"/>
  <c r="AH91" i="1"/>
  <c r="T91" i="1"/>
  <c r="S91" i="1"/>
  <c r="R91" i="1"/>
  <c r="Q91" i="1"/>
  <c r="M91" i="1"/>
  <c r="I91" i="1"/>
  <c r="C91" i="1"/>
  <c r="AH90" i="1"/>
  <c r="T90" i="1"/>
  <c r="S90" i="1"/>
  <c r="R90" i="1"/>
  <c r="Q90" i="1"/>
  <c r="M90" i="1"/>
  <c r="I90" i="1"/>
  <c r="C90" i="1"/>
  <c r="AH89" i="1"/>
  <c r="T89" i="1"/>
  <c r="S89" i="1"/>
  <c r="R89" i="1"/>
  <c r="Q89" i="1"/>
  <c r="M89" i="1"/>
  <c r="I89" i="1"/>
  <c r="C89" i="1"/>
  <c r="AH88" i="1"/>
  <c r="T88" i="1"/>
  <c r="S88" i="1"/>
  <c r="R88" i="1"/>
  <c r="Q88" i="1"/>
  <c r="I88" i="1"/>
  <c r="C88" i="1"/>
  <c r="AH87" i="1"/>
  <c r="T87" i="1"/>
  <c r="S87" i="1"/>
  <c r="R87" i="1"/>
  <c r="Q87" i="1"/>
  <c r="I87" i="1"/>
  <c r="C87" i="1"/>
  <c r="AH86" i="1"/>
  <c r="T86" i="1"/>
  <c r="S86" i="1"/>
  <c r="R86" i="1"/>
  <c r="Q86" i="1"/>
  <c r="I86" i="1"/>
  <c r="C86" i="1"/>
  <c r="AG85" i="1"/>
  <c r="AH85" i="1"/>
  <c r="T85" i="1"/>
  <c r="S85" i="1"/>
  <c r="R85" i="1"/>
  <c r="Q85" i="1"/>
  <c r="M85" i="1"/>
  <c r="I85" i="1"/>
  <c r="C85" i="1"/>
  <c r="AH84" i="1"/>
  <c r="T84" i="1"/>
  <c r="S84" i="1"/>
  <c r="R84" i="1"/>
  <c r="Q84" i="1"/>
  <c r="M84" i="1"/>
  <c r="I84" i="1"/>
  <c r="C84" i="1"/>
  <c r="AH83" i="1"/>
  <c r="T83" i="1"/>
  <c r="S83" i="1"/>
  <c r="R83" i="1"/>
  <c r="Q83" i="1"/>
  <c r="M83" i="1"/>
  <c r="I83" i="1"/>
  <c r="C83" i="1"/>
  <c r="AH82" i="1"/>
  <c r="T82" i="1"/>
  <c r="S82" i="1"/>
  <c r="R82" i="1"/>
  <c r="Q82" i="1"/>
  <c r="M82" i="1"/>
  <c r="I82" i="1"/>
  <c r="C82" i="1"/>
  <c r="AI81" i="1"/>
  <c r="AH81" i="1"/>
  <c r="T81" i="1"/>
  <c r="S81" i="1"/>
  <c r="R81" i="1"/>
  <c r="Q81" i="1"/>
  <c r="M81" i="1"/>
  <c r="I81" i="1"/>
  <c r="C81" i="1"/>
  <c r="AH80" i="1"/>
  <c r="T80" i="1"/>
  <c r="S80" i="1"/>
  <c r="R80" i="1"/>
  <c r="Q80" i="1"/>
  <c r="I80" i="1"/>
  <c r="C80" i="1"/>
  <c r="AH79" i="1"/>
  <c r="T79" i="1"/>
  <c r="S79" i="1"/>
  <c r="R79" i="1"/>
  <c r="Q79" i="1"/>
  <c r="I79" i="1"/>
  <c r="C79" i="1"/>
  <c r="AH78" i="1"/>
  <c r="T78" i="1"/>
  <c r="S78" i="1"/>
  <c r="R78" i="1"/>
  <c r="Q78" i="1"/>
  <c r="I78" i="1"/>
  <c r="C78" i="1"/>
  <c r="AH77" i="1"/>
  <c r="T77" i="1"/>
  <c r="S77" i="1"/>
  <c r="R77" i="1"/>
  <c r="Q77" i="1"/>
  <c r="I77" i="1"/>
  <c r="C77" i="1"/>
  <c r="AH76" i="1"/>
  <c r="T76" i="1"/>
  <c r="S76" i="1"/>
  <c r="R76" i="1"/>
  <c r="Q76" i="1"/>
  <c r="I76" i="1"/>
  <c r="C76" i="1"/>
  <c r="AH75" i="1"/>
  <c r="T75" i="1"/>
  <c r="S75" i="1"/>
  <c r="R75" i="1"/>
  <c r="Q75" i="1"/>
  <c r="M75" i="1"/>
  <c r="I75" i="1"/>
  <c r="C75" i="1"/>
  <c r="AH74" i="1"/>
  <c r="T74" i="1"/>
  <c r="S74" i="1"/>
  <c r="R74" i="1"/>
  <c r="Q74" i="1"/>
  <c r="M74" i="1"/>
  <c r="I74" i="1"/>
  <c r="C74" i="1"/>
  <c r="AH73" i="1"/>
  <c r="T73" i="1"/>
  <c r="S73" i="1"/>
  <c r="R73" i="1"/>
  <c r="Q73" i="1"/>
  <c r="I73" i="1"/>
  <c r="C73" i="1"/>
  <c r="AI72" i="1"/>
  <c r="AH72" i="1"/>
  <c r="T72" i="1"/>
  <c r="S72" i="1"/>
  <c r="R72" i="1"/>
  <c r="Q72" i="1"/>
  <c r="M72" i="1"/>
  <c r="I72" i="1"/>
  <c r="C72" i="1"/>
  <c r="AH71" i="1"/>
  <c r="T71" i="1"/>
  <c r="S71" i="1"/>
  <c r="R71" i="1"/>
  <c r="Q71" i="1"/>
  <c r="I71" i="1"/>
  <c r="C71" i="1"/>
  <c r="AI70" i="1"/>
  <c r="AH70" i="1"/>
  <c r="T70" i="1"/>
  <c r="S70" i="1"/>
  <c r="R70" i="1"/>
  <c r="Q70" i="1"/>
  <c r="I70" i="1"/>
  <c r="C70" i="1"/>
  <c r="AH69" i="1"/>
  <c r="T69" i="1"/>
  <c r="S69" i="1"/>
  <c r="R69" i="1"/>
  <c r="Q69" i="1"/>
  <c r="I69" i="1"/>
  <c r="C69" i="1"/>
  <c r="AH68" i="1"/>
  <c r="T68" i="1"/>
  <c r="S68" i="1"/>
  <c r="R68" i="1"/>
  <c r="Q68" i="1"/>
  <c r="I68" i="1"/>
  <c r="C68" i="1"/>
  <c r="AH67" i="1"/>
  <c r="T67" i="1"/>
  <c r="S67" i="1"/>
  <c r="R67" i="1"/>
  <c r="Q67" i="1"/>
  <c r="I67" i="1"/>
  <c r="C67" i="1"/>
  <c r="AH66" i="1"/>
  <c r="T66" i="1"/>
  <c r="S66" i="1"/>
  <c r="R66" i="1"/>
  <c r="Q66" i="1"/>
  <c r="M66" i="1"/>
  <c r="I66" i="1"/>
  <c r="C66" i="1"/>
  <c r="AH65" i="1"/>
  <c r="T65" i="1"/>
  <c r="S65" i="1"/>
  <c r="R65" i="1"/>
  <c r="Q65" i="1"/>
  <c r="I65" i="1"/>
  <c r="C65" i="1"/>
  <c r="AH64" i="1"/>
  <c r="T64" i="1"/>
  <c r="S64" i="1"/>
  <c r="R64" i="1"/>
  <c r="Q64" i="1"/>
  <c r="M64" i="1"/>
  <c r="I64" i="1"/>
  <c r="C64" i="1"/>
  <c r="AH63" i="1"/>
  <c r="T63" i="1"/>
  <c r="S63" i="1"/>
  <c r="R63" i="1"/>
  <c r="Q63" i="1"/>
  <c r="I63" i="1"/>
  <c r="C63" i="1"/>
  <c r="AH62" i="1"/>
  <c r="T62" i="1"/>
  <c r="S62" i="1"/>
  <c r="R62" i="1"/>
  <c r="Q62" i="1"/>
  <c r="M62" i="1"/>
  <c r="I62" i="1"/>
  <c r="C62" i="1"/>
  <c r="AH61" i="1"/>
  <c r="T61" i="1"/>
  <c r="S61" i="1"/>
  <c r="R61" i="1"/>
  <c r="Q61" i="1"/>
  <c r="I61" i="1"/>
  <c r="C61" i="1"/>
  <c r="AI60" i="1"/>
  <c r="AH60" i="1"/>
  <c r="T60" i="1"/>
  <c r="S60" i="1"/>
  <c r="R60" i="1"/>
  <c r="Q60" i="1"/>
  <c r="I60" i="1"/>
  <c r="C60" i="1"/>
  <c r="AH59" i="1"/>
  <c r="T59" i="1"/>
  <c r="S59" i="1"/>
  <c r="R59" i="1"/>
  <c r="Q59" i="1"/>
  <c r="M59" i="1"/>
  <c r="I59" i="1"/>
  <c r="C59" i="1"/>
  <c r="AH58" i="1"/>
  <c r="T58" i="1"/>
  <c r="S58" i="1"/>
  <c r="R58" i="1"/>
  <c r="Q58" i="1"/>
  <c r="M58" i="1"/>
  <c r="I58" i="1"/>
  <c r="C58" i="1"/>
  <c r="AH57" i="1"/>
  <c r="T57" i="1"/>
  <c r="S57" i="1"/>
  <c r="R57" i="1"/>
  <c r="Q57" i="1"/>
  <c r="M57" i="1"/>
  <c r="I57" i="1"/>
  <c r="C57" i="1"/>
  <c r="AH56" i="1"/>
  <c r="T56" i="1"/>
  <c r="S56" i="1"/>
  <c r="R56" i="1"/>
  <c r="Q56" i="1"/>
  <c r="M56" i="1"/>
  <c r="I56" i="1"/>
  <c r="C56" i="1"/>
  <c r="AH55" i="1"/>
  <c r="T55" i="1"/>
  <c r="S55" i="1"/>
  <c r="R55" i="1"/>
  <c r="Q55" i="1"/>
  <c r="I55" i="1"/>
  <c r="C55" i="1"/>
  <c r="AH54" i="1"/>
  <c r="T54" i="1"/>
  <c r="S54" i="1"/>
  <c r="R54" i="1"/>
  <c r="Q54" i="1"/>
  <c r="I54" i="1"/>
  <c r="C54" i="1"/>
  <c r="AH53" i="1"/>
  <c r="T53" i="1"/>
  <c r="S53" i="1"/>
  <c r="R53" i="1"/>
  <c r="Q53" i="1"/>
  <c r="M53" i="1"/>
  <c r="I53" i="1"/>
  <c r="C53" i="1"/>
  <c r="AH52" i="1"/>
  <c r="T52" i="1"/>
  <c r="S52" i="1"/>
  <c r="R52" i="1"/>
  <c r="Q52" i="1"/>
  <c r="I52" i="1"/>
  <c r="C52" i="1"/>
  <c r="AH51" i="1"/>
  <c r="T51" i="1"/>
  <c r="S51" i="1"/>
  <c r="R51" i="1"/>
  <c r="Q51" i="1"/>
  <c r="M51" i="1"/>
  <c r="I51" i="1"/>
  <c r="C51" i="1"/>
  <c r="AI50" i="1"/>
  <c r="AH50" i="1"/>
  <c r="T50" i="1"/>
  <c r="S50" i="1"/>
  <c r="R50" i="1"/>
  <c r="Q50" i="1"/>
  <c r="M50" i="1"/>
  <c r="I50" i="1"/>
  <c r="C50" i="1"/>
  <c r="AH49" i="1"/>
  <c r="T49" i="1"/>
  <c r="S49" i="1"/>
  <c r="R49" i="1"/>
  <c r="Q49" i="1"/>
  <c r="M49" i="1"/>
  <c r="I49" i="1"/>
  <c r="C49" i="1"/>
  <c r="AH48" i="1"/>
  <c r="T48" i="1"/>
  <c r="S48" i="1"/>
  <c r="R48" i="1"/>
  <c r="Q48" i="1"/>
  <c r="M48" i="1"/>
  <c r="I48" i="1"/>
  <c r="C48" i="1"/>
  <c r="AH47" i="1"/>
  <c r="T47" i="1"/>
  <c r="S47" i="1"/>
  <c r="R47" i="1"/>
  <c r="Q47" i="1"/>
  <c r="M47" i="1"/>
  <c r="I47" i="1"/>
  <c r="C47" i="1"/>
  <c r="AH46" i="1"/>
  <c r="T46" i="1"/>
  <c r="S46" i="1"/>
  <c r="R46" i="1"/>
  <c r="Q46" i="1"/>
  <c r="M46" i="1"/>
  <c r="I46" i="1"/>
  <c r="C46" i="1"/>
  <c r="AH45" i="1"/>
  <c r="T45" i="1"/>
  <c r="S45" i="1"/>
  <c r="R45" i="1"/>
  <c r="Q45" i="1"/>
  <c r="M45" i="1"/>
  <c r="I45" i="1"/>
  <c r="C45" i="1"/>
  <c r="AH44" i="1"/>
  <c r="T44" i="1"/>
  <c r="S44" i="1"/>
  <c r="R44" i="1"/>
  <c r="Q44" i="1"/>
  <c r="M44" i="1"/>
  <c r="I44" i="1"/>
  <c r="C44" i="1"/>
  <c r="AH43" i="1"/>
  <c r="T43" i="1"/>
  <c r="S43" i="1"/>
  <c r="R43" i="1"/>
  <c r="Q43" i="1"/>
  <c r="M43" i="1"/>
  <c r="I43" i="1"/>
  <c r="C43" i="1"/>
  <c r="AH42" i="1"/>
  <c r="T42" i="1"/>
  <c r="S42" i="1"/>
  <c r="R42" i="1"/>
  <c r="Q42" i="1"/>
  <c r="I42" i="1"/>
  <c r="C42" i="1"/>
  <c r="AH41" i="1"/>
  <c r="T41" i="1"/>
  <c r="S41" i="1"/>
  <c r="R41" i="1"/>
  <c r="Q41" i="1"/>
  <c r="M41" i="1"/>
  <c r="I41" i="1"/>
  <c r="C41" i="1"/>
  <c r="AH40" i="1"/>
  <c r="T40" i="1"/>
  <c r="S40" i="1"/>
  <c r="R40" i="1"/>
  <c r="Q40" i="1"/>
  <c r="M40" i="1"/>
  <c r="I40" i="1"/>
  <c r="C40" i="1"/>
  <c r="AH39" i="1"/>
  <c r="T39" i="1"/>
  <c r="S39" i="1"/>
  <c r="R39" i="1"/>
  <c r="Q39" i="1"/>
  <c r="I39" i="1"/>
  <c r="C39" i="1"/>
  <c r="AH38" i="1"/>
  <c r="T38" i="1"/>
  <c r="S38" i="1"/>
  <c r="R38" i="1"/>
  <c r="Q38" i="1"/>
  <c r="M38" i="1"/>
  <c r="I38" i="1"/>
  <c r="C38" i="1"/>
  <c r="AH37" i="1"/>
  <c r="T37" i="1"/>
  <c r="S37" i="1"/>
  <c r="R37" i="1"/>
  <c r="Q37" i="1"/>
  <c r="I37" i="1"/>
  <c r="C37" i="1"/>
  <c r="AH36" i="1"/>
  <c r="T36" i="1"/>
  <c r="S36" i="1"/>
  <c r="R36" i="1"/>
  <c r="Q36" i="1"/>
  <c r="M36" i="1"/>
  <c r="I36" i="1"/>
  <c r="C36" i="1"/>
  <c r="AH35" i="1"/>
  <c r="T35" i="1"/>
  <c r="S35" i="1"/>
  <c r="R35" i="1"/>
  <c r="Q35" i="1"/>
  <c r="I35" i="1"/>
  <c r="C35" i="1"/>
  <c r="AH34" i="1"/>
  <c r="T34" i="1"/>
  <c r="S34" i="1"/>
  <c r="R34" i="1"/>
  <c r="Q34" i="1"/>
  <c r="I34" i="1"/>
  <c r="C34" i="1"/>
  <c r="AG33" i="1"/>
  <c r="AH33" i="1"/>
  <c r="T33" i="1"/>
  <c r="S33" i="1"/>
  <c r="R33" i="1"/>
  <c r="Q33" i="1"/>
  <c r="M33" i="1"/>
  <c r="I33" i="1"/>
  <c r="C33" i="1"/>
  <c r="AH32" i="1"/>
  <c r="T32" i="1"/>
  <c r="S32" i="1"/>
  <c r="R32" i="1"/>
  <c r="Q32" i="1"/>
  <c r="M32" i="1"/>
  <c r="I32" i="1"/>
  <c r="C32" i="1"/>
  <c r="AH31" i="1"/>
  <c r="T31" i="1"/>
  <c r="S31" i="1"/>
  <c r="R31" i="1"/>
  <c r="Q31" i="1"/>
  <c r="I31" i="1"/>
  <c r="C31" i="1"/>
  <c r="AH30" i="1"/>
  <c r="T30" i="1"/>
  <c r="S30" i="1"/>
  <c r="R30" i="1"/>
  <c r="Q30" i="1"/>
  <c r="I30" i="1"/>
  <c r="C30" i="1"/>
  <c r="AI29" i="1"/>
  <c r="AH29" i="1"/>
  <c r="T29" i="1"/>
  <c r="S29" i="1"/>
  <c r="R29" i="1"/>
  <c r="Q29" i="1"/>
  <c r="I29" i="1"/>
  <c r="C29" i="1"/>
  <c r="AH28" i="1"/>
  <c r="T28" i="1"/>
  <c r="S28" i="1"/>
  <c r="R28" i="1"/>
  <c r="Q28" i="1"/>
  <c r="M28" i="1"/>
  <c r="I28" i="1"/>
  <c r="C28" i="1"/>
  <c r="AH27" i="1"/>
  <c r="T27" i="1"/>
  <c r="S27" i="1"/>
  <c r="R27" i="1"/>
  <c r="Q27" i="1"/>
  <c r="M27" i="1"/>
  <c r="I27" i="1"/>
  <c r="C27" i="1"/>
  <c r="AH26" i="1"/>
  <c r="T26" i="1"/>
  <c r="S26" i="1"/>
  <c r="R26" i="1"/>
  <c r="Q26" i="1"/>
  <c r="I26" i="1"/>
  <c r="C26" i="1"/>
  <c r="AG25" i="1"/>
  <c r="AI25" i="1"/>
  <c r="AH25" i="1"/>
  <c r="T25" i="1"/>
  <c r="S25" i="1"/>
  <c r="R25" i="1"/>
  <c r="Q25" i="1"/>
  <c r="M25" i="1"/>
  <c r="I25" i="1"/>
  <c r="C25" i="1"/>
  <c r="AH24" i="1"/>
  <c r="T24" i="1"/>
  <c r="S24" i="1"/>
  <c r="R24" i="1"/>
  <c r="Q24" i="1"/>
  <c r="I24" i="1"/>
  <c r="C24" i="1"/>
  <c r="AH23" i="1"/>
  <c r="T23" i="1"/>
  <c r="S23" i="1"/>
  <c r="R23" i="1"/>
  <c r="Q23" i="1"/>
  <c r="I23" i="1"/>
  <c r="C23" i="1"/>
  <c r="AH22" i="1"/>
  <c r="T22" i="1"/>
  <c r="S22" i="1"/>
  <c r="R22" i="1"/>
  <c r="Q22" i="1"/>
  <c r="M22" i="1"/>
  <c r="I22" i="1"/>
  <c r="C22" i="1"/>
  <c r="AH21" i="1"/>
  <c r="T21" i="1"/>
  <c r="S21" i="1"/>
  <c r="R21" i="1"/>
  <c r="Q21" i="1"/>
  <c r="M21" i="1"/>
  <c r="I21" i="1"/>
  <c r="C21" i="1"/>
  <c r="AH20" i="1"/>
  <c r="T20" i="1"/>
  <c r="S20" i="1"/>
  <c r="R20" i="1"/>
  <c r="Q20" i="1"/>
  <c r="M20" i="1"/>
  <c r="I20" i="1"/>
  <c r="C20" i="1"/>
  <c r="AH19" i="1"/>
  <c r="T19" i="1"/>
  <c r="S19" i="1"/>
  <c r="R19" i="1"/>
  <c r="Q19" i="1"/>
  <c r="I19" i="1"/>
  <c r="C19" i="1"/>
  <c r="AH18" i="1"/>
  <c r="T18" i="1"/>
  <c r="S18" i="1"/>
  <c r="R18" i="1"/>
  <c r="Q18" i="1"/>
  <c r="M18" i="1"/>
  <c r="I18" i="1"/>
  <c r="C18" i="1"/>
  <c r="AH17" i="1"/>
  <c r="T17" i="1"/>
  <c r="S17" i="1"/>
  <c r="R17" i="1"/>
  <c r="Q17" i="1"/>
  <c r="M17" i="1"/>
  <c r="I17" i="1"/>
  <c r="C17" i="1"/>
  <c r="AH16" i="1"/>
  <c r="T16" i="1"/>
  <c r="S16" i="1"/>
  <c r="R16" i="1"/>
  <c r="Q16" i="1"/>
  <c r="I16" i="1"/>
  <c r="C16" i="1"/>
  <c r="AH15" i="1"/>
  <c r="T15" i="1"/>
  <c r="S15" i="1"/>
  <c r="R15" i="1"/>
  <c r="Q15" i="1"/>
  <c r="I15" i="1"/>
  <c r="C15" i="1"/>
  <c r="AH14" i="1"/>
  <c r="T14" i="1"/>
  <c r="S14" i="1"/>
  <c r="R14" i="1"/>
  <c r="Q14" i="1"/>
  <c r="I14" i="1"/>
  <c r="C14" i="1"/>
  <c r="AH13" i="1"/>
  <c r="T13" i="1"/>
  <c r="S13" i="1"/>
  <c r="R13" i="1"/>
  <c r="Q13" i="1"/>
  <c r="M13" i="1"/>
  <c r="I13" i="1"/>
  <c r="C13" i="1"/>
  <c r="AH12" i="1"/>
  <c r="T12" i="1"/>
  <c r="S12" i="1"/>
  <c r="R12" i="1"/>
  <c r="Q12" i="1"/>
  <c r="M12" i="1"/>
  <c r="I12" i="1"/>
  <c r="C12" i="1"/>
  <c r="AH11" i="1"/>
  <c r="T11" i="1"/>
  <c r="S11" i="1"/>
  <c r="R11" i="1"/>
  <c r="Q11" i="1"/>
  <c r="I11" i="1"/>
  <c r="C11" i="1"/>
  <c r="AH10" i="1"/>
  <c r="T10" i="1"/>
  <c r="S10" i="1"/>
  <c r="R10" i="1"/>
  <c r="Q10" i="1"/>
  <c r="I10" i="1"/>
  <c r="C10" i="1"/>
  <c r="AH9" i="1"/>
  <c r="T9" i="1"/>
  <c r="S9" i="1"/>
  <c r="R9" i="1"/>
  <c r="Q9" i="1"/>
  <c r="M9" i="1"/>
  <c r="I9" i="1"/>
  <c r="C9" i="1"/>
  <c r="AH8" i="1"/>
  <c r="T8" i="1"/>
  <c r="S8" i="1"/>
  <c r="R8" i="1"/>
  <c r="Q8" i="1"/>
  <c r="I8" i="1"/>
  <c r="C8" i="1"/>
  <c r="AI7" i="1"/>
  <c r="AH7" i="1"/>
  <c r="T7" i="1"/>
  <c r="S7" i="1"/>
  <c r="R7" i="1"/>
  <c r="Q7" i="1"/>
  <c r="I7" i="1"/>
  <c r="C7" i="1"/>
  <c r="AH6" i="1"/>
  <c r="T6" i="1"/>
  <c r="S6" i="1"/>
  <c r="R6" i="1"/>
  <c r="Q6" i="1"/>
  <c r="M6" i="1"/>
  <c r="I6" i="1"/>
  <c r="C6" i="1"/>
  <c r="AH5" i="1"/>
  <c r="T5" i="1"/>
  <c r="S5" i="1"/>
  <c r="R5" i="1"/>
  <c r="Q5" i="1"/>
  <c r="I5" i="1"/>
  <c r="C5" i="1"/>
  <c r="AI4" i="1"/>
  <c r="AH4" i="1"/>
  <c r="T4" i="1"/>
  <c r="S4" i="1"/>
  <c r="R4" i="1"/>
  <c r="Q4" i="1"/>
  <c r="I4" i="1"/>
  <c r="C4" i="1"/>
  <c r="AH3" i="1"/>
  <c r="T3" i="1"/>
  <c r="S3" i="1"/>
  <c r="R3" i="1"/>
  <c r="Q3" i="1"/>
  <c r="I3" i="1"/>
  <c r="C3" i="1"/>
  <c r="AH2" i="1"/>
  <c r="T2" i="1"/>
  <c r="S2" i="1"/>
  <c r="R2" i="1"/>
  <c r="Q2" i="1"/>
  <c r="M2" i="1"/>
  <c r="I2" i="1"/>
  <c r="C2" i="1"/>
</calcChain>
</file>

<file path=xl/sharedStrings.xml><?xml version="1.0" encoding="utf-8"?>
<sst xmlns="http://schemas.openxmlformats.org/spreadsheetml/2006/main" count="1955" uniqueCount="325">
  <si>
    <t>date</t>
  </si>
  <si>
    <t>CODEBOOK</t>
  </si>
  <si>
    <t>day</t>
  </si>
  <si>
    <t>time</t>
  </si>
  <si>
    <t>time_period</t>
  </si>
  <si>
    <t>id</t>
  </si>
  <si>
    <t>email</t>
  </si>
  <si>
    <t>comments</t>
  </si>
  <si>
    <t>gender</t>
  </si>
  <si>
    <t>sex</t>
  </si>
  <si>
    <t>age</t>
  </si>
  <si>
    <t>uni_year</t>
  </si>
  <si>
    <t>uni_year_other_type</t>
  </si>
  <si>
    <t>year_in_school</t>
  </si>
  <si>
    <t>major</t>
  </si>
  <si>
    <t>second_major</t>
  </si>
  <si>
    <t>condition</t>
  </si>
  <si>
    <t>DL</t>
  </si>
  <si>
    <t>DG</t>
  </si>
  <si>
    <t>NL</t>
  </si>
  <si>
    <t>NG</t>
  </si>
  <si>
    <t>reported</t>
  </si>
  <si>
    <t>matrix_id</t>
  </si>
  <si>
    <t>matix_a</t>
  </si>
  <si>
    <t>matrix_b</t>
  </si>
  <si>
    <t>matrix_c</t>
  </si>
  <si>
    <t>matrix_d</t>
  </si>
  <si>
    <t>matrix_e</t>
  </si>
  <si>
    <t>matrix_f</t>
  </si>
  <si>
    <t>matrix_g</t>
  </si>
  <si>
    <t>matrix_h</t>
  </si>
  <si>
    <t>matrix_i</t>
  </si>
  <si>
    <t>matrix_j</t>
  </si>
  <si>
    <t>actual</t>
  </si>
  <si>
    <t>cheated</t>
  </si>
  <si>
    <t>use_obs</t>
  </si>
  <si>
    <t>amt_cheat</t>
  </si>
  <si>
    <t>date that observation was collected (year = 2018)</t>
  </si>
  <si>
    <t>day of the week that the observation was collected</t>
  </si>
  <si>
    <t>time of day that the observation was collected (in 24 hour time)</t>
  </si>
  <si>
    <t>time of day that the observation was collected; 1 = morning (0:00-11:59); 2 = afternoon (12:00-16:59); 3 = evening (17:00-23:59)</t>
  </si>
  <si>
    <t xml:space="preserve">id </t>
  </si>
  <si>
    <t>participant’s unique 4 digit identification # (1000-1999 = gain frame; 2000-2999 = loss frame)</t>
  </si>
  <si>
    <t>participant’s email address, only collected in order to contact in case of raffle winning</t>
  </si>
  <si>
    <t>any comments about the observation (esp. why it should be excluded)</t>
  </si>
  <si>
    <t>if the observation be included in the data analysis (Yes or No)</t>
  </si>
  <si>
    <t>which of the four treatment conditions the observation falls under (DL = depleted_loss; DG = depleted_gain; NL = non-depleted_loss; NG = non-depleted_gain)</t>
  </si>
  <si>
    <t>if the observation was in the depleted_loss condition (1 =  YES; 0 = NO)</t>
  </si>
  <si>
    <t>if the observation was in the depleted_gain condition (1 =  YES; 0 = NO)</t>
  </si>
  <si>
    <t>if the observation was in the nondepleted_loss condition (1 =  YES; 0 = NO)</t>
  </si>
  <si>
    <t>if the observation was in the nondepleted_gain condition (1 =  YES; 0 = NO)</t>
  </si>
  <si>
    <t>number of tickets found in envelope that was submitted by participant anonymously into box</t>
  </si>
  <si>
    <t xml:space="preserve">participant’s unique 4 digit identification # under matrices data column with </t>
  </si>
  <si>
    <t>matrix_a</t>
  </si>
  <si>
    <t>if the person solve Matrix A correctly (1 = YES; 0 = NO)</t>
  </si>
  <si>
    <t>if the person solve Matrix B correctly (1 = YES; 0 = NO)</t>
  </si>
  <si>
    <t>if the person solve Matrix C correctly (1 = YES; 0 = NO)</t>
  </si>
  <si>
    <t>if the person solve Matrix D correctly (1 = YES; 0 = NO)</t>
  </si>
  <si>
    <t>if the person solve Matrix E correctly (1 = YES; 0 = NO)</t>
  </si>
  <si>
    <t>ldizon@wharton.upenn.edu</t>
  </si>
  <si>
    <t>if the person solve Matrix F correctly (1 = YES; 0 = NO)</t>
  </si>
  <si>
    <t>used penn ID# on qualtrics</t>
  </si>
  <si>
    <t>if the person solve Matrix G correctly (1 = YES; 0 = NO)</t>
  </si>
  <si>
    <t>Female</t>
  </si>
  <si>
    <t>YES</t>
  </si>
  <si>
    <t>if the person solve Matrix H correctly (1 = YES; 0 = NO)</t>
  </si>
  <si>
    <t>if the person solve Matrix I correctly (1 = YES; 0 = NO)</t>
  </si>
  <si>
    <t>if the person solve Matrix J correctly (1 = YES; 0 = NO)</t>
  </si>
  <si>
    <t>post-experiment demographic response to the question: "To which gender identity do you most identify?"</t>
  </si>
  <si>
    <t>Freshman</t>
  </si>
  <si>
    <t>based on post-experiment demographic survey (Male = 1; Female = 0)</t>
  </si>
  <si>
    <t>post-experiment demographic response to the question: "What is your age?"</t>
  </si>
  <si>
    <t>post-experiment demographic response to the question: "What year in university are you?"</t>
  </si>
  <si>
    <t>further explanation if response for uni_year = "Other"</t>
  </si>
  <si>
    <t>1 = Freshman; 2 = Sophomore; 3 = Junior; 4 = Senior; 5 = Other</t>
  </si>
  <si>
    <t>post-experiment demographic response to the question: "What area do you (intend to) study in college?" With options: Humanities, Math, Engineering, Business, Science, Nursing, Undecided, and Not Listed (with option to write answer). Respondents were allowed to select no options or multiple options.</t>
  </si>
  <si>
    <t>Business</t>
  </si>
  <si>
    <t>if the respondent selected more than one option for major</t>
  </si>
  <si>
    <t>if the person's value for reported was more than one greater than their score for actual (1 = cheated; 0 = did not cheat)</t>
  </si>
  <si>
    <t>amt_cheated</t>
  </si>
  <si>
    <t>if cheated = 1, by how much</t>
  </si>
  <si>
    <t>khannav@upenn.edu</t>
  </si>
  <si>
    <t>Other</t>
  </si>
  <si>
    <t>Graduate Student</t>
  </si>
  <si>
    <t>Humanities</t>
  </si>
  <si>
    <t>lizacr@sas.upenn.edu</t>
  </si>
  <si>
    <t>Junior</t>
  </si>
  <si>
    <t>danide@sas.upenn.edu</t>
  </si>
  <si>
    <t>Masters</t>
  </si>
  <si>
    <t>Not listed</t>
  </si>
  <si>
    <t>Engineering</t>
  </si>
  <si>
    <t>bryson@sas.upenn.edu</t>
  </si>
  <si>
    <t>Undecided</t>
  </si>
  <si>
    <t>minschoi@wharton.upenn.edu</t>
  </si>
  <si>
    <t>Male</t>
  </si>
  <si>
    <t>Senior</t>
  </si>
  <si>
    <t>cebouey@wharton.upenn.edu</t>
  </si>
  <si>
    <t>Sophomore</t>
  </si>
  <si>
    <t>biancaaa@nursing.upenn.edu</t>
  </si>
  <si>
    <t>Nursing</t>
  </si>
  <si>
    <t>lyonser@sas.upenn.edu</t>
  </si>
  <si>
    <t>yashbhat@sas.upenn.edu</t>
  </si>
  <si>
    <t>graduate</t>
  </si>
  <si>
    <t>alicemao@sas.upenn.edu</t>
  </si>
  <si>
    <t>Science</t>
  </si>
  <si>
    <t>gbroome@sas.upenn.edu</t>
  </si>
  <si>
    <t>ngeller@saes.upenn.edu</t>
  </si>
  <si>
    <t>nemehta@sas.upenn.edu</t>
  </si>
  <si>
    <t>rleone@sas.upenn.edu</t>
  </si>
  <si>
    <t>ashahn@sas.upenn.edu</t>
  </si>
  <si>
    <t>sfiszer@sas.upenn.edu</t>
  </si>
  <si>
    <t>rhkhim@sas.upenn.edu</t>
  </si>
  <si>
    <t>Graduate</t>
  </si>
  <si>
    <t>bensal@sas.upenn.edu</t>
  </si>
  <si>
    <t>jadelc@sas.upenn.edu</t>
  </si>
  <si>
    <t>iouddi@sas.upenn.edu</t>
  </si>
  <si>
    <t>jonzou@sas.upenn.edu</t>
  </si>
  <si>
    <t>shaashi@sas.upenn.edu</t>
  </si>
  <si>
    <t>pawalt@seas.upenn.edu</t>
  </si>
  <si>
    <t>tahori@sas.upenn.edu</t>
  </si>
  <si>
    <t>Graduate student</t>
  </si>
  <si>
    <t>oswidan@sas.upenn.edu</t>
  </si>
  <si>
    <t>ciching@wharton.upenn.edu</t>
  </si>
  <si>
    <t>frankane@sas.upenn.edu</t>
  </si>
  <si>
    <t>riag21@wharton.upenn.edu</t>
  </si>
  <si>
    <t>shji@gic.upenn.edu</t>
  </si>
  <si>
    <t>master</t>
  </si>
  <si>
    <t>Math</t>
  </si>
  <si>
    <t>grossmi@sas.upenn.edu</t>
  </si>
  <si>
    <t>loveday@sas.upenn.edu</t>
  </si>
  <si>
    <t>no matrix ID but was able to find matrix answers using the matrix respondent ID (R_3rTFZld00ci0w0U)</t>
  </si>
  <si>
    <t>R_3rTFZld00ci0w0U</t>
  </si>
  <si>
    <t>justinzovas@sas.upenn.edu</t>
  </si>
  <si>
    <t>Did not write ID# on envelope; put sticky note inside instead; ALSO MISSING IN QUALTRICS DATAFRAME</t>
  </si>
  <si>
    <t>grad student</t>
  </si>
  <si>
    <t>heryn@sas.upenn.edu</t>
  </si>
  <si>
    <t>masuarez@seas.upenn.edu</t>
  </si>
  <si>
    <t>acbrown1@sas.upenn.edu</t>
  </si>
  <si>
    <t>**can't win b/c coordinator for MBDS; Did not write ID# on envelope; put sticky note inside instead; MISSING IN QUALTRICS DATAFRAME</t>
  </si>
  <si>
    <t>rubyle@sas.upenn.edu</t>
  </si>
  <si>
    <t>got matrix B correct by pressing more than two boxes</t>
  </si>
  <si>
    <t>ajib@sas.upenn.edu</t>
  </si>
  <si>
    <t>alnorris@sas.upenn.edu</t>
  </si>
  <si>
    <t>mendrala@sas.upenn.edu</t>
  </si>
  <si>
    <t>jmm733@cornell.edu</t>
  </si>
  <si>
    <t>selenaluselena@gmail.com</t>
  </si>
  <si>
    <t>laurelin@sas.upenn.edu</t>
  </si>
  <si>
    <t>jansong@sas.upenn.edu</t>
  </si>
  <si>
    <t>mnevett@sas.upenn.edu</t>
  </si>
  <si>
    <t>ctzhang@sas.upenn.edu</t>
  </si>
  <si>
    <t>sandlere@sas.upenn.edu</t>
  </si>
  <si>
    <t>davidgg@sas.upenn.edu</t>
  </si>
  <si>
    <t>kampfj@sas.upenn.edu</t>
  </si>
  <si>
    <t>ckolski@sas.upenn.edu</t>
  </si>
  <si>
    <t>wanyuey@sas.upenn.edu</t>
  </si>
  <si>
    <t>shinmary@sas.upenn.edu</t>
  </si>
  <si>
    <t>abott371@sas.upenn.edu</t>
  </si>
  <si>
    <t>Did not write ID# on envelope; put sticky note inside instead</t>
  </si>
  <si>
    <t>Post-Bacc</t>
  </si>
  <si>
    <t>jenndiaz@sas.upenn.edu</t>
  </si>
  <si>
    <t>smlee18@sas.upenn.edu</t>
  </si>
  <si>
    <t>enochc@wharton.upenn.edu</t>
  </si>
  <si>
    <t>behodges@sas.upenn.edu</t>
  </si>
  <si>
    <t>phdung@sas.upenn.edu</t>
  </si>
  <si>
    <t>zongjie@sas.upenn.edu</t>
  </si>
  <si>
    <t>graduate student</t>
  </si>
  <si>
    <t>jagtar@seas.upenn.edu</t>
  </si>
  <si>
    <t>garad</t>
  </si>
  <si>
    <t>gabrielleperuccio@gmail.com</t>
  </si>
  <si>
    <t>yaoshuai@seas.upenn.edu</t>
  </si>
  <si>
    <t>akash1@wharton.upenn.edu</t>
  </si>
  <si>
    <t>brookero@sas.upenn.edu</t>
  </si>
  <si>
    <t>caromora@sas.upenn.edu</t>
  </si>
  <si>
    <t>enwagner@sas.upenn.edu</t>
  </si>
  <si>
    <t>evalardi@sas.upenn.edu</t>
  </si>
  <si>
    <t>makmcgowan21@gmail.com</t>
  </si>
  <si>
    <t>shangc@sas.upenn.edu</t>
  </si>
  <si>
    <t>scheidsa@sas.upenn.edu</t>
  </si>
  <si>
    <t>knihal@sas.upenn.edu</t>
  </si>
  <si>
    <t>mignatti@sas.upenn.edu</t>
  </si>
  <si>
    <t>dmyers27@sas.upenn.edu</t>
  </si>
  <si>
    <t>voliveri@sas.upenn.edu</t>
  </si>
  <si>
    <t>ruiwong@sas.upenn.edu</t>
  </si>
  <si>
    <t>basilnabhani@hotmail.com</t>
  </si>
  <si>
    <t>iceileen@sas.upenn.edu</t>
  </si>
  <si>
    <t>calcocer@wharton.upenn.edu</t>
  </si>
  <si>
    <t>zcwang@sas.upenn.com</t>
  </si>
  <si>
    <t>Master</t>
  </si>
  <si>
    <t>emmalien@sas.upenn.edu</t>
  </si>
  <si>
    <t>participant did not put ID# on tickets, used PennID#/Phone# instead; also did not write on every ticket; also used penn ID# on qualtrics</t>
  </si>
  <si>
    <t>cssmith@seas.upenn.edu</t>
  </si>
  <si>
    <t>epow@ceas.upenn.edu</t>
  </si>
  <si>
    <t>delphina@sas.upenn.edu</t>
  </si>
  <si>
    <t>Duplicate ID</t>
  </si>
  <si>
    <t>ttsag@seas.upenn.edu</t>
  </si>
  <si>
    <t>danielegozi1@gmail.com</t>
  </si>
  <si>
    <t>chenpiao@gse.upenn.edu</t>
  </si>
  <si>
    <t>miczhou@sas.upenn.edu</t>
  </si>
  <si>
    <t>meletre@wharton.upenn.edu</t>
  </si>
  <si>
    <t>sahill07@wharton.upenn.edu</t>
  </si>
  <si>
    <t>isabelmg@seas.upenn.edu</t>
  </si>
  <si>
    <t>They also left phone number (in addition to ID) we should check instructions to make sure this instruction gets taken out.</t>
  </si>
  <si>
    <t>edavies@sas.upenn.edu</t>
  </si>
  <si>
    <t>ayao22@sas.upenn.edu</t>
  </si>
  <si>
    <t>yich.jia@gmail.com</t>
  </si>
  <si>
    <t>thesaladking72@gmail.com</t>
  </si>
  <si>
    <t>cdupont@nursing.upenn.edu</t>
  </si>
  <si>
    <t>vsophia@sas.upenn.edu</t>
  </si>
  <si>
    <t>abrenny@sas.upenn.edu</t>
  </si>
  <si>
    <t>rubythu14@gmail.com</t>
  </si>
  <si>
    <t>MA</t>
  </si>
  <si>
    <t>acquayes@nursing.upenn.edu</t>
  </si>
  <si>
    <t>nyema@sas.upenn.edu</t>
  </si>
  <si>
    <t>hfreed@sas.upenn.edu</t>
  </si>
  <si>
    <t>abahena@sas.upenn.edu</t>
  </si>
  <si>
    <t>lillyfeophung@sas.upenn.edu</t>
  </si>
  <si>
    <t>iskibeli@sas.upenn.edu</t>
  </si>
  <si>
    <t>voradaso@sas.upenn.edu</t>
  </si>
  <si>
    <t>lashmead@wharton.upenn.edu</t>
  </si>
  <si>
    <t>ryany@sas.upenn.edu</t>
  </si>
  <si>
    <t>cmdm@sas.upenn.edu</t>
  </si>
  <si>
    <t>mwillard@sas.upenn.edu</t>
  </si>
  <si>
    <t>Master's Student</t>
  </si>
  <si>
    <t>kosoko@wharton.upenn.edu</t>
  </si>
  <si>
    <t>shuhuih@sas.upenn.edu</t>
  </si>
  <si>
    <t>elhanbly@seas.upenn.edu</t>
  </si>
  <si>
    <t>schkhan@sas.upenn.edu</t>
  </si>
  <si>
    <t>boku@sas.upenn.edu</t>
  </si>
  <si>
    <t>guoemily@sas.upenn.edu</t>
  </si>
  <si>
    <t>notjoao@cs.upenn.edu</t>
  </si>
  <si>
    <t>jordanf3@sas.upenn.edu</t>
  </si>
  <si>
    <t>garryhan@seas.upenn.edu</t>
  </si>
  <si>
    <t>chiomad@sas.upenn.edu</t>
  </si>
  <si>
    <t>ddrag@sas.upenn.edu</t>
  </si>
  <si>
    <t>georgina.davis@mac.com</t>
  </si>
  <si>
    <t>nguyeng@upenn.edu</t>
  </si>
  <si>
    <t>grad</t>
  </si>
  <si>
    <t>emoraru@sas.upenn.edu</t>
  </si>
  <si>
    <t>garfoot@sas.upenn.edu</t>
  </si>
  <si>
    <t>wxinyu@upenn.edu</t>
  </si>
  <si>
    <t>Third year of Master's degree</t>
  </si>
  <si>
    <t>alqme109@gmail.com</t>
  </si>
  <si>
    <t>English language student</t>
  </si>
  <si>
    <t>dalanis@seas.upenn.edu</t>
  </si>
  <si>
    <t>miraps@sas.upenn.edu</t>
  </si>
  <si>
    <t>mtdm@sas.upenn.edu</t>
  </si>
  <si>
    <t>amb3rw@wharton.upenn.edu</t>
  </si>
  <si>
    <t>mmtanaka@design.upenn.edu</t>
  </si>
  <si>
    <t>1st year Graduate</t>
  </si>
  <si>
    <t>mgigante@sas.upenn.edu</t>
  </si>
  <si>
    <t>dylani@wharton.upenn.edu</t>
  </si>
  <si>
    <t>NO</t>
  </si>
  <si>
    <t>ahmadalbayar20@gmail.com</t>
  </si>
  <si>
    <t>THROW OUT</t>
  </si>
  <si>
    <t>postdoc</t>
  </si>
  <si>
    <t>tgomoka@wharton.upenn.edu</t>
  </si>
  <si>
    <t>cant find survey output</t>
  </si>
  <si>
    <t>5th Year</t>
  </si>
  <si>
    <t>carrillo@seas.upenn.edu</t>
  </si>
  <si>
    <t>jpletnick24@gmail.com</t>
  </si>
  <si>
    <t>DIDN’T FINISH</t>
  </si>
  <si>
    <t>woodwj@sas.upenn.edu</t>
  </si>
  <si>
    <t>Duplicate ID, DO NOT USE</t>
  </si>
  <si>
    <t>rzorc@sas.upenn.edu</t>
  </si>
  <si>
    <t>Throw out</t>
  </si>
  <si>
    <t>mbahar@wharton.upenn.edu</t>
  </si>
  <si>
    <t>One of the one's Sara and Hamiton collected; DO NOT USE</t>
  </si>
  <si>
    <t>Sdanda@sas.upenn.edu</t>
  </si>
  <si>
    <t>queenie@sas.upenn.edu</t>
  </si>
  <si>
    <t>do not use- duplicate matrix link</t>
  </si>
  <si>
    <t>smaroney@sas.upenn.edu</t>
  </si>
  <si>
    <t>may not have finished survey</t>
  </si>
  <si>
    <t>bmanburg@seas.upenn.edu</t>
  </si>
  <si>
    <t>THROW Out- matrix task malfunctioned</t>
  </si>
  <si>
    <t>charlesrossg@gmail.com</t>
  </si>
  <si>
    <t>*DO NOT COUNT: participant's webpage was not loading correctly. he should still be entered into the raffle for trying though</t>
  </si>
  <si>
    <t>jiujia@sas.upenn.edu</t>
  </si>
  <si>
    <t>missing envelope</t>
  </si>
  <si>
    <t>second-year grad</t>
  </si>
  <si>
    <t>laquanm@sas.upenn.edu</t>
  </si>
  <si>
    <t>DO NOT COUNT COMPUTER CRAPED OUT</t>
  </si>
  <si>
    <t>Musdatafa9@sas.upenn.edu</t>
  </si>
  <si>
    <t>jainlett@upenn.edu</t>
  </si>
  <si>
    <t>fahmidakhanom19@gmail.com</t>
  </si>
  <si>
    <t>duplicate matrices ID (#1414) cannot find responses</t>
  </si>
  <si>
    <t>Pilottin@seas.upenn.ed</t>
  </si>
  <si>
    <t>rakeshn@seas.upenn.edu</t>
  </si>
  <si>
    <t>crismele@gmail.com</t>
  </si>
  <si>
    <t>markrkam@wharton.edu</t>
  </si>
  <si>
    <t>Can’t find envelope; participant most likley did not write ID# on tickets</t>
  </si>
  <si>
    <t>mervyn.yang@foxmail.com</t>
  </si>
  <si>
    <t>jacobk1@sas.upenn.edu</t>
  </si>
  <si>
    <t>mgong@wharton.upenn.edu</t>
  </si>
  <si>
    <t>One of the one's Sara and Hamiton collected; did not finish; DO NOT USE</t>
  </si>
  <si>
    <t>mahtanir@wharton.upenn.edu</t>
  </si>
  <si>
    <t>Was only shown one matrix...</t>
  </si>
  <si>
    <t>pryced@sas.upenn.edu</t>
  </si>
  <si>
    <t>cant find</t>
  </si>
  <si>
    <t>azumah@sas.upenn.edu</t>
  </si>
  <si>
    <t>missing matrix and survey outputs</t>
  </si>
  <si>
    <t>oiwuc@sas.upenn.edu</t>
  </si>
  <si>
    <t>subject input "cook" for matrix id</t>
  </si>
  <si>
    <t>fkortor@sas.upenn.edu</t>
  </si>
  <si>
    <t>patriciachen5@gmail.com</t>
  </si>
  <si>
    <t>jspencer@teachitinc.com</t>
  </si>
  <si>
    <t>Doctoral Student</t>
  </si>
  <si>
    <t>lyoujia17@gmail.com</t>
  </si>
  <si>
    <t>throw out; did not finish; did not write ID# on tickets--put sticky note in envelope instead</t>
  </si>
  <si>
    <t>tirth@sas.upenn.edu</t>
  </si>
  <si>
    <t>MAYBE</t>
  </si>
  <si>
    <t>hersh@vimals.net</t>
  </si>
  <si>
    <t>USED 1543 AS MATRIX PASSWORD</t>
  </si>
  <si>
    <t>alexmw@sas.upenn.edu</t>
  </si>
  <si>
    <t>MISSING IN QUALTRICS DATAFRAME</t>
  </si>
  <si>
    <t>crdec123@seas.upenn.edu</t>
  </si>
  <si>
    <t xml:space="preserve">Cant find matrices associated with this observations matrix ID #1532 </t>
  </si>
  <si>
    <t>marklis@sas.upenn.edu</t>
  </si>
  <si>
    <t>coachman@sas.upenn.edu</t>
  </si>
  <si>
    <t>id number not written on tickets; deduced based on timestamps</t>
  </si>
  <si>
    <t>gbianco@sas.upenn.edu</t>
  </si>
  <si>
    <t>Cant find matrices associated with this observations b/c participant used "idrc" instead of a number</t>
  </si>
  <si>
    <t>idrc</t>
  </si>
  <si>
    <t>bramesh@sas.upenn.edu</t>
  </si>
  <si>
    <t>missing matrix output</t>
  </si>
  <si>
    <t>tadeasvala@seznam.cz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</si>
</sst>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dd"/>
  </numFmts>
  <fonts count="6" x14ac:knownFonts="1">
    <font>
      <sz val="12"/>
      <color rgb="FF000000"/>
      <name val="Calibri"/>
    </font>
    <font>
      <b/>
      <sz val="11"/>
      <color rgb="FF000000"/>
      <name val="Arial"/>
    </font>
    <font>
      <sz val="30"/>
      <color rgb="FF000000"/>
      <name val="Calibri"/>
    </font>
    <font>
      <sz val="12"/>
      <name val="Calibri"/>
    </font>
    <font>
      <sz val="11"/>
      <color rgb="FF000000"/>
      <name val="Arial"/>
    </font>
    <font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7F7F7F"/>
        <bgColor rgb="FF7F7F7F"/>
      </patternFill>
    </fill>
    <fill>
      <patternFill patternType="solid">
        <fgColor rgb="FFF79646"/>
        <bgColor rgb="FFF79646"/>
      </patternFill>
    </fill>
    <fill>
      <patternFill patternType="solid">
        <fgColor rgb="FF008000"/>
        <bgColor rgb="FF00800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 applyFont="1" applyAlignment="1"/>
    <xf numFmtId="0" fontId="1" fillId="2" borderId="1" xfId="0" applyFont="1" applyFill="1" applyBorder="1" applyAlignment="1">
      <alignment vertical="center" textRotation="45"/>
    </xf>
    <xf numFmtId="0" fontId="1" fillId="2" borderId="1" xfId="0" applyFont="1" applyFill="1" applyBorder="1" applyAlignment="1">
      <alignment horizontal="left" vertical="center" textRotation="45"/>
    </xf>
    <xf numFmtId="0" fontId="1" fillId="4" borderId="1" xfId="0" applyFont="1" applyFill="1" applyBorder="1" applyAlignment="1">
      <alignment horizontal="left" vertical="center" textRotation="45"/>
    </xf>
    <xf numFmtId="0" fontId="1" fillId="4" borderId="0" xfId="0" applyFont="1" applyFill="1" applyAlignment="1">
      <alignment horizontal="left" vertical="center" textRotation="45"/>
    </xf>
    <xf numFmtId="0" fontId="1" fillId="0" borderId="0" xfId="0" applyFont="1" applyAlignment="1">
      <alignment horizontal="right" vertical="top"/>
    </xf>
    <xf numFmtId="14" fontId="0" fillId="5" borderId="4" xfId="0" applyNumberFormat="1" applyFont="1" applyFill="1" applyBorder="1"/>
    <xf numFmtId="0" fontId="4" fillId="0" borderId="0" xfId="0" applyFont="1" applyAlignment="1">
      <alignment wrapText="1"/>
    </xf>
    <xf numFmtId="164" fontId="0" fillId="5" borderId="4" xfId="0" applyNumberFormat="1" applyFont="1" applyFill="1" applyBorder="1"/>
    <xf numFmtId="14" fontId="0" fillId="0" borderId="0" xfId="0" applyNumberFormat="1" applyFont="1"/>
    <xf numFmtId="164" fontId="0" fillId="0" borderId="0" xfId="0" applyNumberFormat="1" applyFont="1"/>
    <xf numFmtId="20" fontId="0" fillId="0" borderId="0" xfId="0" applyNumberFormat="1" applyFont="1"/>
    <xf numFmtId="20" fontId="0" fillId="5" borderId="4" xfId="0" applyNumberFormat="1" applyFont="1" applyFill="1" applyBorder="1"/>
    <xf numFmtId="0" fontId="0" fillId="0" borderId="0" xfId="0" applyFont="1"/>
    <xf numFmtId="0" fontId="0" fillId="5" borderId="4" xfId="0" applyFont="1" applyFill="1" applyBorder="1"/>
    <xf numFmtId="0" fontId="4" fillId="0" borderId="0" xfId="0" applyFont="1" applyAlignment="1">
      <alignment horizontal="left" vertical="center"/>
    </xf>
    <xf numFmtId="0" fontId="4" fillId="5" borderId="4" xfId="0" applyFont="1" applyFill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5" fillId="5" borderId="4" xfId="0" applyFont="1" applyFill="1" applyBorder="1" applyAlignment="1">
      <alignment horizontal="left" vertical="center"/>
    </xf>
    <xf numFmtId="0" fontId="5" fillId="6" borderId="4" xfId="0" applyFont="1" applyFill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14" fontId="0" fillId="7" borderId="4" xfId="0" applyNumberFormat="1" applyFont="1" applyFill="1" applyBorder="1"/>
    <xf numFmtId="164" fontId="0" fillId="7" borderId="4" xfId="0" applyNumberFormat="1" applyFont="1" applyFill="1" applyBorder="1"/>
    <xf numFmtId="20" fontId="0" fillId="7" borderId="4" xfId="0" applyNumberFormat="1" applyFont="1" applyFill="1" applyBorder="1"/>
    <xf numFmtId="0" fontId="0" fillId="7" borderId="4" xfId="0" applyFont="1" applyFill="1" applyBorder="1"/>
    <xf numFmtId="0" fontId="4" fillId="7" borderId="4" xfId="0" applyFont="1" applyFill="1" applyBorder="1" applyAlignment="1">
      <alignment horizontal="left" vertical="center"/>
    </xf>
    <xf numFmtId="0" fontId="5" fillId="7" borderId="4" xfId="0" applyFont="1" applyFill="1" applyBorder="1" applyAlignment="1">
      <alignment horizontal="left" vertical="center"/>
    </xf>
    <xf numFmtId="11" fontId="4" fillId="7" borderId="4" xfId="0" applyNumberFormat="1" applyFont="1" applyFill="1" applyBorder="1" applyAlignment="1">
      <alignment horizontal="left" vertical="center"/>
    </xf>
    <xf numFmtId="14" fontId="0" fillId="6" borderId="4" xfId="0" applyNumberFormat="1" applyFont="1" applyFill="1" applyBorder="1"/>
    <xf numFmtId="164" fontId="0" fillId="6" borderId="4" xfId="0" applyNumberFormat="1" applyFont="1" applyFill="1" applyBorder="1"/>
    <xf numFmtId="20" fontId="0" fillId="6" borderId="4" xfId="0" applyNumberFormat="1" applyFont="1" applyFill="1" applyBorder="1"/>
    <xf numFmtId="0" fontId="0" fillId="6" borderId="4" xfId="0" applyFont="1" applyFill="1" applyBorder="1"/>
    <xf numFmtId="0" fontId="4" fillId="6" borderId="4" xfId="0" applyFont="1" applyFill="1" applyBorder="1" applyAlignment="1">
      <alignment horizontal="left" vertical="center"/>
    </xf>
    <xf numFmtId="0" fontId="2" fillId="3" borderId="2" xfId="0" applyFont="1" applyFill="1" applyBorder="1" applyAlignment="1">
      <alignment horizontal="center" vertical="center"/>
    </xf>
    <xf numFmtId="0" fontId="3" fillId="0" borderId="3" xfId="0" applyFont="1" applyBorder="1"/>
  </cellXfs>
  <cellStyles count="1">
    <cellStyle name="Normal" xfId="0" builtinId="0"/>
  </cellStyles>
  <dxfs count="2">
    <dxf>
      <fill>
        <patternFill patternType="solid">
          <fgColor rgb="FFDBE5F1"/>
          <bgColor rgb="FFDBE5F1"/>
        </patternFill>
      </fill>
    </dxf>
    <dxf>
      <fill>
        <patternFill patternType="solid">
          <fgColor rgb="FFD8D8D8"/>
          <bgColor rgb="FFD8D8D8"/>
        </patternFill>
      </fill>
    </dxf>
  </dxfs>
  <tableStyles count="1" defaultPivotStyle="PivotStyleMedium4">
    <tableStyle name="Sheet3-style" pivot="0" count="2">
      <tableStyleElement type="firstRowStripe" dxfId="1"/>
      <tableStyleElement type="secondRowStripe" dxfId="0"/>
    </tableStyle>
  </tableStyle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Table_1" displayName="Table_1" ref="A2:B36" headerRowCount="0">
  <tableColumns count="2">
    <tableColumn id="1" name="Column1"/>
    <tableColumn id="2" name="Column2"/>
  </tableColumns>
  <tableStyleInfo name="Sheet3-style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000"/>
  <sheetViews>
    <sheetView tabSelected="1" workbookViewId="0"/>
  </sheetViews>
  <sheetFormatPr baseColWidth="10" defaultColWidth="11.1640625" defaultRowHeight="15" customHeight="1" x14ac:dyDescent="0"/>
  <cols>
    <col min="1" max="1" width="8.83203125" customWidth="1"/>
    <col min="2" max="2" width="10.83203125" customWidth="1"/>
    <col min="3" max="3" width="6.1640625" customWidth="1"/>
    <col min="4" max="4" width="4.1640625" customWidth="1"/>
    <col min="5" max="5" width="5.33203125" customWidth="1"/>
    <col min="6" max="21" width="4.1640625" customWidth="1"/>
    <col min="22" max="22" width="5.5" customWidth="1"/>
    <col min="23" max="34" width="4.1640625" customWidth="1"/>
    <col min="35" max="37" width="7.83203125" customWidth="1"/>
  </cols>
  <sheetData>
    <row r="1" spans="1:37" ht="89">
      <c r="A1" s="1" t="s">
        <v>0</v>
      </c>
      <c r="B1" s="1" t="s">
        <v>2</v>
      </c>
      <c r="C1" s="1" t="s">
        <v>3</v>
      </c>
      <c r="D1" s="1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14</v>
      </c>
      <c r="O1" s="2" t="s">
        <v>15</v>
      </c>
      <c r="P1" s="2" t="s">
        <v>16</v>
      </c>
      <c r="Q1" s="2" t="s">
        <v>17</v>
      </c>
      <c r="R1" s="2" t="s">
        <v>18</v>
      </c>
      <c r="S1" s="2" t="s">
        <v>19</v>
      </c>
      <c r="T1" s="2" t="s">
        <v>20</v>
      </c>
      <c r="U1" s="2" t="s">
        <v>21</v>
      </c>
      <c r="V1" s="2" t="s">
        <v>22</v>
      </c>
      <c r="W1" s="2" t="s">
        <v>23</v>
      </c>
      <c r="X1" s="2" t="s">
        <v>24</v>
      </c>
      <c r="Y1" s="2" t="s">
        <v>25</v>
      </c>
      <c r="Z1" s="2" t="s">
        <v>26</v>
      </c>
      <c r="AA1" s="2" t="s">
        <v>27</v>
      </c>
      <c r="AB1" s="2" t="s">
        <v>28</v>
      </c>
      <c r="AC1" s="2" t="s">
        <v>29</v>
      </c>
      <c r="AD1" s="2" t="s">
        <v>30</v>
      </c>
      <c r="AE1" s="2" t="s">
        <v>31</v>
      </c>
      <c r="AF1" s="2" t="s">
        <v>32</v>
      </c>
      <c r="AG1" s="2" t="s">
        <v>33</v>
      </c>
      <c r="AH1" s="3" t="s">
        <v>34</v>
      </c>
      <c r="AI1" s="3" t="s">
        <v>36</v>
      </c>
      <c r="AJ1" s="4"/>
      <c r="AK1" s="4"/>
    </row>
    <row r="2" spans="1:37">
      <c r="A2" s="9">
        <v>43419.733437499999</v>
      </c>
      <c r="B2" s="10">
        <v>43419.733437499999</v>
      </c>
      <c r="C2" s="11">
        <f t="shared" ref="C2:C133" si="0">B2+((1/24)*2)</f>
        <v>43419.816770833335</v>
      </c>
      <c r="D2" s="13">
        <v>3</v>
      </c>
      <c r="E2" s="15">
        <v>1001</v>
      </c>
      <c r="F2" s="17" t="s">
        <v>59</v>
      </c>
      <c r="G2" s="17" t="s">
        <v>61</v>
      </c>
      <c r="H2" s="15" t="s">
        <v>63</v>
      </c>
      <c r="I2" s="15">
        <f t="shared" ref="I2:I133" si="1">IF(H2="Male",1,0)</f>
        <v>0</v>
      </c>
      <c r="J2" s="15">
        <v>19</v>
      </c>
      <c r="K2" s="15" t="s">
        <v>69</v>
      </c>
      <c r="L2" s="15"/>
      <c r="M2" s="15">
        <f>IF(K2="Freshman",1,0)</f>
        <v>1</v>
      </c>
      <c r="N2" s="15" t="s">
        <v>76</v>
      </c>
      <c r="O2" s="15"/>
      <c r="P2" s="15" t="s">
        <v>18</v>
      </c>
      <c r="Q2" s="15">
        <f t="shared" ref="Q2:Q133" si="2">IF(P2="DL",1,0)</f>
        <v>0</v>
      </c>
      <c r="R2" s="15">
        <f t="shared" ref="R2:R133" si="3">IF(P2="DG",1,0)</f>
        <v>1</v>
      </c>
      <c r="S2" s="15">
        <f t="shared" ref="S2:S133" si="4">IF(P2="NL",1,0)</f>
        <v>0</v>
      </c>
      <c r="T2" s="15">
        <f t="shared" ref="T2:T133" si="5">IF(P2="NG",1,0)</f>
        <v>0</v>
      </c>
      <c r="U2" s="17">
        <v>4</v>
      </c>
      <c r="V2" s="15">
        <v>1361</v>
      </c>
      <c r="W2" s="15">
        <v>0</v>
      </c>
      <c r="X2" s="15">
        <v>0</v>
      </c>
      <c r="Y2" s="15">
        <v>1</v>
      </c>
      <c r="Z2" s="15">
        <v>0</v>
      </c>
      <c r="AA2" s="15">
        <v>0</v>
      </c>
      <c r="AB2" s="15">
        <v>0</v>
      </c>
      <c r="AC2" s="15">
        <v>1</v>
      </c>
      <c r="AD2" s="15">
        <v>0</v>
      </c>
      <c r="AE2" s="15">
        <v>1</v>
      </c>
      <c r="AF2" s="15">
        <v>0</v>
      </c>
      <c r="AG2" s="15">
        <v>3</v>
      </c>
      <c r="AH2" s="15">
        <f t="shared" ref="AH2:AH133" si="6">IF(U2-AG2-1&gt;0,1,0)</f>
        <v>0</v>
      </c>
      <c r="AI2" s="15"/>
      <c r="AJ2" s="15"/>
      <c r="AK2" s="15"/>
    </row>
    <row r="3" spans="1:37">
      <c r="A3" s="9">
        <v>43433.499305555553</v>
      </c>
      <c r="B3" s="10">
        <v>43433.499305555553</v>
      </c>
      <c r="C3" s="11">
        <f t="shared" si="0"/>
        <v>43433.582638888889</v>
      </c>
      <c r="D3" s="13">
        <v>2</v>
      </c>
      <c r="E3" s="15">
        <v>1024</v>
      </c>
      <c r="F3" s="15" t="s">
        <v>81</v>
      </c>
      <c r="G3" s="15"/>
      <c r="H3" s="15" t="s">
        <v>63</v>
      </c>
      <c r="I3" s="15">
        <f t="shared" si="1"/>
        <v>0</v>
      </c>
      <c r="J3" s="15">
        <v>27</v>
      </c>
      <c r="K3" s="15" t="s">
        <v>82</v>
      </c>
      <c r="L3" s="15" t="s">
        <v>83</v>
      </c>
      <c r="M3" s="15">
        <v>5</v>
      </c>
      <c r="N3" s="15" t="s">
        <v>84</v>
      </c>
      <c r="O3" s="15"/>
      <c r="P3" s="17" t="s">
        <v>18</v>
      </c>
      <c r="Q3" s="15">
        <f t="shared" si="2"/>
        <v>0</v>
      </c>
      <c r="R3" s="15">
        <f t="shared" si="3"/>
        <v>1</v>
      </c>
      <c r="S3" s="15">
        <f t="shared" si="4"/>
        <v>0</v>
      </c>
      <c r="T3" s="15">
        <f t="shared" si="5"/>
        <v>0</v>
      </c>
      <c r="U3" s="15">
        <v>2</v>
      </c>
      <c r="V3" s="15">
        <v>7096</v>
      </c>
      <c r="W3" s="15">
        <v>0</v>
      </c>
      <c r="X3" s="15">
        <v>0</v>
      </c>
      <c r="Y3" s="15">
        <v>1</v>
      </c>
      <c r="Z3" s="15">
        <v>0</v>
      </c>
      <c r="AA3" s="15">
        <v>0</v>
      </c>
      <c r="AB3" s="15">
        <v>0</v>
      </c>
      <c r="AC3" s="15">
        <v>0</v>
      </c>
      <c r="AD3" s="15">
        <v>0</v>
      </c>
      <c r="AE3" s="15">
        <v>0</v>
      </c>
      <c r="AF3" s="15">
        <v>0</v>
      </c>
      <c r="AG3" s="15">
        <v>1</v>
      </c>
      <c r="AH3" s="15">
        <f t="shared" si="6"/>
        <v>0</v>
      </c>
      <c r="AI3" s="15"/>
      <c r="AJ3" s="15"/>
      <c r="AK3" s="15"/>
    </row>
    <row r="4" spans="1:37">
      <c r="A4" s="9">
        <v>43433.488888888889</v>
      </c>
      <c r="B4" s="10">
        <v>43433.488888888889</v>
      </c>
      <c r="C4" s="11">
        <f t="shared" si="0"/>
        <v>43433.572222222225</v>
      </c>
      <c r="D4" s="13">
        <v>2</v>
      </c>
      <c r="E4" s="15">
        <v>1035</v>
      </c>
      <c r="F4" s="15" t="s">
        <v>85</v>
      </c>
      <c r="G4" s="15"/>
      <c r="H4" s="15" t="s">
        <v>63</v>
      </c>
      <c r="I4" s="15">
        <f t="shared" si="1"/>
        <v>0</v>
      </c>
      <c r="J4" s="15">
        <v>23</v>
      </c>
      <c r="K4" s="15" t="s">
        <v>86</v>
      </c>
      <c r="L4" s="15"/>
      <c r="M4" s="15">
        <v>3</v>
      </c>
      <c r="N4" s="15" t="s">
        <v>84</v>
      </c>
      <c r="O4" s="15"/>
      <c r="P4" s="15" t="s">
        <v>18</v>
      </c>
      <c r="Q4" s="15">
        <f t="shared" si="2"/>
        <v>0</v>
      </c>
      <c r="R4" s="15">
        <f t="shared" si="3"/>
        <v>1</v>
      </c>
      <c r="S4" s="15">
        <f t="shared" si="4"/>
        <v>0</v>
      </c>
      <c r="T4" s="15">
        <f t="shared" si="5"/>
        <v>0</v>
      </c>
      <c r="U4" s="15">
        <v>4</v>
      </c>
      <c r="V4" s="15">
        <v>7146</v>
      </c>
      <c r="W4" s="15">
        <v>0</v>
      </c>
      <c r="X4" s="15">
        <v>0</v>
      </c>
      <c r="Y4" s="15">
        <v>0</v>
      </c>
      <c r="Z4" s="15">
        <v>0</v>
      </c>
      <c r="AA4" s="15">
        <v>0</v>
      </c>
      <c r="AB4" s="15">
        <v>1</v>
      </c>
      <c r="AC4" s="15">
        <v>0</v>
      </c>
      <c r="AD4" s="15">
        <v>0</v>
      </c>
      <c r="AE4" s="15">
        <v>0</v>
      </c>
      <c r="AF4" s="15">
        <v>0</v>
      </c>
      <c r="AG4" s="15">
        <v>1</v>
      </c>
      <c r="AH4" s="15">
        <f t="shared" si="6"/>
        <v>1</v>
      </c>
      <c r="AI4" s="15">
        <f>U4-AG4-1</f>
        <v>2</v>
      </c>
      <c r="AJ4" s="15"/>
      <c r="AK4" s="15"/>
    </row>
    <row r="5" spans="1:37">
      <c r="A5" s="9">
        <v>43420.481249999997</v>
      </c>
      <c r="B5" s="10">
        <v>43420.481249999997</v>
      </c>
      <c r="C5" s="11">
        <f t="shared" si="0"/>
        <v>43420.564583333333</v>
      </c>
      <c r="D5" s="13">
        <v>2</v>
      </c>
      <c r="E5" s="15">
        <v>1058</v>
      </c>
      <c r="F5" s="17" t="s">
        <v>87</v>
      </c>
      <c r="G5" s="17"/>
      <c r="H5" s="15" t="s">
        <v>63</v>
      </c>
      <c r="I5" s="15">
        <f t="shared" si="1"/>
        <v>0</v>
      </c>
      <c r="J5" s="15">
        <v>27</v>
      </c>
      <c r="K5" s="15" t="s">
        <v>82</v>
      </c>
      <c r="L5" s="15" t="s">
        <v>88</v>
      </c>
      <c r="M5" s="15">
        <v>5</v>
      </c>
      <c r="N5" s="15" t="s">
        <v>89</v>
      </c>
      <c r="O5" s="15" t="s">
        <v>90</v>
      </c>
      <c r="P5" s="15" t="s">
        <v>18</v>
      </c>
      <c r="Q5" s="15">
        <f t="shared" si="2"/>
        <v>0</v>
      </c>
      <c r="R5" s="15">
        <f t="shared" si="3"/>
        <v>1</v>
      </c>
      <c r="S5" s="15">
        <f t="shared" si="4"/>
        <v>0</v>
      </c>
      <c r="T5" s="15">
        <f t="shared" si="5"/>
        <v>0</v>
      </c>
      <c r="U5" s="17">
        <v>5</v>
      </c>
      <c r="V5" s="15">
        <v>3054</v>
      </c>
      <c r="W5" s="15">
        <v>0</v>
      </c>
      <c r="X5" s="15">
        <v>0</v>
      </c>
      <c r="Y5" s="15">
        <v>0</v>
      </c>
      <c r="Z5" s="15">
        <v>0</v>
      </c>
      <c r="AA5" s="15">
        <v>1</v>
      </c>
      <c r="AB5" s="15">
        <v>0</v>
      </c>
      <c r="AC5" s="15">
        <v>0</v>
      </c>
      <c r="AD5" s="15">
        <v>1</v>
      </c>
      <c r="AE5" s="15">
        <v>1</v>
      </c>
      <c r="AF5" s="15">
        <v>1</v>
      </c>
      <c r="AG5" s="15">
        <v>4</v>
      </c>
      <c r="AH5" s="15">
        <f t="shared" si="6"/>
        <v>0</v>
      </c>
      <c r="AI5" s="15"/>
      <c r="AJ5" s="15"/>
      <c r="AK5" s="15"/>
    </row>
    <row r="6" spans="1:37">
      <c r="A6" s="9">
        <v>43422.719444444447</v>
      </c>
      <c r="B6" s="10">
        <v>43422.719444444447</v>
      </c>
      <c r="C6" s="11">
        <f t="shared" si="0"/>
        <v>43422.802777777782</v>
      </c>
      <c r="D6" s="13">
        <v>3</v>
      </c>
      <c r="E6" s="15">
        <v>1077</v>
      </c>
      <c r="F6" s="17" t="s">
        <v>91</v>
      </c>
      <c r="G6" s="17"/>
      <c r="H6" s="15" t="s">
        <v>63</v>
      </c>
      <c r="I6" s="15">
        <f t="shared" si="1"/>
        <v>0</v>
      </c>
      <c r="J6" s="15">
        <v>18</v>
      </c>
      <c r="K6" s="15" t="s">
        <v>69</v>
      </c>
      <c r="L6" s="15"/>
      <c r="M6" s="15">
        <f>IF(K6="Freshman",1,0)</f>
        <v>1</v>
      </c>
      <c r="N6" s="15" t="s">
        <v>92</v>
      </c>
      <c r="O6" s="15"/>
      <c r="P6" s="15" t="s">
        <v>18</v>
      </c>
      <c r="Q6" s="15">
        <f t="shared" si="2"/>
        <v>0</v>
      </c>
      <c r="R6" s="15">
        <f t="shared" si="3"/>
        <v>1</v>
      </c>
      <c r="S6" s="15">
        <f t="shared" si="4"/>
        <v>0</v>
      </c>
      <c r="T6" s="15">
        <f t="shared" si="5"/>
        <v>0</v>
      </c>
      <c r="U6" s="17">
        <v>5</v>
      </c>
      <c r="V6" s="15">
        <v>4190</v>
      </c>
      <c r="W6" s="15">
        <v>1</v>
      </c>
      <c r="X6" s="15">
        <v>1</v>
      </c>
      <c r="Y6" s="15">
        <v>0</v>
      </c>
      <c r="Z6" s="15">
        <v>0</v>
      </c>
      <c r="AA6" s="15">
        <v>0</v>
      </c>
      <c r="AB6" s="15">
        <v>1</v>
      </c>
      <c r="AC6" s="15">
        <v>0</v>
      </c>
      <c r="AD6" s="15">
        <v>0</v>
      </c>
      <c r="AE6" s="15">
        <v>0</v>
      </c>
      <c r="AF6" s="15">
        <v>1</v>
      </c>
      <c r="AG6" s="15">
        <v>4</v>
      </c>
      <c r="AH6" s="15">
        <f t="shared" si="6"/>
        <v>0</v>
      </c>
      <c r="AI6" s="15"/>
      <c r="AJ6" s="15"/>
      <c r="AK6" s="15"/>
    </row>
    <row r="7" spans="1:37">
      <c r="A7" s="9">
        <v>43434.369444444441</v>
      </c>
      <c r="B7" s="10">
        <v>43434.369444444441</v>
      </c>
      <c r="C7" s="11">
        <f t="shared" si="0"/>
        <v>43434.452777777777</v>
      </c>
      <c r="D7" s="13">
        <v>1</v>
      </c>
      <c r="E7" s="15">
        <v>1090</v>
      </c>
      <c r="F7" s="15" t="s">
        <v>93</v>
      </c>
      <c r="G7" s="15"/>
      <c r="H7" s="15" t="s">
        <v>94</v>
      </c>
      <c r="I7" s="15">
        <f t="shared" si="1"/>
        <v>1</v>
      </c>
      <c r="J7" s="15">
        <v>22</v>
      </c>
      <c r="K7" s="15" t="s">
        <v>95</v>
      </c>
      <c r="L7" s="15"/>
      <c r="M7" s="15">
        <v>4</v>
      </c>
      <c r="N7" s="15" t="s">
        <v>76</v>
      </c>
      <c r="O7" s="15"/>
      <c r="P7" s="15" t="s">
        <v>18</v>
      </c>
      <c r="Q7" s="15">
        <f t="shared" si="2"/>
        <v>0</v>
      </c>
      <c r="R7" s="15">
        <f t="shared" si="3"/>
        <v>1</v>
      </c>
      <c r="S7" s="15">
        <f t="shared" si="4"/>
        <v>0</v>
      </c>
      <c r="T7" s="15">
        <f t="shared" si="5"/>
        <v>0</v>
      </c>
      <c r="U7" s="15">
        <v>7</v>
      </c>
      <c r="V7" s="15">
        <v>8094</v>
      </c>
      <c r="W7" s="15">
        <v>0</v>
      </c>
      <c r="X7" s="15">
        <v>0</v>
      </c>
      <c r="Y7" s="15">
        <v>1</v>
      </c>
      <c r="Z7" s="15">
        <v>1</v>
      </c>
      <c r="AA7" s="15">
        <v>1</v>
      </c>
      <c r="AB7" s="15">
        <v>1</v>
      </c>
      <c r="AC7" s="15">
        <v>0</v>
      </c>
      <c r="AD7" s="15">
        <v>0</v>
      </c>
      <c r="AE7" s="15">
        <v>0</v>
      </c>
      <c r="AF7" s="15">
        <v>1</v>
      </c>
      <c r="AG7" s="15">
        <v>5</v>
      </c>
      <c r="AH7" s="15">
        <f t="shared" si="6"/>
        <v>1</v>
      </c>
      <c r="AI7" s="15">
        <f>U7-AG7-1</f>
        <v>1</v>
      </c>
      <c r="AJ7" s="15"/>
      <c r="AK7" s="15"/>
    </row>
    <row r="8" spans="1:37">
      <c r="A8" s="9">
        <v>43430.538194444445</v>
      </c>
      <c r="B8" s="10">
        <v>43430.538194444445</v>
      </c>
      <c r="C8" s="11">
        <f t="shared" si="0"/>
        <v>43430.621527777781</v>
      </c>
      <c r="D8" s="13">
        <v>2</v>
      </c>
      <c r="E8" s="15">
        <v>1137</v>
      </c>
      <c r="F8" s="17" t="s">
        <v>96</v>
      </c>
      <c r="G8" s="17"/>
      <c r="H8" s="15" t="s">
        <v>63</v>
      </c>
      <c r="I8" s="15">
        <f t="shared" si="1"/>
        <v>0</v>
      </c>
      <c r="J8" s="15">
        <v>19</v>
      </c>
      <c r="K8" s="15" t="s">
        <v>97</v>
      </c>
      <c r="L8" s="15"/>
      <c r="M8" s="15">
        <v>2</v>
      </c>
      <c r="N8" s="15" t="s">
        <v>76</v>
      </c>
      <c r="O8" s="15"/>
      <c r="P8" s="15" t="s">
        <v>18</v>
      </c>
      <c r="Q8" s="15">
        <f t="shared" si="2"/>
        <v>0</v>
      </c>
      <c r="R8" s="15">
        <f t="shared" si="3"/>
        <v>1</v>
      </c>
      <c r="S8" s="15">
        <f t="shared" si="4"/>
        <v>0</v>
      </c>
      <c r="T8" s="15">
        <f t="shared" si="5"/>
        <v>0</v>
      </c>
      <c r="U8" s="17">
        <v>7</v>
      </c>
      <c r="V8" s="15">
        <v>5111</v>
      </c>
      <c r="W8" s="15">
        <v>1</v>
      </c>
      <c r="X8" s="15">
        <v>0</v>
      </c>
      <c r="Y8" s="15">
        <v>0</v>
      </c>
      <c r="Z8" s="15">
        <v>1</v>
      </c>
      <c r="AA8" s="15">
        <v>1</v>
      </c>
      <c r="AB8" s="15">
        <v>0</v>
      </c>
      <c r="AC8" s="15">
        <v>0</v>
      </c>
      <c r="AD8" s="15">
        <v>1</v>
      </c>
      <c r="AE8" s="15">
        <v>1</v>
      </c>
      <c r="AF8" s="15">
        <v>1</v>
      </c>
      <c r="AG8" s="15">
        <v>6</v>
      </c>
      <c r="AH8" s="15">
        <f t="shared" si="6"/>
        <v>0</v>
      </c>
      <c r="AI8" s="15"/>
      <c r="AJ8" s="15"/>
      <c r="AK8" s="15"/>
    </row>
    <row r="9" spans="1:37">
      <c r="A9" s="9">
        <v>43419.579745370371</v>
      </c>
      <c r="B9" s="10">
        <v>43419.579745370371</v>
      </c>
      <c r="C9" s="11">
        <f t="shared" si="0"/>
        <v>43419.663078703707</v>
      </c>
      <c r="D9" s="13">
        <v>2</v>
      </c>
      <c r="E9" s="15">
        <v>1144</v>
      </c>
      <c r="F9" s="17" t="s">
        <v>98</v>
      </c>
      <c r="G9" s="17"/>
      <c r="H9" s="15" t="s">
        <v>63</v>
      </c>
      <c r="I9" s="15">
        <f t="shared" si="1"/>
        <v>0</v>
      </c>
      <c r="J9" s="15">
        <v>18</v>
      </c>
      <c r="K9" s="15" t="s">
        <v>69</v>
      </c>
      <c r="L9" s="15"/>
      <c r="M9" s="15">
        <f>IF(K9="Freshman",1,0)</f>
        <v>1</v>
      </c>
      <c r="N9" s="15" t="s">
        <v>99</v>
      </c>
      <c r="O9" s="15"/>
      <c r="P9" s="15" t="s">
        <v>18</v>
      </c>
      <c r="Q9" s="15">
        <f t="shared" si="2"/>
        <v>0</v>
      </c>
      <c r="R9" s="15">
        <f t="shared" si="3"/>
        <v>1</v>
      </c>
      <c r="S9" s="15">
        <f t="shared" si="4"/>
        <v>0</v>
      </c>
      <c r="T9" s="15">
        <f t="shared" si="5"/>
        <v>0</v>
      </c>
      <c r="U9" s="17">
        <v>3</v>
      </c>
      <c r="V9" s="15">
        <v>1506</v>
      </c>
      <c r="W9" s="15">
        <v>0</v>
      </c>
      <c r="X9" s="15">
        <v>0</v>
      </c>
      <c r="Y9" s="15">
        <v>0</v>
      </c>
      <c r="Z9" s="15">
        <v>0</v>
      </c>
      <c r="AA9" s="15">
        <v>1</v>
      </c>
      <c r="AB9" s="15">
        <v>0</v>
      </c>
      <c r="AC9" s="15">
        <v>0</v>
      </c>
      <c r="AD9" s="15">
        <v>1</v>
      </c>
      <c r="AE9" s="15">
        <v>0</v>
      </c>
      <c r="AF9" s="15">
        <v>0</v>
      </c>
      <c r="AG9" s="15">
        <v>2</v>
      </c>
      <c r="AH9" s="15">
        <f t="shared" si="6"/>
        <v>0</v>
      </c>
      <c r="AI9" s="15"/>
      <c r="AJ9" s="15"/>
      <c r="AK9" s="15"/>
    </row>
    <row r="10" spans="1:37">
      <c r="A10" s="9">
        <v>43420.393750000003</v>
      </c>
      <c r="B10" s="10">
        <v>43420.393750000003</v>
      </c>
      <c r="C10" s="11">
        <f t="shared" si="0"/>
        <v>43420.477083333339</v>
      </c>
      <c r="D10" s="13">
        <v>1</v>
      </c>
      <c r="E10" s="15">
        <v>1151</v>
      </c>
      <c r="F10" s="17" t="s">
        <v>100</v>
      </c>
      <c r="G10" s="17"/>
      <c r="H10" s="15" t="s">
        <v>94</v>
      </c>
      <c r="I10" s="15">
        <f t="shared" si="1"/>
        <v>1</v>
      </c>
      <c r="J10" s="15">
        <v>25</v>
      </c>
      <c r="K10" s="15" t="s">
        <v>82</v>
      </c>
      <c r="L10" s="15"/>
      <c r="M10" s="15">
        <v>5</v>
      </c>
      <c r="N10" s="15" t="s">
        <v>89</v>
      </c>
      <c r="O10" s="15"/>
      <c r="P10" s="15" t="s">
        <v>18</v>
      </c>
      <c r="Q10" s="15">
        <f t="shared" si="2"/>
        <v>0</v>
      </c>
      <c r="R10" s="15">
        <f t="shared" si="3"/>
        <v>1</v>
      </c>
      <c r="S10" s="15">
        <f t="shared" si="4"/>
        <v>0</v>
      </c>
      <c r="T10" s="15">
        <f t="shared" si="5"/>
        <v>0</v>
      </c>
      <c r="U10" s="17">
        <v>3</v>
      </c>
      <c r="V10" s="15">
        <v>3241</v>
      </c>
      <c r="W10" s="15">
        <v>0</v>
      </c>
      <c r="X10" s="15">
        <v>0</v>
      </c>
      <c r="Y10" s="15">
        <v>1</v>
      </c>
      <c r="Z10" s="15">
        <v>0</v>
      </c>
      <c r="AA10" s="15">
        <v>0</v>
      </c>
      <c r="AB10" s="15">
        <v>0</v>
      </c>
      <c r="AC10" s="15">
        <v>1</v>
      </c>
      <c r="AD10" s="15">
        <v>0</v>
      </c>
      <c r="AE10" s="15">
        <v>0</v>
      </c>
      <c r="AF10" s="15">
        <v>0</v>
      </c>
      <c r="AG10" s="15">
        <v>2</v>
      </c>
      <c r="AH10" s="15">
        <f t="shared" si="6"/>
        <v>0</v>
      </c>
      <c r="AI10" s="15"/>
      <c r="AJ10" s="15"/>
      <c r="AK10" s="15"/>
    </row>
    <row r="11" spans="1:37">
      <c r="A11" s="9">
        <v>43422.702777777777</v>
      </c>
      <c r="B11" s="10">
        <v>43422.702777777777</v>
      </c>
      <c r="C11" s="11">
        <f t="shared" si="0"/>
        <v>43422.786111111112</v>
      </c>
      <c r="D11" s="13">
        <v>3</v>
      </c>
      <c r="E11" s="15">
        <v>1191</v>
      </c>
      <c r="F11" s="17" t="s">
        <v>101</v>
      </c>
      <c r="G11" s="17"/>
      <c r="H11" s="15" t="s">
        <v>63</v>
      </c>
      <c r="I11" s="15">
        <f t="shared" si="1"/>
        <v>0</v>
      </c>
      <c r="J11" s="15">
        <v>22</v>
      </c>
      <c r="K11" s="15" t="s">
        <v>82</v>
      </c>
      <c r="L11" s="15" t="s">
        <v>102</v>
      </c>
      <c r="M11" s="15">
        <v>5</v>
      </c>
      <c r="N11" s="15" t="s">
        <v>90</v>
      </c>
      <c r="O11" s="15"/>
      <c r="P11" s="15" t="s">
        <v>18</v>
      </c>
      <c r="Q11" s="15">
        <f t="shared" si="2"/>
        <v>0</v>
      </c>
      <c r="R11" s="15">
        <f t="shared" si="3"/>
        <v>1</v>
      </c>
      <c r="S11" s="15">
        <f t="shared" si="4"/>
        <v>0</v>
      </c>
      <c r="T11" s="15">
        <f t="shared" si="5"/>
        <v>0</v>
      </c>
      <c r="U11" s="17">
        <v>3</v>
      </c>
      <c r="V11" s="15">
        <v>4031</v>
      </c>
      <c r="W11" s="15">
        <v>0</v>
      </c>
      <c r="X11" s="15">
        <v>0</v>
      </c>
      <c r="Y11" s="15">
        <v>0</v>
      </c>
      <c r="Z11" s="15">
        <v>0</v>
      </c>
      <c r="AA11" s="15">
        <v>0</v>
      </c>
      <c r="AB11" s="15">
        <v>0</v>
      </c>
      <c r="AC11" s="15">
        <v>0</v>
      </c>
      <c r="AD11" s="15">
        <v>1</v>
      </c>
      <c r="AE11" s="15">
        <v>0</v>
      </c>
      <c r="AF11" s="15">
        <v>1</v>
      </c>
      <c r="AG11" s="15">
        <v>2</v>
      </c>
      <c r="AH11" s="15">
        <f t="shared" si="6"/>
        <v>0</v>
      </c>
      <c r="AI11" s="15"/>
      <c r="AJ11" s="15"/>
      <c r="AK11" s="15"/>
    </row>
    <row r="12" spans="1:37">
      <c r="A12" s="9">
        <v>43419.711365740739</v>
      </c>
      <c r="B12" s="10">
        <v>43419.711365740739</v>
      </c>
      <c r="C12" s="11">
        <f t="shared" si="0"/>
        <v>43419.794699074075</v>
      </c>
      <c r="D12" s="13">
        <v>3</v>
      </c>
      <c r="E12" s="15">
        <v>1204</v>
      </c>
      <c r="F12" s="17" t="s">
        <v>103</v>
      </c>
      <c r="G12" s="17"/>
      <c r="H12" s="15" t="s">
        <v>63</v>
      </c>
      <c r="I12" s="15">
        <f t="shared" si="1"/>
        <v>0</v>
      </c>
      <c r="J12" s="15">
        <v>18</v>
      </c>
      <c r="K12" s="15" t="s">
        <v>69</v>
      </c>
      <c r="L12" s="15"/>
      <c r="M12" s="15">
        <f t="shared" ref="M12:M13" si="7">IF(K12="Freshman",1,0)</f>
        <v>1</v>
      </c>
      <c r="N12" s="15" t="s">
        <v>104</v>
      </c>
      <c r="O12" s="15"/>
      <c r="P12" s="15" t="s">
        <v>18</v>
      </c>
      <c r="Q12" s="15">
        <f t="shared" si="2"/>
        <v>0</v>
      </c>
      <c r="R12" s="15">
        <f t="shared" si="3"/>
        <v>1</v>
      </c>
      <c r="S12" s="15">
        <f t="shared" si="4"/>
        <v>0</v>
      </c>
      <c r="T12" s="15">
        <f t="shared" si="5"/>
        <v>0</v>
      </c>
      <c r="U12" s="17">
        <v>5</v>
      </c>
      <c r="V12" s="15">
        <v>1377</v>
      </c>
      <c r="W12" s="15">
        <v>1</v>
      </c>
      <c r="X12" s="15">
        <v>1</v>
      </c>
      <c r="Y12" s="15">
        <v>1</v>
      </c>
      <c r="Z12" s="15">
        <v>0</v>
      </c>
      <c r="AA12" s="15">
        <v>0</v>
      </c>
      <c r="AB12" s="15">
        <v>1</v>
      </c>
      <c r="AC12" s="15">
        <v>0</v>
      </c>
      <c r="AD12" s="15">
        <v>0</v>
      </c>
      <c r="AE12" s="15">
        <v>0</v>
      </c>
      <c r="AF12" s="15">
        <v>0</v>
      </c>
      <c r="AG12" s="15">
        <v>4</v>
      </c>
      <c r="AH12" s="15">
        <f t="shared" si="6"/>
        <v>0</v>
      </c>
      <c r="AI12" s="15"/>
      <c r="AJ12" s="15"/>
      <c r="AK12" s="15"/>
    </row>
    <row r="13" spans="1:37">
      <c r="A13" s="9">
        <v>43419.583067129628</v>
      </c>
      <c r="B13" s="10">
        <v>43419.583067129628</v>
      </c>
      <c r="C13" s="11">
        <f t="shared" si="0"/>
        <v>43419.666400462964</v>
      </c>
      <c r="D13" s="13">
        <v>2</v>
      </c>
      <c r="E13" s="15">
        <v>1210</v>
      </c>
      <c r="F13" s="17" t="s">
        <v>105</v>
      </c>
      <c r="G13" s="17"/>
      <c r="H13" s="15" t="s">
        <v>63</v>
      </c>
      <c r="I13" s="15">
        <f t="shared" si="1"/>
        <v>0</v>
      </c>
      <c r="J13" s="15">
        <v>18</v>
      </c>
      <c r="K13" s="15" t="s">
        <v>69</v>
      </c>
      <c r="L13" s="15"/>
      <c r="M13" s="15">
        <f t="shared" si="7"/>
        <v>1</v>
      </c>
      <c r="N13" s="15" t="s">
        <v>104</v>
      </c>
      <c r="O13" s="15"/>
      <c r="P13" s="15" t="s">
        <v>18</v>
      </c>
      <c r="Q13" s="15">
        <f t="shared" si="2"/>
        <v>0</v>
      </c>
      <c r="R13" s="15">
        <f t="shared" si="3"/>
        <v>1</v>
      </c>
      <c r="S13" s="15">
        <f t="shared" si="4"/>
        <v>0</v>
      </c>
      <c r="T13" s="15">
        <f t="shared" si="5"/>
        <v>0</v>
      </c>
      <c r="U13" s="17">
        <v>2</v>
      </c>
      <c r="V13" s="15">
        <v>1251</v>
      </c>
      <c r="W13" s="15">
        <v>0</v>
      </c>
      <c r="X13" s="15">
        <v>0</v>
      </c>
      <c r="Y13" s="15">
        <v>0</v>
      </c>
      <c r="Z13" s="15">
        <v>0</v>
      </c>
      <c r="AA13" s="15">
        <v>0</v>
      </c>
      <c r="AB13" s="15">
        <v>1</v>
      </c>
      <c r="AC13" s="15">
        <v>0</v>
      </c>
      <c r="AD13" s="15">
        <v>0</v>
      </c>
      <c r="AE13" s="15">
        <v>0</v>
      </c>
      <c r="AF13" s="15">
        <v>0</v>
      </c>
      <c r="AG13" s="15">
        <v>1</v>
      </c>
      <c r="AH13" s="15">
        <f t="shared" si="6"/>
        <v>0</v>
      </c>
      <c r="AI13" s="15"/>
      <c r="AJ13" s="15"/>
      <c r="AK13" s="15"/>
    </row>
    <row r="14" spans="1:37">
      <c r="A14" s="9">
        <v>43433.478472222225</v>
      </c>
      <c r="B14" s="10">
        <v>43433.478472222225</v>
      </c>
      <c r="C14" s="11">
        <f t="shared" si="0"/>
        <v>43433.561805555561</v>
      </c>
      <c r="D14" s="13">
        <v>2</v>
      </c>
      <c r="E14" s="15">
        <v>1231</v>
      </c>
      <c r="F14" s="15" t="s">
        <v>106</v>
      </c>
      <c r="G14" s="15"/>
      <c r="H14" s="15" t="s">
        <v>94</v>
      </c>
      <c r="I14" s="15">
        <f t="shared" si="1"/>
        <v>1</v>
      </c>
      <c r="J14" s="15">
        <v>22</v>
      </c>
      <c r="K14" s="15" t="s">
        <v>82</v>
      </c>
      <c r="L14" s="15" t="s">
        <v>88</v>
      </c>
      <c r="M14" s="15">
        <v>5</v>
      </c>
      <c r="N14" s="15" t="s">
        <v>90</v>
      </c>
      <c r="O14" s="15"/>
      <c r="P14" s="15" t="s">
        <v>20</v>
      </c>
      <c r="Q14" s="15">
        <f t="shared" si="2"/>
        <v>0</v>
      </c>
      <c r="R14" s="15">
        <f t="shared" si="3"/>
        <v>0</v>
      </c>
      <c r="S14" s="15">
        <f t="shared" si="4"/>
        <v>0</v>
      </c>
      <c r="T14" s="15">
        <f t="shared" si="5"/>
        <v>1</v>
      </c>
      <c r="U14" s="15">
        <v>7</v>
      </c>
      <c r="V14" s="15">
        <v>7239</v>
      </c>
      <c r="W14" s="15">
        <v>0</v>
      </c>
      <c r="X14" s="15">
        <v>1</v>
      </c>
      <c r="Y14" s="15">
        <v>1</v>
      </c>
      <c r="Z14" s="15">
        <v>1</v>
      </c>
      <c r="AA14" s="15">
        <v>1</v>
      </c>
      <c r="AB14" s="15">
        <v>1</v>
      </c>
      <c r="AC14" s="15">
        <v>0</v>
      </c>
      <c r="AD14" s="15">
        <v>0</v>
      </c>
      <c r="AE14" s="15">
        <v>0</v>
      </c>
      <c r="AF14" s="15">
        <v>1</v>
      </c>
      <c r="AG14" s="15">
        <v>6</v>
      </c>
      <c r="AH14" s="15">
        <f t="shared" si="6"/>
        <v>0</v>
      </c>
      <c r="AI14" s="15"/>
      <c r="AJ14" s="15"/>
      <c r="AK14" s="15"/>
    </row>
    <row r="15" spans="1:37">
      <c r="A15" s="9">
        <v>43434.495138888888</v>
      </c>
      <c r="B15" s="10">
        <v>43434.495138888888</v>
      </c>
      <c r="C15" s="11">
        <f t="shared" si="0"/>
        <v>43434.578472222223</v>
      </c>
      <c r="D15" s="13">
        <v>2</v>
      </c>
      <c r="E15" s="15">
        <v>1244</v>
      </c>
      <c r="F15" s="15" t="s">
        <v>107</v>
      </c>
      <c r="G15" s="15"/>
      <c r="H15" s="15" t="s">
        <v>63</v>
      </c>
      <c r="I15" s="15">
        <f t="shared" si="1"/>
        <v>0</v>
      </c>
      <c r="J15" s="15">
        <v>20</v>
      </c>
      <c r="K15" s="15" t="s">
        <v>86</v>
      </c>
      <c r="L15" s="15"/>
      <c r="M15" s="15">
        <v>3</v>
      </c>
      <c r="N15" s="15" t="s">
        <v>104</v>
      </c>
      <c r="O15" s="15"/>
      <c r="P15" s="15" t="s">
        <v>18</v>
      </c>
      <c r="Q15" s="15">
        <f t="shared" si="2"/>
        <v>0</v>
      </c>
      <c r="R15" s="15">
        <f t="shared" si="3"/>
        <v>1</v>
      </c>
      <c r="S15" s="15">
        <f t="shared" si="4"/>
        <v>0</v>
      </c>
      <c r="T15" s="15">
        <f t="shared" si="5"/>
        <v>0</v>
      </c>
      <c r="U15" s="15">
        <v>6</v>
      </c>
      <c r="V15" s="15">
        <v>9223</v>
      </c>
      <c r="W15" s="15">
        <v>0</v>
      </c>
      <c r="X15" s="15">
        <v>1</v>
      </c>
      <c r="Y15" s="15">
        <v>1</v>
      </c>
      <c r="Z15" s="15">
        <v>0</v>
      </c>
      <c r="AA15" s="15">
        <v>1</v>
      </c>
      <c r="AB15" s="15">
        <v>1</v>
      </c>
      <c r="AC15" s="15">
        <v>0</v>
      </c>
      <c r="AD15" s="15">
        <v>1</v>
      </c>
      <c r="AE15" s="15">
        <v>0</v>
      </c>
      <c r="AF15" s="15">
        <v>0</v>
      </c>
      <c r="AG15" s="15">
        <v>5</v>
      </c>
      <c r="AH15" s="15">
        <f t="shared" si="6"/>
        <v>0</v>
      </c>
      <c r="AI15" s="15"/>
      <c r="AJ15" s="15"/>
      <c r="AK15" s="15"/>
    </row>
    <row r="16" spans="1:37">
      <c r="A16" s="9">
        <v>43419.640173611115</v>
      </c>
      <c r="B16" s="10">
        <v>43419.640173611115</v>
      </c>
      <c r="C16" s="11">
        <f t="shared" si="0"/>
        <v>43419.72350694445</v>
      </c>
      <c r="D16" s="13">
        <v>3</v>
      </c>
      <c r="E16" s="15">
        <v>1254</v>
      </c>
      <c r="F16" s="17" t="s">
        <v>108</v>
      </c>
      <c r="G16" s="17"/>
      <c r="H16" s="15" t="s">
        <v>94</v>
      </c>
      <c r="I16" s="15">
        <f t="shared" si="1"/>
        <v>1</v>
      </c>
      <c r="J16" s="15">
        <v>21</v>
      </c>
      <c r="K16" s="15" t="s">
        <v>95</v>
      </c>
      <c r="L16" s="15"/>
      <c r="M16" s="15">
        <v>4</v>
      </c>
      <c r="N16" s="15" t="s">
        <v>76</v>
      </c>
      <c r="O16" s="15" t="s">
        <v>104</v>
      </c>
      <c r="P16" s="15" t="s">
        <v>18</v>
      </c>
      <c r="Q16" s="15">
        <f t="shared" si="2"/>
        <v>0</v>
      </c>
      <c r="R16" s="15">
        <f t="shared" si="3"/>
        <v>1</v>
      </c>
      <c r="S16" s="15">
        <f t="shared" si="4"/>
        <v>0</v>
      </c>
      <c r="T16" s="15">
        <f t="shared" si="5"/>
        <v>0</v>
      </c>
      <c r="U16" s="17">
        <v>3</v>
      </c>
      <c r="V16" s="15">
        <v>1438</v>
      </c>
      <c r="W16" s="15">
        <v>0</v>
      </c>
      <c r="X16" s="15">
        <v>1</v>
      </c>
      <c r="Y16" s="15">
        <v>0</v>
      </c>
      <c r="Z16" s="15">
        <v>0</v>
      </c>
      <c r="AA16" s="15">
        <v>0</v>
      </c>
      <c r="AB16" s="15">
        <v>1</v>
      </c>
      <c r="AC16" s="15">
        <v>0</v>
      </c>
      <c r="AD16" s="15">
        <v>0</v>
      </c>
      <c r="AE16" s="15">
        <v>0</v>
      </c>
      <c r="AF16" s="15">
        <v>0</v>
      </c>
      <c r="AG16" s="15">
        <v>2</v>
      </c>
      <c r="AH16" s="15">
        <f t="shared" si="6"/>
        <v>0</v>
      </c>
      <c r="AI16" s="15"/>
      <c r="AJ16" s="15"/>
      <c r="AK16" s="15"/>
    </row>
    <row r="17" spans="1:37">
      <c r="A17" s="9">
        <v>43418.61142361111</v>
      </c>
      <c r="B17" s="10">
        <v>43418.61142361111</v>
      </c>
      <c r="C17" s="11">
        <f t="shared" si="0"/>
        <v>43418.694756944446</v>
      </c>
      <c r="D17" s="13">
        <v>2</v>
      </c>
      <c r="E17" s="15">
        <v>1255</v>
      </c>
      <c r="F17" s="17" t="s">
        <v>109</v>
      </c>
      <c r="G17" s="17"/>
      <c r="H17" s="15" t="s">
        <v>63</v>
      </c>
      <c r="I17" s="15">
        <f t="shared" si="1"/>
        <v>0</v>
      </c>
      <c r="J17" s="15">
        <v>18</v>
      </c>
      <c r="K17" s="15" t="s">
        <v>69</v>
      </c>
      <c r="L17" s="15"/>
      <c r="M17" s="15">
        <f t="shared" ref="M17:M18" si="8">IF(K17="Freshman",1,0)</f>
        <v>1</v>
      </c>
      <c r="N17" s="15" t="s">
        <v>92</v>
      </c>
      <c r="O17" s="15"/>
      <c r="P17" s="15" t="s">
        <v>18</v>
      </c>
      <c r="Q17" s="15">
        <f t="shared" si="2"/>
        <v>0</v>
      </c>
      <c r="R17" s="15">
        <f t="shared" si="3"/>
        <v>1</v>
      </c>
      <c r="S17" s="15">
        <f t="shared" si="4"/>
        <v>0</v>
      </c>
      <c r="T17" s="15">
        <f t="shared" si="5"/>
        <v>0</v>
      </c>
      <c r="U17" s="17">
        <v>3</v>
      </c>
      <c r="V17" s="15">
        <v>1505</v>
      </c>
      <c r="W17" s="15">
        <v>1</v>
      </c>
      <c r="X17" s="15">
        <v>0</v>
      </c>
      <c r="Y17" s="15">
        <v>0</v>
      </c>
      <c r="Z17" s="15">
        <v>1</v>
      </c>
      <c r="AA17" s="15">
        <v>0</v>
      </c>
      <c r="AB17" s="15">
        <v>0</v>
      </c>
      <c r="AC17" s="15">
        <v>0</v>
      </c>
      <c r="AD17" s="15">
        <v>0</v>
      </c>
      <c r="AE17" s="15">
        <v>0</v>
      </c>
      <c r="AF17" s="15">
        <v>0</v>
      </c>
      <c r="AG17" s="15">
        <v>2</v>
      </c>
      <c r="AH17" s="15">
        <f t="shared" si="6"/>
        <v>0</v>
      </c>
      <c r="AI17" s="15"/>
      <c r="AJ17" s="15"/>
      <c r="AK17" s="15"/>
    </row>
    <row r="18" spans="1:37">
      <c r="A18" s="9">
        <v>43419.722314814811</v>
      </c>
      <c r="B18" s="10">
        <v>43419.722314814811</v>
      </c>
      <c r="C18" s="11">
        <f t="shared" si="0"/>
        <v>43419.805648148147</v>
      </c>
      <c r="D18" s="13">
        <v>3</v>
      </c>
      <c r="E18" s="15">
        <v>1263</v>
      </c>
      <c r="F18" s="17" t="s">
        <v>110</v>
      </c>
      <c r="G18" s="17"/>
      <c r="H18" s="15" t="s">
        <v>63</v>
      </c>
      <c r="I18" s="15">
        <f t="shared" si="1"/>
        <v>0</v>
      </c>
      <c r="J18" s="15">
        <v>18</v>
      </c>
      <c r="K18" s="15" t="s">
        <v>69</v>
      </c>
      <c r="L18" s="15"/>
      <c r="M18" s="15">
        <f t="shared" si="8"/>
        <v>1</v>
      </c>
      <c r="N18" s="15" t="s">
        <v>84</v>
      </c>
      <c r="O18" s="15"/>
      <c r="P18" s="15" t="s">
        <v>20</v>
      </c>
      <c r="Q18" s="15">
        <f t="shared" si="2"/>
        <v>0</v>
      </c>
      <c r="R18" s="15">
        <f t="shared" si="3"/>
        <v>0</v>
      </c>
      <c r="S18" s="15">
        <f t="shared" si="4"/>
        <v>0</v>
      </c>
      <c r="T18" s="15">
        <f t="shared" si="5"/>
        <v>1</v>
      </c>
      <c r="U18" s="17">
        <v>8</v>
      </c>
      <c r="V18" s="15">
        <v>1428</v>
      </c>
      <c r="W18" s="15">
        <v>1</v>
      </c>
      <c r="X18" s="15">
        <v>1</v>
      </c>
      <c r="Y18" s="15">
        <v>0</v>
      </c>
      <c r="Z18" s="15">
        <v>1</v>
      </c>
      <c r="AA18" s="15">
        <v>1</v>
      </c>
      <c r="AB18" s="15">
        <v>1</v>
      </c>
      <c r="AC18" s="15">
        <v>1</v>
      </c>
      <c r="AD18" s="15">
        <v>1</v>
      </c>
      <c r="AE18" s="15">
        <v>0</v>
      </c>
      <c r="AF18" s="15">
        <v>0</v>
      </c>
      <c r="AG18" s="15">
        <v>7</v>
      </c>
      <c r="AH18" s="15">
        <f t="shared" si="6"/>
        <v>0</v>
      </c>
      <c r="AI18" s="15"/>
      <c r="AJ18" s="15"/>
      <c r="AK18" s="15"/>
    </row>
    <row r="19" spans="1:37">
      <c r="A19" s="9">
        <v>43420.463888888888</v>
      </c>
      <c r="B19" s="10">
        <v>43420.463888888888</v>
      </c>
      <c r="C19" s="11">
        <f t="shared" si="0"/>
        <v>43420.547222222223</v>
      </c>
      <c r="D19" s="13">
        <v>2</v>
      </c>
      <c r="E19" s="15">
        <v>1274</v>
      </c>
      <c r="F19" s="17" t="s">
        <v>111</v>
      </c>
      <c r="G19" s="17"/>
      <c r="H19" s="15" t="s">
        <v>94</v>
      </c>
      <c r="I19" s="15">
        <f t="shared" si="1"/>
        <v>1</v>
      </c>
      <c r="J19" s="15">
        <v>24</v>
      </c>
      <c r="K19" s="15" t="s">
        <v>82</v>
      </c>
      <c r="L19" s="15" t="s">
        <v>112</v>
      </c>
      <c r="M19" s="15">
        <v>5</v>
      </c>
      <c r="N19" s="15" t="s">
        <v>92</v>
      </c>
      <c r="O19" s="15"/>
      <c r="P19" s="15" t="s">
        <v>20</v>
      </c>
      <c r="Q19" s="15">
        <f t="shared" si="2"/>
        <v>0</v>
      </c>
      <c r="R19" s="15">
        <f t="shared" si="3"/>
        <v>0</v>
      </c>
      <c r="S19" s="15">
        <f t="shared" si="4"/>
        <v>0</v>
      </c>
      <c r="T19" s="15">
        <f t="shared" si="5"/>
        <v>1</v>
      </c>
      <c r="U19" s="17">
        <v>4</v>
      </c>
      <c r="V19" s="15">
        <v>3085</v>
      </c>
      <c r="W19" s="15">
        <v>0</v>
      </c>
      <c r="X19" s="15">
        <v>0</v>
      </c>
      <c r="Y19" s="15">
        <v>0</v>
      </c>
      <c r="Z19" s="15">
        <v>0</v>
      </c>
      <c r="AA19" s="15">
        <v>0</v>
      </c>
      <c r="AB19" s="15">
        <v>1</v>
      </c>
      <c r="AC19" s="15">
        <v>1</v>
      </c>
      <c r="AD19" s="15">
        <v>0</v>
      </c>
      <c r="AE19" s="15">
        <v>1</v>
      </c>
      <c r="AF19" s="15">
        <v>0</v>
      </c>
      <c r="AG19" s="15">
        <v>3</v>
      </c>
      <c r="AH19" s="15">
        <f t="shared" si="6"/>
        <v>0</v>
      </c>
      <c r="AI19" s="15"/>
      <c r="AJ19" s="15"/>
      <c r="AK19" s="15"/>
    </row>
    <row r="20" spans="1:37">
      <c r="A20" s="9">
        <v>43418.616388888891</v>
      </c>
      <c r="B20" s="10">
        <v>43418.616388888891</v>
      </c>
      <c r="C20" s="11">
        <f t="shared" si="0"/>
        <v>43418.699722222227</v>
      </c>
      <c r="D20" s="13">
        <v>2</v>
      </c>
      <c r="E20" s="15">
        <v>1280</v>
      </c>
      <c r="F20" s="17" t="s">
        <v>113</v>
      </c>
      <c r="G20" s="17"/>
      <c r="H20" s="15" t="s">
        <v>94</v>
      </c>
      <c r="I20" s="15">
        <f t="shared" si="1"/>
        <v>1</v>
      </c>
      <c r="J20" s="15">
        <v>18</v>
      </c>
      <c r="K20" s="15" t="s">
        <v>69</v>
      </c>
      <c r="L20" s="15"/>
      <c r="M20" s="15">
        <f t="shared" ref="M20:M22" si="9">IF(K20="Freshman",1,0)</f>
        <v>1</v>
      </c>
      <c r="N20" s="15" t="s">
        <v>104</v>
      </c>
      <c r="O20" s="15"/>
      <c r="P20" s="15" t="s">
        <v>18</v>
      </c>
      <c r="Q20" s="15">
        <f t="shared" si="2"/>
        <v>0</v>
      </c>
      <c r="R20" s="15">
        <f t="shared" si="3"/>
        <v>1</v>
      </c>
      <c r="S20" s="15">
        <f t="shared" si="4"/>
        <v>0</v>
      </c>
      <c r="T20" s="15">
        <f t="shared" si="5"/>
        <v>0</v>
      </c>
      <c r="U20" s="17">
        <v>5</v>
      </c>
      <c r="V20" s="15">
        <v>1239</v>
      </c>
      <c r="W20" s="15">
        <v>1</v>
      </c>
      <c r="X20" s="15">
        <v>0</v>
      </c>
      <c r="Y20" s="15">
        <v>0</v>
      </c>
      <c r="Z20" s="15">
        <v>0</v>
      </c>
      <c r="AA20" s="15">
        <v>1</v>
      </c>
      <c r="AB20" s="15">
        <v>1</v>
      </c>
      <c r="AC20" s="15">
        <v>0</v>
      </c>
      <c r="AD20" s="15">
        <v>0</v>
      </c>
      <c r="AE20" s="15">
        <v>0</v>
      </c>
      <c r="AF20" s="15">
        <v>1</v>
      </c>
      <c r="AG20" s="15">
        <v>4</v>
      </c>
      <c r="AH20" s="15">
        <f t="shared" si="6"/>
        <v>0</v>
      </c>
      <c r="AI20" s="15"/>
      <c r="AJ20" s="15"/>
      <c r="AK20" s="15"/>
    </row>
    <row r="21" spans="1:37" ht="15.75" customHeight="1">
      <c r="A21" s="9">
        <v>43422.72152777778</v>
      </c>
      <c r="B21" s="10">
        <v>43422.72152777778</v>
      </c>
      <c r="C21" s="11">
        <f t="shared" si="0"/>
        <v>43422.804861111115</v>
      </c>
      <c r="D21" s="13">
        <v>3</v>
      </c>
      <c r="E21" s="15">
        <v>1290</v>
      </c>
      <c r="F21" s="17" t="s">
        <v>114</v>
      </c>
      <c r="G21" s="17"/>
      <c r="H21" s="15" t="s">
        <v>94</v>
      </c>
      <c r="I21" s="15">
        <f t="shared" si="1"/>
        <v>1</v>
      </c>
      <c r="J21" s="15">
        <v>18</v>
      </c>
      <c r="K21" s="15" t="s">
        <v>69</v>
      </c>
      <c r="L21" s="15"/>
      <c r="M21" s="15">
        <f t="shared" si="9"/>
        <v>1</v>
      </c>
      <c r="N21" s="15" t="s">
        <v>92</v>
      </c>
      <c r="O21" s="15"/>
      <c r="P21" s="15" t="s">
        <v>18</v>
      </c>
      <c r="Q21" s="15">
        <f t="shared" si="2"/>
        <v>0</v>
      </c>
      <c r="R21" s="15">
        <f t="shared" si="3"/>
        <v>1</v>
      </c>
      <c r="S21" s="15">
        <f t="shared" si="4"/>
        <v>0</v>
      </c>
      <c r="T21" s="15">
        <f t="shared" si="5"/>
        <v>0</v>
      </c>
      <c r="U21" s="17">
        <v>5</v>
      </c>
      <c r="V21" s="15">
        <v>4174</v>
      </c>
      <c r="W21" s="15">
        <v>0</v>
      </c>
      <c r="X21" s="15">
        <v>0</v>
      </c>
      <c r="Y21" s="15">
        <v>0</v>
      </c>
      <c r="Z21" s="15">
        <v>1</v>
      </c>
      <c r="AA21" s="15">
        <v>0</v>
      </c>
      <c r="AB21" s="15">
        <v>0</v>
      </c>
      <c r="AC21" s="15">
        <v>1</v>
      </c>
      <c r="AD21" s="15">
        <v>1</v>
      </c>
      <c r="AE21" s="15">
        <v>0</v>
      </c>
      <c r="AF21" s="15">
        <v>1</v>
      </c>
      <c r="AG21" s="15">
        <v>4</v>
      </c>
      <c r="AH21" s="15">
        <f t="shared" si="6"/>
        <v>0</v>
      </c>
      <c r="AI21" s="15"/>
      <c r="AJ21" s="15"/>
      <c r="AK21" s="15"/>
    </row>
    <row r="22" spans="1:37" ht="15.75" customHeight="1">
      <c r="A22" s="9">
        <v>43419.709710648145</v>
      </c>
      <c r="B22" s="10">
        <v>43419.709710648145</v>
      </c>
      <c r="C22" s="11">
        <f t="shared" si="0"/>
        <v>43419.793043981481</v>
      </c>
      <c r="D22" s="13">
        <v>3</v>
      </c>
      <c r="E22" s="15">
        <v>1321</v>
      </c>
      <c r="F22" s="17" t="s">
        <v>115</v>
      </c>
      <c r="G22" s="17"/>
      <c r="H22" s="15" t="s">
        <v>94</v>
      </c>
      <c r="I22" s="15">
        <f t="shared" si="1"/>
        <v>1</v>
      </c>
      <c r="J22" s="15">
        <v>19</v>
      </c>
      <c r="K22" s="15" t="s">
        <v>69</v>
      </c>
      <c r="L22" s="15"/>
      <c r="M22" s="15">
        <f t="shared" si="9"/>
        <v>1</v>
      </c>
      <c r="N22" s="15" t="s">
        <v>104</v>
      </c>
      <c r="O22" s="15"/>
      <c r="P22" s="15" t="s">
        <v>20</v>
      </c>
      <c r="Q22" s="15">
        <f t="shared" si="2"/>
        <v>0</v>
      </c>
      <c r="R22" s="15">
        <f t="shared" si="3"/>
        <v>0</v>
      </c>
      <c r="S22" s="15">
        <f t="shared" si="4"/>
        <v>0</v>
      </c>
      <c r="T22" s="15">
        <f t="shared" si="5"/>
        <v>1</v>
      </c>
      <c r="U22" s="17">
        <v>7</v>
      </c>
      <c r="V22" s="15">
        <v>1289</v>
      </c>
      <c r="W22" s="15">
        <v>0</v>
      </c>
      <c r="X22" s="15">
        <v>1</v>
      </c>
      <c r="Y22" s="15">
        <v>1</v>
      </c>
      <c r="Z22" s="15">
        <v>1</v>
      </c>
      <c r="AA22" s="15">
        <v>1</v>
      </c>
      <c r="AB22" s="15">
        <v>1</v>
      </c>
      <c r="AC22" s="15">
        <v>0</v>
      </c>
      <c r="AD22" s="15">
        <v>0</v>
      </c>
      <c r="AE22" s="15">
        <v>1</v>
      </c>
      <c r="AF22" s="15">
        <v>0</v>
      </c>
      <c r="AG22" s="15">
        <v>6</v>
      </c>
      <c r="AH22" s="15">
        <f t="shared" si="6"/>
        <v>0</v>
      </c>
      <c r="AI22" s="15"/>
      <c r="AJ22" s="15"/>
      <c r="AK22" s="15"/>
    </row>
    <row r="23" spans="1:37" ht="15.75" customHeight="1">
      <c r="A23" s="9">
        <v>43434.475694444445</v>
      </c>
      <c r="B23" s="10">
        <v>43434.475694444445</v>
      </c>
      <c r="C23" s="11">
        <f t="shared" si="0"/>
        <v>43434.559027777781</v>
      </c>
      <c r="D23" s="13">
        <v>2</v>
      </c>
      <c r="E23" s="15">
        <v>1367</v>
      </c>
      <c r="F23" s="15" t="s">
        <v>116</v>
      </c>
      <c r="G23" s="15"/>
      <c r="H23" s="15" t="s">
        <v>94</v>
      </c>
      <c r="I23" s="15">
        <f t="shared" si="1"/>
        <v>1</v>
      </c>
      <c r="J23" s="15">
        <v>20</v>
      </c>
      <c r="K23" s="15" t="s">
        <v>86</v>
      </c>
      <c r="L23" s="15"/>
      <c r="M23" s="15">
        <v>3</v>
      </c>
      <c r="N23" s="15" t="s">
        <v>104</v>
      </c>
      <c r="O23" s="15"/>
      <c r="P23" s="15" t="s">
        <v>18</v>
      </c>
      <c r="Q23" s="15">
        <f t="shared" si="2"/>
        <v>0</v>
      </c>
      <c r="R23" s="15">
        <f t="shared" si="3"/>
        <v>1</v>
      </c>
      <c r="S23" s="15">
        <f t="shared" si="4"/>
        <v>0</v>
      </c>
      <c r="T23" s="15">
        <f t="shared" si="5"/>
        <v>0</v>
      </c>
      <c r="U23" s="15">
        <v>8</v>
      </c>
      <c r="V23" s="15">
        <v>9090</v>
      </c>
      <c r="W23" s="15">
        <v>0</v>
      </c>
      <c r="X23" s="15">
        <v>1</v>
      </c>
      <c r="Y23" s="15">
        <v>1</v>
      </c>
      <c r="Z23" s="15">
        <v>1</v>
      </c>
      <c r="AA23" s="15">
        <v>1</v>
      </c>
      <c r="AB23" s="15">
        <v>1</v>
      </c>
      <c r="AC23" s="15">
        <v>0</v>
      </c>
      <c r="AD23" s="15">
        <v>0</v>
      </c>
      <c r="AE23" s="15">
        <v>1</v>
      </c>
      <c r="AF23" s="15">
        <v>1</v>
      </c>
      <c r="AG23" s="15">
        <v>7</v>
      </c>
      <c r="AH23" s="15">
        <f t="shared" si="6"/>
        <v>0</v>
      </c>
      <c r="AI23" s="15"/>
      <c r="AJ23" s="15"/>
      <c r="AK23" s="15"/>
    </row>
    <row r="24" spans="1:37" ht="15.75" customHeight="1">
      <c r="A24" s="9">
        <v>43433.499305555553</v>
      </c>
      <c r="B24" s="10">
        <v>43433.499305555553</v>
      </c>
      <c r="C24" s="11">
        <f t="shared" si="0"/>
        <v>43433.582638888889</v>
      </c>
      <c r="D24" s="13">
        <v>2</v>
      </c>
      <c r="E24" s="15">
        <v>1381</v>
      </c>
      <c r="F24" s="15" t="s">
        <v>117</v>
      </c>
      <c r="G24" s="15"/>
      <c r="H24" s="15" t="s">
        <v>94</v>
      </c>
      <c r="I24" s="15">
        <f t="shared" si="1"/>
        <v>1</v>
      </c>
      <c r="J24" s="15">
        <v>30</v>
      </c>
      <c r="K24" s="15" t="s">
        <v>82</v>
      </c>
      <c r="L24" s="15"/>
      <c r="M24" s="15">
        <v>5</v>
      </c>
      <c r="N24" s="15" t="s">
        <v>84</v>
      </c>
      <c r="O24" s="15"/>
      <c r="P24" s="15" t="s">
        <v>18</v>
      </c>
      <c r="Q24" s="15">
        <f t="shared" si="2"/>
        <v>0</v>
      </c>
      <c r="R24" s="15">
        <f t="shared" si="3"/>
        <v>1</v>
      </c>
      <c r="S24" s="15">
        <f t="shared" si="4"/>
        <v>0</v>
      </c>
      <c r="T24" s="15">
        <f t="shared" si="5"/>
        <v>0</v>
      </c>
      <c r="U24" s="15">
        <v>1</v>
      </c>
      <c r="V24" s="15">
        <v>7259</v>
      </c>
      <c r="W24" s="15">
        <v>0</v>
      </c>
      <c r="X24" s="15">
        <v>0</v>
      </c>
      <c r="Y24" s="15">
        <v>0</v>
      </c>
      <c r="Z24" s="15">
        <v>0</v>
      </c>
      <c r="AA24" s="15">
        <v>0</v>
      </c>
      <c r="AB24" s="15">
        <v>0</v>
      </c>
      <c r="AC24" s="15">
        <v>0</v>
      </c>
      <c r="AD24" s="15">
        <v>0</v>
      </c>
      <c r="AE24" s="15">
        <v>0</v>
      </c>
      <c r="AF24" s="15">
        <v>0</v>
      </c>
      <c r="AG24" s="15">
        <v>0</v>
      </c>
      <c r="AH24" s="15">
        <f t="shared" si="6"/>
        <v>0</v>
      </c>
      <c r="AI24" s="15"/>
      <c r="AJ24" s="15"/>
      <c r="AK24" s="15"/>
    </row>
    <row r="25" spans="1:37" ht="15.75" customHeight="1">
      <c r="A25" s="9">
        <v>43419.721863425926</v>
      </c>
      <c r="B25" s="10">
        <v>43419.721863425926</v>
      </c>
      <c r="C25" s="11">
        <f t="shared" si="0"/>
        <v>43419.805196759262</v>
      </c>
      <c r="D25" s="13">
        <v>3</v>
      </c>
      <c r="E25" s="15">
        <v>1388</v>
      </c>
      <c r="F25" s="17" t="s">
        <v>118</v>
      </c>
      <c r="G25" s="17"/>
      <c r="H25" s="15" t="s">
        <v>94</v>
      </c>
      <c r="I25" s="15">
        <f t="shared" si="1"/>
        <v>1</v>
      </c>
      <c r="J25" s="15">
        <v>18</v>
      </c>
      <c r="K25" s="15" t="s">
        <v>69</v>
      </c>
      <c r="L25" s="15"/>
      <c r="M25" s="15">
        <f>IF(K25="Freshman",1,0)</f>
        <v>1</v>
      </c>
      <c r="N25" s="15" t="s">
        <v>90</v>
      </c>
      <c r="O25" s="15"/>
      <c r="P25" s="15" t="s">
        <v>20</v>
      </c>
      <c r="Q25" s="15">
        <f t="shared" si="2"/>
        <v>0</v>
      </c>
      <c r="R25" s="15">
        <f t="shared" si="3"/>
        <v>0</v>
      </c>
      <c r="S25" s="15">
        <f t="shared" si="4"/>
        <v>0</v>
      </c>
      <c r="T25" s="15">
        <f t="shared" si="5"/>
        <v>1</v>
      </c>
      <c r="U25" s="17">
        <v>7</v>
      </c>
      <c r="V25" s="15">
        <v>1420</v>
      </c>
      <c r="W25" s="17">
        <v>0</v>
      </c>
      <c r="X25" s="17">
        <v>0</v>
      </c>
      <c r="Y25" s="17">
        <v>1</v>
      </c>
      <c r="Z25" s="17">
        <v>1</v>
      </c>
      <c r="AA25" s="17">
        <v>0</v>
      </c>
      <c r="AB25" s="17">
        <v>0</v>
      </c>
      <c r="AC25" s="17">
        <v>1</v>
      </c>
      <c r="AD25" s="17">
        <v>0</v>
      </c>
      <c r="AE25" s="17">
        <v>1</v>
      </c>
      <c r="AF25" s="17">
        <v>1</v>
      </c>
      <c r="AG25" s="17">
        <f>SUM(W25:AF25)</f>
        <v>5</v>
      </c>
      <c r="AH25" s="15">
        <f t="shared" si="6"/>
        <v>1</v>
      </c>
      <c r="AI25" s="15">
        <f>U25-AG25-1</f>
        <v>1</v>
      </c>
      <c r="AJ25" s="15"/>
      <c r="AK25" s="15"/>
    </row>
    <row r="26" spans="1:37" ht="15.75" customHeight="1">
      <c r="A26" s="9">
        <v>43420.468055555553</v>
      </c>
      <c r="B26" s="10">
        <v>43420.468055555553</v>
      </c>
      <c r="C26" s="11">
        <f t="shared" si="0"/>
        <v>43420.551388888889</v>
      </c>
      <c r="D26" s="13">
        <v>2</v>
      </c>
      <c r="E26" s="15">
        <v>1391</v>
      </c>
      <c r="F26" s="17" t="s">
        <v>119</v>
      </c>
      <c r="G26" s="17"/>
      <c r="H26" s="15" t="s">
        <v>63</v>
      </c>
      <c r="I26" s="15">
        <f t="shared" si="1"/>
        <v>0</v>
      </c>
      <c r="J26" s="15">
        <v>25</v>
      </c>
      <c r="K26" s="15" t="s">
        <v>82</v>
      </c>
      <c r="L26" s="15" t="s">
        <v>120</v>
      </c>
      <c r="M26" s="15">
        <v>5</v>
      </c>
      <c r="N26" s="15" t="s">
        <v>76</v>
      </c>
      <c r="O26" s="15"/>
      <c r="P26" s="15" t="s">
        <v>20</v>
      </c>
      <c r="Q26" s="15">
        <f t="shared" si="2"/>
        <v>0</v>
      </c>
      <c r="R26" s="15">
        <f t="shared" si="3"/>
        <v>0</v>
      </c>
      <c r="S26" s="15">
        <f t="shared" si="4"/>
        <v>0</v>
      </c>
      <c r="T26" s="15">
        <f t="shared" si="5"/>
        <v>1</v>
      </c>
      <c r="U26" s="17">
        <v>7</v>
      </c>
      <c r="V26" s="15">
        <v>3015</v>
      </c>
      <c r="W26" s="15">
        <v>0</v>
      </c>
      <c r="X26" s="15">
        <v>1</v>
      </c>
      <c r="Y26" s="15">
        <v>1</v>
      </c>
      <c r="Z26" s="15">
        <v>1</v>
      </c>
      <c r="AA26" s="15">
        <v>1</v>
      </c>
      <c r="AB26" s="15">
        <v>1</v>
      </c>
      <c r="AC26" s="15">
        <v>1</v>
      </c>
      <c r="AD26" s="15">
        <v>0</v>
      </c>
      <c r="AE26" s="15">
        <v>1</v>
      </c>
      <c r="AF26" s="15">
        <v>0</v>
      </c>
      <c r="AG26" s="15">
        <v>7</v>
      </c>
      <c r="AH26" s="15">
        <f t="shared" si="6"/>
        <v>0</v>
      </c>
      <c r="AI26" s="15"/>
      <c r="AJ26" s="15"/>
      <c r="AK26" s="15"/>
    </row>
    <row r="27" spans="1:37" ht="15.75" customHeight="1">
      <c r="A27" s="9">
        <v>43418.615081018521</v>
      </c>
      <c r="B27" s="10">
        <v>43418.615081018521</v>
      </c>
      <c r="C27" s="11">
        <f t="shared" si="0"/>
        <v>43418.698414351857</v>
      </c>
      <c r="D27" s="13">
        <v>2</v>
      </c>
      <c r="E27" s="15">
        <v>1394</v>
      </c>
      <c r="F27" s="17" t="s">
        <v>121</v>
      </c>
      <c r="G27" s="17"/>
      <c r="H27" s="15" t="s">
        <v>94</v>
      </c>
      <c r="I27" s="15">
        <f t="shared" si="1"/>
        <v>1</v>
      </c>
      <c r="J27" s="15">
        <v>18</v>
      </c>
      <c r="K27" s="15" t="s">
        <v>69</v>
      </c>
      <c r="L27" s="15"/>
      <c r="M27" s="15">
        <f t="shared" ref="M27:M28" si="10">IF(K27="Freshman",1,0)</f>
        <v>1</v>
      </c>
      <c r="N27" s="15" t="s">
        <v>76</v>
      </c>
      <c r="O27" s="15"/>
      <c r="P27" s="15" t="s">
        <v>20</v>
      </c>
      <c r="Q27" s="15">
        <f t="shared" si="2"/>
        <v>0</v>
      </c>
      <c r="R27" s="15">
        <f t="shared" si="3"/>
        <v>0</v>
      </c>
      <c r="S27" s="15">
        <f t="shared" si="4"/>
        <v>0</v>
      </c>
      <c r="T27" s="15">
        <f t="shared" si="5"/>
        <v>1</v>
      </c>
      <c r="U27" s="17">
        <v>2</v>
      </c>
      <c r="V27" s="15">
        <v>1368</v>
      </c>
      <c r="W27" s="15">
        <v>0</v>
      </c>
      <c r="X27" s="15">
        <v>0</v>
      </c>
      <c r="Y27" s="15">
        <v>0</v>
      </c>
      <c r="Z27" s="15">
        <v>0</v>
      </c>
      <c r="AA27" s="15">
        <v>0</v>
      </c>
      <c r="AB27" s="15">
        <v>0</v>
      </c>
      <c r="AC27" s="15">
        <v>0</v>
      </c>
      <c r="AD27" s="15">
        <v>0</v>
      </c>
      <c r="AE27" s="15">
        <v>0</v>
      </c>
      <c r="AF27" s="15">
        <v>1</v>
      </c>
      <c r="AG27" s="15">
        <v>1</v>
      </c>
      <c r="AH27" s="15">
        <f t="shared" si="6"/>
        <v>0</v>
      </c>
      <c r="AI27" s="15"/>
      <c r="AJ27" s="15"/>
      <c r="AK27" s="15"/>
    </row>
    <row r="28" spans="1:37" ht="15.75" customHeight="1">
      <c r="A28" s="9">
        <v>43419.699930555558</v>
      </c>
      <c r="B28" s="10">
        <v>43419.699930555558</v>
      </c>
      <c r="C28" s="11">
        <f t="shared" si="0"/>
        <v>43419.783263888894</v>
      </c>
      <c r="D28" s="13">
        <v>3</v>
      </c>
      <c r="E28" s="15">
        <v>1399</v>
      </c>
      <c r="F28" s="17" t="s">
        <v>122</v>
      </c>
      <c r="G28" s="17"/>
      <c r="H28" s="15" t="s">
        <v>63</v>
      </c>
      <c r="I28" s="15">
        <f t="shared" si="1"/>
        <v>0</v>
      </c>
      <c r="J28" s="15">
        <v>18</v>
      </c>
      <c r="K28" s="15" t="s">
        <v>69</v>
      </c>
      <c r="L28" s="15"/>
      <c r="M28" s="15">
        <f t="shared" si="10"/>
        <v>1</v>
      </c>
      <c r="N28" s="15" t="s">
        <v>76</v>
      </c>
      <c r="O28" s="15"/>
      <c r="P28" s="15" t="s">
        <v>20</v>
      </c>
      <c r="Q28" s="15">
        <f t="shared" si="2"/>
        <v>0</v>
      </c>
      <c r="R28" s="15">
        <f t="shared" si="3"/>
        <v>0</v>
      </c>
      <c r="S28" s="15">
        <f t="shared" si="4"/>
        <v>0</v>
      </c>
      <c r="T28" s="15">
        <f t="shared" si="5"/>
        <v>1</v>
      </c>
      <c r="U28" s="17">
        <v>8</v>
      </c>
      <c r="V28" s="15">
        <v>1314</v>
      </c>
      <c r="W28" s="15">
        <v>1</v>
      </c>
      <c r="X28" s="15">
        <v>1</v>
      </c>
      <c r="Y28" s="15">
        <v>1</v>
      </c>
      <c r="Z28" s="15">
        <v>1</v>
      </c>
      <c r="AA28" s="15">
        <v>0</v>
      </c>
      <c r="AB28" s="15">
        <v>1</v>
      </c>
      <c r="AC28" s="15">
        <v>0</v>
      </c>
      <c r="AD28" s="15">
        <v>1</v>
      </c>
      <c r="AE28" s="15">
        <v>1</v>
      </c>
      <c r="AF28" s="15">
        <v>0</v>
      </c>
      <c r="AG28" s="15">
        <v>7</v>
      </c>
      <c r="AH28" s="15">
        <f t="shared" si="6"/>
        <v>0</v>
      </c>
      <c r="AI28" s="15"/>
      <c r="AJ28" s="15"/>
      <c r="AK28" s="15"/>
    </row>
    <row r="29" spans="1:37" ht="15.75" customHeight="1">
      <c r="A29" s="9">
        <v>43434.354861111111</v>
      </c>
      <c r="B29" s="10">
        <v>43434.354861111111</v>
      </c>
      <c r="C29" s="11">
        <f t="shared" si="0"/>
        <v>43434.438194444447</v>
      </c>
      <c r="D29" s="13">
        <v>1</v>
      </c>
      <c r="E29" s="15">
        <v>1419</v>
      </c>
      <c r="F29" s="15" t="s">
        <v>123</v>
      </c>
      <c r="G29" s="15"/>
      <c r="H29" s="15" t="s">
        <v>63</v>
      </c>
      <c r="I29" s="15">
        <f t="shared" si="1"/>
        <v>0</v>
      </c>
      <c r="J29" s="15">
        <v>20</v>
      </c>
      <c r="K29" s="15" t="s">
        <v>86</v>
      </c>
      <c r="L29" s="15"/>
      <c r="M29" s="15">
        <v>3</v>
      </c>
      <c r="N29" s="15" t="s">
        <v>84</v>
      </c>
      <c r="O29" s="15"/>
      <c r="P29" s="15" t="s">
        <v>20</v>
      </c>
      <c r="Q29" s="15">
        <f t="shared" si="2"/>
        <v>0</v>
      </c>
      <c r="R29" s="15">
        <f t="shared" si="3"/>
        <v>0</v>
      </c>
      <c r="S29" s="15">
        <f t="shared" si="4"/>
        <v>0</v>
      </c>
      <c r="T29" s="15">
        <f t="shared" si="5"/>
        <v>1</v>
      </c>
      <c r="U29" s="15">
        <v>5</v>
      </c>
      <c r="V29" s="15">
        <v>8080</v>
      </c>
      <c r="W29" s="15">
        <v>1</v>
      </c>
      <c r="X29" s="15">
        <v>0</v>
      </c>
      <c r="Y29" s="15">
        <v>0</v>
      </c>
      <c r="Z29" s="15">
        <v>0</v>
      </c>
      <c r="AA29" s="15">
        <v>1</v>
      </c>
      <c r="AB29" s="15">
        <v>1</v>
      </c>
      <c r="AC29" s="15">
        <v>0</v>
      </c>
      <c r="AD29" s="15">
        <v>0</v>
      </c>
      <c r="AE29" s="15">
        <v>0</v>
      </c>
      <c r="AF29" s="15">
        <v>0</v>
      </c>
      <c r="AG29" s="15">
        <v>3</v>
      </c>
      <c r="AH29" s="15">
        <f t="shared" si="6"/>
        <v>1</v>
      </c>
      <c r="AI29" s="15">
        <f>U29-AG29-1</f>
        <v>1</v>
      </c>
      <c r="AJ29" s="15"/>
      <c r="AK29" s="15"/>
    </row>
    <row r="30" spans="1:37" ht="15.75" customHeight="1">
      <c r="A30" s="9">
        <v>43433.476388888892</v>
      </c>
      <c r="B30" s="10">
        <v>43433.476388888892</v>
      </c>
      <c r="C30" s="11">
        <f t="shared" si="0"/>
        <v>43433.559722222228</v>
      </c>
      <c r="D30" s="13">
        <v>2</v>
      </c>
      <c r="E30" s="15">
        <v>1433</v>
      </c>
      <c r="F30" s="15" t="s">
        <v>124</v>
      </c>
      <c r="G30" s="15"/>
      <c r="H30" s="15" t="s">
        <v>63</v>
      </c>
      <c r="I30" s="15">
        <f t="shared" si="1"/>
        <v>0</v>
      </c>
      <c r="J30" s="15">
        <v>19</v>
      </c>
      <c r="K30" s="15" t="s">
        <v>97</v>
      </c>
      <c r="L30" s="15"/>
      <c r="M30" s="15">
        <v>2</v>
      </c>
      <c r="N30" s="15" t="s">
        <v>90</v>
      </c>
      <c r="O30" s="15" t="s">
        <v>76</v>
      </c>
      <c r="P30" s="15" t="s">
        <v>20</v>
      </c>
      <c r="Q30" s="15">
        <f t="shared" si="2"/>
        <v>0</v>
      </c>
      <c r="R30" s="15">
        <f t="shared" si="3"/>
        <v>0</v>
      </c>
      <c r="S30" s="15">
        <f t="shared" si="4"/>
        <v>0</v>
      </c>
      <c r="T30" s="15">
        <f t="shared" si="5"/>
        <v>1</v>
      </c>
      <c r="U30" s="15">
        <v>5</v>
      </c>
      <c r="V30" s="15">
        <v>7084</v>
      </c>
      <c r="W30" s="15">
        <v>1</v>
      </c>
      <c r="X30" s="15">
        <v>0</v>
      </c>
      <c r="Y30" s="15">
        <v>0</v>
      </c>
      <c r="Z30" s="15">
        <v>1</v>
      </c>
      <c r="AA30" s="15">
        <v>0</v>
      </c>
      <c r="AB30" s="15">
        <v>1</v>
      </c>
      <c r="AC30" s="15">
        <v>0</v>
      </c>
      <c r="AD30" s="15">
        <v>0</v>
      </c>
      <c r="AE30" s="15">
        <v>1</v>
      </c>
      <c r="AF30" s="15">
        <v>0</v>
      </c>
      <c r="AG30" s="15">
        <v>4</v>
      </c>
      <c r="AH30" s="15">
        <f t="shared" si="6"/>
        <v>0</v>
      </c>
      <c r="AI30" s="15"/>
      <c r="AJ30" s="15"/>
      <c r="AK30" s="15"/>
    </row>
    <row r="31" spans="1:37" ht="15.75" customHeight="1">
      <c r="A31" s="9">
        <v>43433.509722222225</v>
      </c>
      <c r="B31" s="10">
        <v>43433.509722222225</v>
      </c>
      <c r="C31" s="11">
        <f t="shared" si="0"/>
        <v>43433.593055555561</v>
      </c>
      <c r="D31" s="13">
        <v>2</v>
      </c>
      <c r="E31" s="15">
        <v>1434</v>
      </c>
      <c r="F31" s="15" t="s">
        <v>125</v>
      </c>
      <c r="G31" s="15"/>
      <c r="H31" s="15" t="s">
        <v>63</v>
      </c>
      <c r="I31" s="15">
        <f t="shared" si="1"/>
        <v>0</v>
      </c>
      <c r="J31" s="15">
        <v>23</v>
      </c>
      <c r="K31" s="15" t="s">
        <v>82</v>
      </c>
      <c r="L31" s="15" t="s">
        <v>126</v>
      </c>
      <c r="M31" s="15">
        <v>5</v>
      </c>
      <c r="N31" s="15" t="s">
        <v>127</v>
      </c>
      <c r="O31" s="15"/>
      <c r="P31" s="15" t="s">
        <v>20</v>
      </c>
      <c r="Q31" s="15">
        <f t="shared" si="2"/>
        <v>0</v>
      </c>
      <c r="R31" s="15">
        <f t="shared" si="3"/>
        <v>0</v>
      </c>
      <c r="S31" s="15">
        <f t="shared" si="4"/>
        <v>0</v>
      </c>
      <c r="T31" s="15">
        <f t="shared" si="5"/>
        <v>1</v>
      </c>
      <c r="U31" s="15">
        <v>6</v>
      </c>
      <c r="V31" s="15">
        <v>7278</v>
      </c>
      <c r="W31" s="15">
        <v>0</v>
      </c>
      <c r="X31" s="15">
        <v>1</v>
      </c>
      <c r="Y31" s="15">
        <v>0</v>
      </c>
      <c r="Z31" s="15">
        <v>1</v>
      </c>
      <c r="AA31" s="15">
        <v>1</v>
      </c>
      <c r="AB31" s="15">
        <v>1</v>
      </c>
      <c r="AC31" s="15">
        <v>1</v>
      </c>
      <c r="AD31" s="15">
        <v>1</v>
      </c>
      <c r="AE31" s="15">
        <v>0</v>
      </c>
      <c r="AF31" s="15">
        <v>0</v>
      </c>
      <c r="AG31" s="15">
        <v>6</v>
      </c>
      <c r="AH31" s="15">
        <f t="shared" si="6"/>
        <v>0</v>
      </c>
      <c r="AI31" s="15"/>
      <c r="AJ31" s="15"/>
      <c r="AK31" s="15"/>
    </row>
    <row r="32" spans="1:37" ht="15.75" customHeight="1">
      <c r="A32" s="9">
        <v>43422.723611111112</v>
      </c>
      <c r="B32" s="10">
        <v>43422.723611111112</v>
      </c>
      <c r="C32" s="11">
        <f t="shared" si="0"/>
        <v>43422.806944444448</v>
      </c>
      <c r="D32" s="13">
        <v>3</v>
      </c>
      <c r="E32" s="15">
        <v>1460</v>
      </c>
      <c r="F32" s="17" t="s">
        <v>128</v>
      </c>
      <c r="G32" s="17"/>
      <c r="H32" s="15" t="s">
        <v>63</v>
      </c>
      <c r="I32" s="15">
        <f t="shared" si="1"/>
        <v>0</v>
      </c>
      <c r="J32" s="15">
        <v>18</v>
      </c>
      <c r="K32" s="15" t="s">
        <v>69</v>
      </c>
      <c r="L32" s="15"/>
      <c r="M32" s="15">
        <f t="shared" ref="M32:M33" si="11">IF(K32="Freshman",1,0)</f>
        <v>1</v>
      </c>
      <c r="N32" s="15" t="s">
        <v>92</v>
      </c>
      <c r="O32" s="15"/>
      <c r="P32" s="15" t="s">
        <v>20</v>
      </c>
      <c r="Q32" s="15">
        <f t="shared" si="2"/>
        <v>0</v>
      </c>
      <c r="R32" s="15">
        <f t="shared" si="3"/>
        <v>0</v>
      </c>
      <c r="S32" s="15">
        <f t="shared" si="4"/>
        <v>0</v>
      </c>
      <c r="T32" s="15">
        <f t="shared" si="5"/>
        <v>1</v>
      </c>
      <c r="U32" s="17">
        <v>3</v>
      </c>
      <c r="V32" s="15">
        <v>4224</v>
      </c>
      <c r="W32" s="15">
        <v>0</v>
      </c>
      <c r="X32" s="15">
        <v>1</v>
      </c>
      <c r="Y32" s="15">
        <v>0</v>
      </c>
      <c r="Z32" s="15">
        <v>0</v>
      </c>
      <c r="AA32" s="15">
        <v>0</v>
      </c>
      <c r="AB32" s="15">
        <v>1</v>
      </c>
      <c r="AC32" s="15">
        <v>0</v>
      </c>
      <c r="AD32" s="15">
        <v>0</v>
      </c>
      <c r="AE32" s="15">
        <v>0</v>
      </c>
      <c r="AF32" s="15">
        <v>0</v>
      </c>
      <c r="AG32" s="15">
        <v>2</v>
      </c>
      <c r="AH32" s="15">
        <f t="shared" si="6"/>
        <v>0</v>
      </c>
      <c r="AI32" s="15"/>
      <c r="AJ32" s="15"/>
      <c r="AK32" s="15"/>
    </row>
    <row r="33" spans="1:37" ht="15.75" customHeight="1">
      <c r="A33" s="9">
        <v>43418.623784722222</v>
      </c>
      <c r="B33" s="10">
        <v>43418.623784722222</v>
      </c>
      <c r="C33" s="11">
        <f t="shared" si="0"/>
        <v>43418.707118055558</v>
      </c>
      <c r="D33" s="13">
        <v>2</v>
      </c>
      <c r="E33" s="15">
        <v>1468</v>
      </c>
      <c r="F33" s="17" t="s">
        <v>129</v>
      </c>
      <c r="G33" s="17" t="s">
        <v>130</v>
      </c>
      <c r="H33" s="15" t="s">
        <v>63</v>
      </c>
      <c r="I33" s="15">
        <f t="shared" si="1"/>
        <v>0</v>
      </c>
      <c r="J33" s="15">
        <v>18</v>
      </c>
      <c r="K33" s="15" t="s">
        <v>69</v>
      </c>
      <c r="L33" s="15"/>
      <c r="M33" s="15">
        <f t="shared" si="11"/>
        <v>1</v>
      </c>
      <c r="N33" s="15" t="s">
        <v>84</v>
      </c>
      <c r="O33" s="15"/>
      <c r="P33" s="15" t="s">
        <v>20</v>
      </c>
      <c r="Q33" s="15">
        <f t="shared" si="2"/>
        <v>0</v>
      </c>
      <c r="R33" s="15">
        <f t="shared" si="3"/>
        <v>0</v>
      </c>
      <c r="S33" s="15">
        <f t="shared" si="4"/>
        <v>0</v>
      </c>
      <c r="T33" s="15">
        <f t="shared" si="5"/>
        <v>1</v>
      </c>
      <c r="U33" s="17">
        <v>2</v>
      </c>
      <c r="V33" s="19" t="s">
        <v>131</v>
      </c>
      <c r="W33" s="17">
        <v>0</v>
      </c>
      <c r="X33" s="17">
        <v>0</v>
      </c>
      <c r="Y33" s="17">
        <v>0</v>
      </c>
      <c r="Z33" s="17">
        <v>0</v>
      </c>
      <c r="AA33" s="17">
        <v>1</v>
      </c>
      <c r="AB33" s="17">
        <v>0</v>
      </c>
      <c r="AC33" s="17">
        <v>0</v>
      </c>
      <c r="AD33" s="17">
        <v>0</v>
      </c>
      <c r="AE33" s="17">
        <v>0</v>
      </c>
      <c r="AF33" s="17">
        <v>0</v>
      </c>
      <c r="AG33" s="17">
        <f>SUM(W33:AF33)</f>
        <v>1</v>
      </c>
      <c r="AH33" s="15">
        <f t="shared" si="6"/>
        <v>0</v>
      </c>
      <c r="AI33" s="15"/>
      <c r="AJ33" s="15"/>
      <c r="AK33" s="15"/>
    </row>
    <row r="34" spans="1:37" ht="15.75" customHeight="1">
      <c r="A34" s="9">
        <v>43420.464583333334</v>
      </c>
      <c r="B34" s="10">
        <v>43420.464583333334</v>
      </c>
      <c r="C34" s="11">
        <f t="shared" si="0"/>
        <v>43420.54791666667</v>
      </c>
      <c r="D34" s="13">
        <v>2</v>
      </c>
      <c r="E34" s="15">
        <v>1470</v>
      </c>
      <c r="F34" s="17" t="s">
        <v>132</v>
      </c>
      <c r="G34" s="17" t="s">
        <v>133</v>
      </c>
      <c r="H34" s="15" t="s">
        <v>94</v>
      </c>
      <c r="I34" s="15">
        <f t="shared" si="1"/>
        <v>1</v>
      </c>
      <c r="J34" s="15">
        <v>25</v>
      </c>
      <c r="K34" s="15" t="s">
        <v>82</v>
      </c>
      <c r="L34" s="15" t="s">
        <v>134</v>
      </c>
      <c r="M34" s="15">
        <v>5</v>
      </c>
      <c r="N34" s="15" t="s">
        <v>104</v>
      </c>
      <c r="O34" s="15"/>
      <c r="P34" s="15" t="s">
        <v>18</v>
      </c>
      <c r="Q34" s="15">
        <f t="shared" si="2"/>
        <v>0</v>
      </c>
      <c r="R34" s="15">
        <f t="shared" si="3"/>
        <v>1</v>
      </c>
      <c r="S34" s="15">
        <f t="shared" si="4"/>
        <v>0</v>
      </c>
      <c r="T34" s="15">
        <f t="shared" si="5"/>
        <v>0</v>
      </c>
      <c r="U34" s="17">
        <v>2</v>
      </c>
      <c r="V34" s="15">
        <v>3005</v>
      </c>
      <c r="W34" s="15">
        <v>0</v>
      </c>
      <c r="X34" s="15">
        <v>0</v>
      </c>
      <c r="Y34" s="15">
        <v>0</v>
      </c>
      <c r="Z34" s="15">
        <v>0</v>
      </c>
      <c r="AA34" s="15">
        <v>0</v>
      </c>
      <c r="AB34" s="15">
        <v>0</v>
      </c>
      <c r="AC34" s="15">
        <v>0</v>
      </c>
      <c r="AD34" s="15">
        <v>0</v>
      </c>
      <c r="AE34" s="15">
        <v>0</v>
      </c>
      <c r="AF34" s="15">
        <v>1</v>
      </c>
      <c r="AG34" s="15">
        <v>1</v>
      </c>
      <c r="AH34" s="15">
        <f t="shared" si="6"/>
        <v>0</v>
      </c>
      <c r="AI34" s="15"/>
      <c r="AJ34" s="15"/>
      <c r="AK34" s="15"/>
    </row>
    <row r="35" spans="1:37" ht="15.75" customHeight="1">
      <c r="A35" s="9">
        <v>43433.477083333331</v>
      </c>
      <c r="B35" s="10">
        <v>43433.477083333331</v>
      </c>
      <c r="C35" s="11">
        <f t="shared" si="0"/>
        <v>43433.560416666667</v>
      </c>
      <c r="D35" s="13">
        <v>2</v>
      </c>
      <c r="E35" s="15">
        <v>1476</v>
      </c>
      <c r="F35" s="15" t="s">
        <v>135</v>
      </c>
      <c r="G35" s="15"/>
      <c r="H35" s="15" t="s">
        <v>63</v>
      </c>
      <c r="I35" s="15">
        <f t="shared" si="1"/>
        <v>0</v>
      </c>
      <c r="J35" s="15">
        <v>20</v>
      </c>
      <c r="K35" s="15" t="s">
        <v>97</v>
      </c>
      <c r="L35" s="15"/>
      <c r="M35" s="15">
        <v>2</v>
      </c>
      <c r="N35" s="15" t="s">
        <v>104</v>
      </c>
      <c r="O35" s="15"/>
      <c r="P35" s="15" t="s">
        <v>18</v>
      </c>
      <c r="Q35" s="15">
        <f t="shared" si="2"/>
        <v>0</v>
      </c>
      <c r="R35" s="15">
        <f t="shared" si="3"/>
        <v>1</v>
      </c>
      <c r="S35" s="15">
        <f t="shared" si="4"/>
        <v>0</v>
      </c>
      <c r="T35" s="15">
        <f t="shared" si="5"/>
        <v>0</v>
      </c>
      <c r="U35" s="15">
        <v>6</v>
      </c>
      <c r="V35" s="15">
        <v>7229</v>
      </c>
      <c r="W35" s="15">
        <v>0</v>
      </c>
      <c r="X35" s="15">
        <v>0</v>
      </c>
      <c r="Y35" s="15">
        <v>1</v>
      </c>
      <c r="Z35" s="15">
        <v>0</v>
      </c>
      <c r="AA35" s="15">
        <v>0</v>
      </c>
      <c r="AB35" s="15">
        <v>1</v>
      </c>
      <c r="AC35" s="15">
        <v>1</v>
      </c>
      <c r="AD35" s="15">
        <v>1</v>
      </c>
      <c r="AE35" s="15">
        <v>0</v>
      </c>
      <c r="AF35" s="15">
        <v>1</v>
      </c>
      <c r="AG35" s="15">
        <v>5</v>
      </c>
      <c r="AH35" s="15">
        <f t="shared" si="6"/>
        <v>0</v>
      </c>
      <c r="AI35" s="15"/>
      <c r="AJ35" s="15"/>
      <c r="AK35" s="15"/>
    </row>
    <row r="36" spans="1:37" ht="15.75" customHeight="1">
      <c r="A36" s="9">
        <v>43419.586354166669</v>
      </c>
      <c r="B36" s="10">
        <v>43419.586354166669</v>
      </c>
      <c r="C36" s="11">
        <f t="shared" si="0"/>
        <v>43419.669687500005</v>
      </c>
      <c r="D36" s="13">
        <v>2</v>
      </c>
      <c r="E36" s="15">
        <v>1477</v>
      </c>
      <c r="F36" s="17" t="s">
        <v>136</v>
      </c>
      <c r="G36" s="17"/>
      <c r="H36" s="15" t="s">
        <v>63</v>
      </c>
      <c r="I36" s="15">
        <f t="shared" si="1"/>
        <v>0</v>
      </c>
      <c r="J36" s="15">
        <v>19</v>
      </c>
      <c r="K36" s="15" t="s">
        <v>69</v>
      </c>
      <c r="L36" s="15"/>
      <c r="M36" s="15">
        <f>IF(K36="Freshman",1,0)</f>
        <v>1</v>
      </c>
      <c r="N36" s="15" t="s">
        <v>90</v>
      </c>
      <c r="O36" s="15"/>
      <c r="P36" s="15" t="s">
        <v>20</v>
      </c>
      <c r="Q36" s="15">
        <f t="shared" si="2"/>
        <v>0</v>
      </c>
      <c r="R36" s="15">
        <f t="shared" si="3"/>
        <v>0</v>
      </c>
      <c r="S36" s="15">
        <f t="shared" si="4"/>
        <v>0</v>
      </c>
      <c r="T36" s="15">
        <f t="shared" si="5"/>
        <v>1</v>
      </c>
      <c r="U36" s="17">
        <v>7</v>
      </c>
      <c r="V36" s="15">
        <v>1250</v>
      </c>
      <c r="W36" s="15">
        <v>0</v>
      </c>
      <c r="X36" s="15">
        <v>1</v>
      </c>
      <c r="Y36" s="15">
        <v>1</v>
      </c>
      <c r="Z36" s="15">
        <v>1</v>
      </c>
      <c r="AA36" s="15">
        <v>1</v>
      </c>
      <c r="AB36" s="15">
        <v>0</v>
      </c>
      <c r="AC36" s="15">
        <v>1</v>
      </c>
      <c r="AD36" s="15">
        <v>0</v>
      </c>
      <c r="AE36" s="15">
        <v>1</v>
      </c>
      <c r="AF36" s="15">
        <v>0</v>
      </c>
      <c r="AG36" s="15">
        <v>6</v>
      </c>
      <c r="AH36" s="15">
        <f t="shared" si="6"/>
        <v>0</v>
      </c>
      <c r="AI36" s="15"/>
      <c r="AJ36" s="15"/>
      <c r="AK36" s="15"/>
    </row>
    <row r="37" spans="1:37" ht="15.75" customHeight="1">
      <c r="A37" s="9">
        <v>43420.379166666666</v>
      </c>
      <c r="B37" s="10">
        <v>43420.379166666666</v>
      </c>
      <c r="C37" s="11">
        <f t="shared" si="0"/>
        <v>43420.462500000001</v>
      </c>
      <c r="D37" s="13">
        <v>1</v>
      </c>
      <c r="E37" s="15">
        <v>1497</v>
      </c>
      <c r="F37" s="17" t="s">
        <v>137</v>
      </c>
      <c r="G37" s="17" t="s">
        <v>138</v>
      </c>
      <c r="H37" s="15" t="s">
        <v>63</v>
      </c>
      <c r="I37" s="15">
        <f t="shared" si="1"/>
        <v>0</v>
      </c>
      <c r="J37" s="15">
        <v>50</v>
      </c>
      <c r="K37" s="15" t="s">
        <v>82</v>
      </c>
      <c r="L37" s="15"/>
      <c r="M37" s="15">
        <v>5</v>
      </c>
      <c r="N37" s="15" t="s">
        <v>84</v>
      </c>
      <c r="O37" s="15"/>
      <c r="P37" s="15" t="s">
        <v>18</v>
      </c>
      <c r="Q37" s="15">
        <f t="shared" si="2"/>
        <v>0</v>
      </c>
      <c r="R37" s="15">
        <f t="shared" si="3"/>
        <v>1</v>
      </c>
      <c r="S37" s="15">
        <f t="shared" si="4"/>
        <v>0</v>
      </c>
      <c r="T37" s="15">
        <f t="shared" si="5"/>
        <v>0</v>
      </c>
      <c r="U37" s="17">
        <v>6</v>
      </c>
      <c r="V37" s="15">
        <v>3129</v>
      </c>
      <c r="W37" s="15">
        <v>0</v>
      </c>
      <c r="X37" s="15">
        <v>0</v>
      </c>
      <c r="Y37" s="15">
        <v>1</v>
      </c>
      <c r="Z37" s="15">
        <v>0</v>
      </c>
      <c r="AA37" s="15">
        <v>1</v>
      </c>
      <c r="AB37" s="15">
        <v>1</v>
      </c>
      <c r="AC37" s="15">
        <v>1</v>
      </c>
      <c r="AD37" s="15">
        <v>0</v>
      </c>
      <c r="AE37" s="15">
        <v>1</v>
      </c>
      <c r="AF37" s="15">
        <v>0</v>
      </c>
      <c r="AG37" s="15">
        <v>5</v>
      </c>
      <c r="AH37" s="15">
        <f t="shared" si="6"/>
        <v>0</v>
      </c>
      <c r="AI37" s="15"/>
      <c r="AJ37" s="15"/>
      <c r="AK37" s="15"/>
    </row>
    <row r="38" spans="1:37" ht="15.75" customHeight="1">
      <c r="A38" s="9">
        <v>43418.594143518516</v>
      </c>
      <c r="B38" s="10">
        <v>43418.594143518516</v>
      </c>
      <c r="C38" s="11">
        <f t="shared" si="0"/>
        <v>43418.677476851852</v>
      </c>
      <c r="D38" s="13">
        <v>2</v>
      </c>
      <c r="E38" s="15">
        <v>1518</v>
      </c>
      <c r="F38" s="17" t="s">
        <v>139</v>
      </c>
      <c r="G38" s="17" t="s">
        <v>140</v>
      </c>
      <c r="H38" s="15" t="s">
        <v>63</v>
      </c>
      <c r="I38" s="15">
        <f t="shared" si="1"/>
        <v>0</v>
      </c>
      <c r="J38" s="15">
        <v>18</v>
      </c>
      <c r="K38" s="15" t="s">
        <v>69</v>
      </c>
      <c r="L38" s="15"/>
      <c r="M38" s="15">
        <f>IF(K38="Freshman",1,0)</f>
        <v>1</v>
      </c>
      <c r="N38" s="15" t="s">
        <v>92</v>
      </c>
      <c r="O38" s="15"/>
      <c r="P38" s="15" t="s">
        <v>20</v>
      </c>
      <c r="Q38" s="15">
        <f t="shared" si="2"/>
        <v>0</v>
      </c>
      <c r="R38" s="15">
        <f t="shared" si="3"/>
        <v>0</v>
      </c>
      <c r="S38" s="15">
        <f t="shared" si="4"/>
        <v>0</v>
      </c>
      <c r="T38" s="15">
        <f t="shared" si="5"/>
        <v>1</v>
      </c>
      <c r="U38" s="17">
        <v>3</v>
      </c>
      <c r="V38" s="15">
        <v>1218</v>
      </c>
      <c r="W38" s="15">
        <v>0</v>
      </c>
      <c r="X38" s="15">
        <v>1</v>
      </c>
      <c r="Y38" s="15">
        <v>0</v>
      </c>
      <c r="Z38" s="15">
        <v>1</v>
      </c>
      <c r="AA38" s="15">
        <v>0</v>
      </c>
      <c r="AB38" s="15">
        <v>0</v>
      </c>
      <c r="AC38" s="15">
        <v>0</v>
      </c>
      <c r="AD38" s="15">
        <v>0</v>
      </c>
      <c r="AE38" s="15">
        <v>0</v>
      </c>
      <c r="AF38" s="15">
        <v>0</v>
      </c>
      <c r="AG38" s="15">
        <v>2</v>
      </c>
      <c r="AH38" s="15">
        <f t="shared" si="6"/>
        <v>0</v>
      </c>
      <c r="AI38" s="15"/>
      <c r="AJ38" s="15"/>
      <c r="AK38" s="15"/>
    </row>
    <row r="39" spans="1:37" ht="15.75" customHeight="1">
      <c r="A39" s="9">
        <v>43434.504861111112</v>
      </c>
      <c r="B39" s="10">
        <v>43434.504861111112</v>
      </c>
      <c r="C39" s="11">
        <f t="shared" si="0"/>
        <v>43434.588194444448</v>
      </c>
      <c r="D39" s="13">
        <v>2</v>
      </c>
      <c r="E39" s="15">
        <v>1530</v>
      </c>
      <c r="F39" s="15" t="s">
        <v>141</v>
      </c>
      <c r="G39" s="15"/>
      <c r="H39" s="15" t="s">
        <v>63</v>
      </c>
      <c r="I39" s="15">
        <f t="shared" si="1"/>
        <v>0</v>
      </c>
      <c r="J39" s="15">
        <v>21</v>
      </c>
      <c r="K39" s="15" t="s">
        <v>95</v>
      </c>
      <c r="L39" s="15"/>
      <c r="M39" s="15">
        <v>4</v>
      </c>
      <c r="N39" s="15" t="s">
        <v>84</v>
      </c>
      <c r="O39" s="15" t="s">
        <v>127</v>
      </c>
      <c r="P39" s="15" t="s">
        <v>18</v>
      </c>
      <c r="Q39" s="15">
        <f t="shared" si="2"/>
        <v>0</v>
      </c>
      <c r="R39" s="15">
        <f t="shared" si="3"/>
        <v>1</v>
      </c>
      <c r="S39" s="15">
        <f t="shared" si="4"/>
        <v>0</v>
      </c>
      <c r="T39" s="15">
        <f t="shared" si="5"/>
        <v>0</v>
      </c>
      <c r="U39" s="15">
        <v>4</v>
      </c>
      <c r="V39" s="15">
        <v>9262</v>
      </c>
      <c r="W39" s="15">
        <v>0</v>
      </c>
      <c r="X39" s="15">
        <v>0</v>
      </c>
      <c r="Y39" s="15">
        <v>0</v>
      </c>
      <c r="Z39" s="15">
        <v>1</v>
      </c>
      <c r="AA39" s="15">
        <v>0</v>
      </c>
      <c r="AB39" s="15">
        <v>1</v>
      </c>
      <c r="AC39" s="15">
        <v>0</v>
      </c>
      <c r="AD39" s="15">
        <v>1</v>
      </c>
      <c r="AE39" s="15">
        <v>0</v>
      </c>
      <c r="AF39" s="15">
        <v>0</v>
      </c>
      <c r="AG39" s="15">
        <v>3</v>
      </c>
      <c r="AH39" s="15">
        <f t="shared" si="6"/>
        <v>0</v>
      </c>
      <c r="AI39" s="15"/>
      <c r="AJ39" s="15"/>
      <c r="AK39" s="15"/>
    </row>
    <row r="40" spans="1:37" ht="15.75" customHeight="1">
      <c r="A40" s="9">
        <v>43419.72215277778</v>
      </c>
      <c r="B40" s="10">
        <v>43419.72215277778</v>
      </c>
      <c r="C40" s="11">
        <f t="shared" si="0"/>
        <v>43419.805486111116</v>
      </c>
      <c r="D40" s="13">
        <v>3</v>
      </c>
      <c r="E40" s="15">
        <v>1539</v>
      </c>
      <c r="F40" s="17" t="s">
        <v>142</v>
      </c>
      <c r="G40" s="17"/>
      <c r="H40" s="15" t="s">
        <v>94</v>
      </c>
      <c r="I40" s="15">
        <f t="shared" si="1"/>
        <v>1</v>
      </c>
      <c r="J40" s="15">
        <v>18</v>
      </c>
      <c r="K40" s="15" t="s">
        <v>69</v>
      </c>
      <c r="L40" s="15"/>
      <c r="M40" s="15">
        <f t="shared" ref="M40:M41" si="12">IF(K40="Freshman",1,0)</f>
        <v>1</v>
      </c>
      <c r="N40" s="15" t="s">
        <v>84</v>
      </c>
      <c r="O40" s="15"/>
      <c r="P40" s="15" t="s">
        <v>18</v>
      </c>
      <c r="Q40" s="15">
        <f t="shared" si="2"/>
        <v>0</v>
      </c>
      <c r="R40" s="15">
        <f t="shared" si="3"/>
        <v>1</v>
      </c>
      <c r="S40" s="15">
        <f t="shared" si="4"/>
        <v>0</v>
      </c>
      <c r="T40" s="15">
        <f t="shared" si="5"/>
        <v>0</v>
      </c>
      <c r="U40" s="17">
        <v>5</v>
      </c>
      <c r="V40" s="15">
        <v>1278</v>
      </c>
      <c r="W40" s="15">
        <v>0</v>
      </c>
      <c r="X40" s="15">
        <v>1</v>
      </c>
      <c r="Y40" s="15">
        <v>1</v>
      </c>
      <c r="Z40" s="15">
        <v>0</v>
      </c>
      <c r="AA40" s="15">
        <v>0</v>
      </c>
      <c r="AB40" s="15">
        <v>1</v>
      </c>
      <c r="AC40" s="15">
        <v>0</v>
      </c>
      <c r="AD40" s="15">
        <v>1</v>
      </c>
      <c r="AE40" s="15">
        <v>0</v>
      </c>
      <c r="AF40" s="15">
        <v>0</v>
      </c>
      <c r="AG40" s="15">
        <v>4</v>
      </c>
      <c r="AH40" s="15">
        <f t="shared" si="6"/>
        <v>0</v>
      </c>
      <c r="AI40" s="15"/>
      <c r="AJ40" s="15"/>
      <c r="AK40" s="15"/>
    </row>
    <row r="41" spans="1:37" ht="15.75" customHeight="1">
      <c r="A41" s="9">
        <v>43418.626747685186</v>
      </c>
      <c r="B41" s="10">
        <v>43418.626747685186</v>
      </c>
      <c r="C41" s="11">
        <f t="shared" si="0"/>
        <v>43418.710081018522</v>
      </c>
      <c r="D41" s="13">
        <v>3</v>
      </c>
      <c r="E41" s="15">
        <v>1568</v>
      </c>
      <c r="F41" s="17" t="s">
        <v>143</v>
      </c>
      <c r="G41" s="17"/>
      <c r="H41" s="15" t="s">
        <v>94</v>
      </c>
      <c r="I41" s="15">
        <f t="shared" si="1"/>
        <v>1</v>
      </c>
      <c r="J41" s="15">
        <v>19</v>
      </c>
      <c r="K41" s="15" t="s">
        <v>69</v>
      </c>
      <c r="L41" s="15"/>
      <c r="M41" s="15">
        <f t="shared" si="12"/>
        <v>1</v>
      </c>
      <c r="N41" s="15" t="s">
        <v>92</v>
      </c>
      <c r="O41" s="15"/>
      <c r="P41" s="15" t="s">
        <v>20</v>
      </c>
      <c r="Q41" s="15">
        <f t="shared" si="2"/>
        <v>0</v>
      </c>
      <c r="R41" s="15">
        <f t="shared" si="3"/>
        <v>0</v>
      </c>
      <c r="S41" s="15">
        <f t="shared" si="4"/>
        <v>0</v>
      </c>
      <c r="T41" s="15">
        <f t="shared" si="5"/>
        <v>1</v>
      </c>
      <c r="U41" s="17">
        <v>3</v>
      </c>
      <c r="V41" s="15">
        <v>1434</v>
      </c>
      <c r="W41" s="15">
        <v>0</v>
      </c>
      <c r="X41" s="15">
        <v>0</v>
      </c>
      <c r="Y41" s="15">
        <v>0</v>
      </c>
      <c r="Z41" s="15">
        <v>0</v>
      </c>
      <c r="AA41" s="15">
        <v>0</v>
      </c>
      <c r="AB41" s="15">
        <v>0</v>
      </c>
      <c r="AC41" s="15">
        <v>0</v>
      </c>
      <c r="AD41" s="15">
        <v>0</v>
      </c>
      <c r="AE41" s="15">
        <v>1</v>
      </c>
      <c r="AF41" s="15">
        <v>1</v>
      </c>
      <c r="AG41" s="15">
        <v>2</v>
      </c>
      <c r="AH41" s="15">
        <f t="shared" si="6"/>
        <v>0</v>
      </c>
      <c r="AI41" s="15"/>
      <c r="AJ41" s="15"/>
      <c r="AK41" s="15"/>
    </row>
    <row r="42" spans="1:37" ht="15.75" customHeight="1">
      <c r="A42" s="9">
        <v>43422.713194444441</v>
      </c>
      <c r="B42" s="10">
        <v>43422.713194444441</v>
      </c>
      <c r="C42" s="11">
        <f t="shared" si="0"/>
        <v>43422.796527777777</v>
      </c>
      <c r="D42" s="13">
        <v>3</v>
      </c>
      <c r="E42" s="15">
        <v>1571</v>
      </c>
      <c r="F42" s="17" t="s">
        <v>144</v>
      </c>
      <c r="G42" s="17"/>
      <c r="H42" s="15" t="s">
        <v>63</v>
      </c>
      <c r="I42" s="15">
        <f t="shared" si="1"/>
        <v>0</v>
      </c>
      <c r="J42" s="15">
        <v>26</v>
      </c>
      <c r="K42" s="15" t="s">
        <v>82</v>
      </c>
      <c r="L42" s="15" t="s">
        <v>112</v>
      </c>
      <c r="M42" s="15">
        <v>5</v>
      </c>
      <c r="N42" s="15" t="s">
        <v>76</v>
      </c>
      <c r="O42" s="15"/>
      <c r="P42" s="15" t="s">
        <v>18</v>
      </c>
      <c r="Q42" s="15">
        <f t="shared" si="2"/>
        <v>0</v>
      </c>
      <c r="R42" s="15">
        <f t="shared" si="3"/>
        <v>1</v>
      </c>
      <c r="S42" s="15">
        <f t="shared" si="4"/>
        <v>0</v>
      </c>
      <c r="T42" s="15">
        <f t="shared" si="5"/>
        <v>0</v>
      </c>
      <c r="U42" s="17">
        <v>4</v>
      </c>
      <c r="V42" s="15">
        <v>4152</v>
      </c>
      <c r="W42" s="15">
        <v>1</v>
      </c>
      <c r="X42" s="15">
        <v>0</v>
      </c>
      <c r="Y42" s="15">
        <v>1</v>
      </c>
      <c r="Z42" s="15">
        <v>0</v>
      </c>
      <c r="AA42" s="15">
        <v>0</v>
      </c>
      <c r="AB42" s="15">
        <v>1</v>
      </c>
      <c r="AC42" s="15">
        <v>0</v>
      </c>
      <c r="AD42" s="15">
        <v>0</v>
      </c>
      <c r="AE42" s="15">
        <v>1</v>
      </c>
      <c r="AF42" s="15">
        <v>0</v>
      </c>
      <c r="AG42" s="15">
        <v>4</v>
      </c>
      <c r="AH42" s="15">
        <f t="shared" si="6"/>
        <v>0</v>
      </c>
      <c r="AI42" s="15"/>
      <c r="AJ42" s="15"/>
      <c r="AK42" s="15"/>
    </row>
    <row r="43" spans="1:37" ht="15.75" customHeight="1">
      <c r="A43" s="9">
        <v>43434.495833333334</v>
      </c>
      <c r="B43" s="10">
        <v>43434.495833333334</v>
      </c>
      <c r="C43" s="11">
        <f t="shared" si="0"/>
        <v>43434.57916666667</v>
      </c>
      <c r="D43" s="13">
        <v>2</v>
      </c>
      <c r="E43" s="15">
        <v>1582</v>
      </c>
      <c r="F43" s="15" t="s">
        <v>145</v>
      </c>
      <c r="G43" s="15"/>
      <c r="H43" s="15" t="s">
        <v>63</v>
      </c>
      <c r="I43" s="15">
        <f t="shared" si="1"/>
        <v>0</v>
      </c>
      <c r="J43" s="15">
        <v>18</v>
      </c>
      <c r="K43" s="15" t="s">
        <v>69</v>
      </c>
      <c r="L43" s="15"/>
      <c r="M43" s="15">
        <f t="shared" ref="M43:M51" si="13">IF(K43="Freshman",1,0)</f>
        <v>1</v>
      </c>
      <c r="N43" s="15" t="s">
        <v>76</v>
      </c>
      <c r="O43" s="15"/>
      <c r="P43" s="15" t="s">
        <v>18</v>
      </c>
      <c r="Q43" s="15">
        <f t="shared" si="2"/>
        <v>0</v>
      </c>
      <c r="R43" s="15">
        <f t="shared" si="3"/>
        <v>1</v>
      </c>
      <c r="S43" s="15">
        <f t="shared" si="4"/>
        <v>0</v>
      </c>
      <c r="T43" s="15">
        <f t="shared" si="5"/>
        <v>0</v>
      </c>
      <c r="U43" s="15">
        <v>5</v>
      </c>
      <c r="V43" s="15">
        <v>9020</v>
      </c>
      <c r="W43" s="15">
        <v>1</v>
      </c>
      <c r="X43" s="15">
        <v>0</v>
      </c>
      <c r="Y43" s="15">
        <v>0</v>
      </c>
      <c r="Z43" s="15">
        <v>1</v>
      </c>
      <c r="AA43" s="15">
        <v>0</v>
      </c>
      <c r="AB43" s="15">
        <v>1</v>
      </c>
      <c r="AC43" s="15">
        <v>0</v>
      </c>
      <c r="AD43" s="15">
        <v>0</v>
      </c>
      <c r="AE43" s="15">
        <v>0</v>
      </c>
      <c r="AF43" s="15">
        <v>1</v>
      </c>
      <c r="AG43" s="15">
        <v>4</v>
      </c>
      <c r="AH43" s="15">
        <f t="shared" si="6"/>
        <v>0</v>
      </c>
      <c r="AI43" s="15"/>
      <c r="AJ43" s="15"/>
      <c r="AK43" s="15"/>
    </row>
    <row r="44" spans="1:37" ht="15.75" customHeight="1">
      <c r="A44" s="9">
        <v>43430.538888888892</v>
      </c>
      <c r="B44" s="10">
        <v>43430.538888888892</v>
      </c>
      <c r="C44" s="11">
        <f t="shared" si="0"/>
        <v>43430.622222222228</v>
      </c>
      <c r="D44" s="13">
        <v>2</v>
      </c>
      <c r="E44" s="15">
        <v>1602</v>
      </c>
      <c r="F44" s="17" t="s">
        <v>146</v>
      </c>
      <c r="G44" s="17"/>
      <c r="H44" s="15" t="s">
        <v>94</v>
      </c>
      <c r="I44" s="15">
        <f t="shared" si="1"/>
        <v>1</v>
      </c>
      <c r="J44" s="15">
        <v>18</v>
      </c>
      <c r="K44" s="15" t="s">
        <v>69</v>
      </c>
      <c r="L44" s="15"/>
      <c r="M44" s="15">
        <f t="shared" si="13"/>
        <v>1</v>
      </c>
      <c r="N44" s="15" t="s">
        <v>104</v>
      </c>
      <c r="O44" s="15"/>
      <c r="P44" s="15" t="s">
        <v>20</v>
      </c>
      <c r="Q44" s="15">
        <f t="shared" si="2"/>
        <v>0</v>
      </c>
      <c r="R44" s="15">
        <f t="shared" si="3"/>
        <v>0</v>
      </c>
      <c r="S44" s="15">
        <f t="shared" si="4"/>
        <v>0</v>
      </c>
      <c r="T44" s="15">
        <f t="shared" si="5"/>
        <v>1</v>
      </c>
      <c r="U44" s="17">
        <v>6</v>
      </c>
      <c r="V44" s="15">
        <v>5215</v>
      </c>
      <c r="W44" s="15">
        <v>0</v>
      </c>
      <c r="X44" s="15">
        <v>1</v>
      </c>
      <c r="Y44" s="15">
        <v>0</v>
      </c>
      <c r="Z44" s="15">
        <v>0</v>
      </c>
      <c r="AA44" s="15">
        <v>1</v>
      </c>
      <c r="AB44" s="15">
        <v>1</v>
      </c>
      <c r="AC44" s="15">
        <v>1</v>
      </c>
      <c r="AD44" s="15">
        <v>1</v>
      </c>
      <c r="AE44" s="15">
        <v>0</v>
      </c>
      <c r="AF44" s="15">
        <v>0</v>
      </c>
      <c r="AG44" s="15">
        <v>5</v>
      </c>
      <c r="AH44" s="15">
        <f t="shared" si="6"/>
        <v>0</v>
      </c>
      <c r="AI44" s="15"/>
      <c r="AJ44" s="15"/>
      <c r="AK44" s="15"/>
    </row>
    <row r="45" spans="1:37" ht="15.75" customHeight="1">
      <c r="A45" s="9">
        <v>43419.617337962962</v>
      </c>
      <c r="B45" s="10">
        <v>43419.617337962962</v>
      </c>
      <c r="C45" s="11">
        <f t="shared" si="0"/>
        <v>43419.700671296298</v>
      </c>
      <c r="D45" s="13">
        <v>2</v>
      </c>
      <c r="E45" s="15">
        <v>1606</v>
      </c>
      <c r="F45" s="17" t="s">
        <v>147</v>
      </c>
      <c r="G45" s="17"/>
      <c r="H45" s="15" t="s">
        <v>94</v>
      </c>
      <c r="I45" s="15">
        <f t="shared" si="1"/>
        <v>1</v>
      </c>
      <c r="J45" s="15">
        <v>18</v>
      </c>
      <c r="K45" s="15" t="s">
        <v>69</v>
      </c>
      <c r="L45" s="15"/>
      <c r="M45" s="15">
        <f t="shared" si="13"/>
        <v>1</v>
      </c>
      <c r="N45" s="15" t="s">
        <v>104</v>
      </c>
      <c r="O45" s="15"/>
      <c r="P45" s="15" t="s">
        <v>20</v>
      </c>
      <c r="Q45" s="15">
        <f t="shared" si="2"/>
        <v>0</v>
      </c>
      <c r="R45" s="15">
        <f t="shared" si="3"/>
        <v>0</v>
      </c>
      <c r="S45" s="15">
        <f t="shared" si="4"/>
        <v>0</v>
      </c>
      <c r="T45" s="15">
        <f t="shared" si="5"/>
        <v>1</v>
      </c>
      <c r="U45" s="17">
        <v>5</v>
      </c>
      <c r="V45" s="15">
        <v>1480</v>
      </c>
      <c r="W45" s="15">
        <v>1</v>
      </c>
      <c r="X45" s="15">
        <v>0</v>
      </c>
      <c r="Y45" s="15">
        <v>1</v>
      </c>
      <c r="Z45" s="15">
        <v>0</v>
      </c>
      <c r="AA45" s="15">
        <v>0</v>
      </c>
      <c r="AB45" s="15">
        <v>0</v>
      </c>
      <c r="AC45" s="15">
        <v>1</v>
      </c>
      <c r="AD45" s="15">
        <v>0</v>
      </c>
      <c r="AE45" s="15">
        <v>1</v>
      </c>
      <c r="AF45" s="15">
        <v>0</v>
      </c>
      <c r="AG45" s="15">
        <v>4</v>
      </c>
      <c r="AH45" s="15">
        <f t="shared" si="6"/>
        <v>0</v>
      </c>
      <c r="AI45" s="15"/>
      <c r="AJ45" s="15"/>
      <c r="AK45" s="15"/>
    </row>
    <row r="46" spans="1:37" ht="15.75" customHeight="1">
      <c r="A46" s="9">
        <v>43418.634780092594</v>
      </c>
      <c r="B46" s="10">
        <v>43418.634780092594</v>
      </c>
      <c r="C46" s="11">
        <f t="shared" si="0"/>
        <v>43418.71811342593</v>
      </c>
      <c r="D46" s="13">
        <v>3</v>
      </c>
      <c r="E46" s="15">
        <v>1618</v>
      </c>
      <c r="F46" s="17" t="s">
        <v>148</v>
      </c>
      <c r="G46" s="17"/>
      <c r="H46" s="15" t="s">
        <v>94</v>
      </c>
      <c r="I46" s="15">
        <f t="shared" si="1"/>
        <v>1</v>
      </c>
      <c r="J46" s="15">
        <v>18</v>
      </c>
      <c r="K46" s="15" t="s">
        <v>69</v>
      </c>
      <c r="L46" s="15"/>
      <c r="M46" s="15">
        <f t="shared" si="13"/>
        <v>1</v>
      </c>
      <c r="N46" s="15" t="s">
        <v>84</v>
      </c>
      <c r="O46" s="15"/>
      <c r="P46" s="15" t="s">
        <v>18</v>
      </c>
      <c r="Q46" s="15">
        <f t="shared" si="2"/>
        <v>0</v>
      </c>
      <c r="R46" s="15">
        <f t="shared" si="3"/>
        <v>1</v>
      </c>
      <c r="S46" s="15">
        <f t="shared" si="4"/>
        <v>0</v>
      </c>
      <c r="T46" s="15">
        <f t="shared" si="5"/>
        <v>0</v>
      </c>
      <c r="U46" s="17">
        <v>8</v>
      </c>
      <c r="V46" s="15">
        <v>1354</v>
      </c>
      <c r="W46" s="15">
        <v>0</v>
      </c>
      <c r="X46" s="15">
        <v>1</v>
      </c>
      <c r="Y46" s="15">
        <v>1</v>
      </c>
      <c r="Z46" s="15">
        <v>1</v>
      </c>
      <c r="AA46" s="15">
        <v>1</v>
      </c>
      <c r="AB46" s="15">
        <v>1</v>
      </c>
      <c r="AC46" s="15">
        <v>0</v>
      </c>
      <c r="AD46" s="15">
        <v>1</v>
      </c>
      <c r="AE46" s="15">
        <v>0</v>
      </c>
      <c r="AF46" s="15">
        <v>1</v>
      </c>
      <c r="AG46" s="15">
        <v>7</v>
      </c>
      <c r="AH46" s="15">
        <f t="shared" si="6"/>
        <v>0</v>
      </c>
      <c r="AI46" s="15"/>
      <c r="AJ46" s="15"/>
      <c r="AK46" s="15"/>
    </row>
    <row r="47" spans="1:37" ht="15.75" customHeight="1">
      <c r="A47" s="9">
        <v>43434.384027777778</v>
      </c>
      <c r="B47" s="10">
        <v>43434.384027777778</v>
      </c>
      <c r="C47" s="11">
        <f t="shared" si="0"/>
        <v>43434.467361111114</v>
      </c>
      <c r="D47" s="13">
        <v>1</v>
      </c>
      <c r="E47" s="15">
        <v>1619</v>
      </c>
      <c r="F47" s="15" t="s">
        <v>149</v>
      </c>
      <c r="G47" s="15"/>
      <c r="H47" s="15" t="s">
        <v>63</v>
      </c>
      <c r="I47" s="15">
        <f t="shared" si="1"/>
        <v>0</v>
      </c>
      <c r="J47" s="15">
        <v>18</v>
      </c>
      <c r="K47" s="15" t="s">
        <v>69</v>
      </c>
      <c r="L47" s="15"/>
      <c r="M47" s="15">
        <f t="shared" si="13"/>
        <v>1</v>
      </c>
      <c r="N47" s="15" t="s">
        <v>84</v>
      </c>
      <c r="O47" s="15" t="s">
        <v>76</v>
      </c>
      <c r="P47" s="15" t="s">
        <v>20</v>
      </c>
      <c r="Q47" s="15">
        <f t="shared" si="2"/>
        <v>0</v>
      </c>
      <c r="R47" s="15">
        <f t="shared" si="3"/>
        <v>0</v>
      </c>
      <c r="S47" s="15">
        <f t="shared" si="4"/>
        <v>0</v>
      </c>
      <c r="T47" s="15">
        <f t="shared" si="5"/>
        <v>1</v>
      </c>
      <c r="U47" s="15">
        <v>5</v>
      </c>
      <c r="V47" s="15">
        <v>8005</v>
      </c>
      <c r="W47" s="15">
        <v>0</v>
      </c>
      <c r="X47" s="15">
        <v>0</v>
      </c>
      <c r="Y47" s="15">
        <v>1</v>
      </c>
      <c r="Z47" s="15">
        <v>0</v>
      </c>
      <c r="AA47" s="15">
        <v>1</v>
      </c>
      <c r="AB47" s="15">
        <v>1</v>
      </c>
      <c r="AC47" s="15">
        <v>0</v>
      </c>
      <c r="AD47" s="15">
        <v>0</v>
      </c>
      <c r="AE47" s="15">
        <v>1</v>
      </c>
      <c r="AF47" s="15">
        <v>0</v>
      </c>
      <c r="AG47" s="15">
        <v>4</v>
      </c>
      <c r="AH47" s="15">
        <f t="shared" si="6"/>
        <v>0</v>
      </c>
      <c r="AI47" s="15"/>
      <c r="AJ47" s="15"/>
      <c r="AK47" s="15"/>
    </row>
    <row r="48" spans="1:37" ht="15.75" customHeight="1">
      <c r="A48" s="9">
        <v>43418.626284722224</v>
      </c>
      <c r="B48" s="10">
        <v>43418.626284722224</v>
      </c>
      <c r="C48" s="11">
        <f t="shared" si="0"/>
        <v>43418.70961805556</v>
      </c>
      <c r="D48" s="13">
        <v>3</v>
      </c>
      <c r="E48" s="15">
        <v>1627</v>
      </c>
      <c r="F48" s="17" t="s">
        <v>150</v>
      </c>
      <c r="G48" s="17"/>
      <c r="H48" s="15" t="s">
        <v>63</v>
      </c>
      <c r="I48" s="15">
        <f t="shared" si="1"/>
        <v>0</v>
      </c>
      <c r="J48" s="15">
        <v>18</v>
      </c>
      <c r="K48" s="15" t="s">
        <v>69</v>
      </c>
      <c r="L48" s="15"/>
      <c r="M48" s="15">
        <f t="shared" si="13"/>
        <v>1</v>
      </c>
      <c r="N48" s="15" t="s">
        <v>92</v>
      </c>
      <c r="O48" s="15"/>
      <c r="P48" s="15" t="s">
        <v>18</v>
      </c>
      <c r="Q48" s="15">
        <f t="shared" si="2"/>
        <v>0</v>
      </c>
      <c r="R48" s="15">
        <f t="shared" si="3"/>
        <v>1</v>
      </c>
      <c r="S48" s="15">
        <f t="shared" si="4"/>
        <v>0</v>
      </c>
      <c r="T48" s="15">
        <f t="shared" si="5"/>
        <v>0</v>
      </c>
      <c r="U48" s="17">
        <v>5</v>
      </c>
      <c r="V48" s="15">
        <v>1401</v>
      </c>
      <c r="W48" s="15">
        <v>0</v>
      </c>
      <c r="X48" s="15">
        <v>0</v>
      </c>
      <c r="Y48" s="15">
        <v>0</v>
      </c>
      <c r="Z48" s="15">
        <v>1</v>
      </c>
      <c r="AA48" s="15">
        <v>0</v>
      </c>
      <c r="AB48" s="15">
        <v>1</v>
      </c>
      <c r="AC48" s="15">
        <v>0</v>
      </c>
      <c r="AD48" s="15">
        <v>1</v>
      </c>
      <c r="AE48" s="15">
        <v>1</v>
      </c>
      <c r="AF48" s="15">
        <v>0</v>
      </c>
      <c r="AG48" s="15">
        <v>4</v>
      </c>
      <c r="AH48" s="15">
        <f t="shared" si="6"/>
        <v>0</v>
      </c>
      <c r="AI48" s="15"/>
      <c r="AJ48" s="15"/>
      <c r="AK48" s="15"/>
    </row>
    <row r="49" spans="1:37" ht="15.75" customHeight="1">
      <c r="A49" s="9">
        <v>43419.733298611114</v>
      </c>
      <c r="B49" s="10">
        <v>43419.733298611114</v>
      </c>
      <c r="C49" s="11">
        <f t="shared" si="0"/>
        <v>43419.81663194445</v>
      </c>
      <c r="D49" s="13">
        <v>3</v>
      </c>
      <c r="E49" s="15">
        <v>1638</v>
      </c>
      <c r="F49" s="17" t="s">
        <v>151</v>
      </c>
      <c r="G49" s="17" t="s">
        <v>61</v>
      </c>
      <c r="H49" s="15" t="s">
        <v>94</v>
      </c>
      <c r="I49" s="15">
        <f t="shared" si="1"/>
        <v>1</v>
      </c>
      <c r="J49" s="15">
        <v>18</v>
      </c>
      <c r="K49" s="15" t="s">
        <v>69</v>
      </c>
      <c r="L49" s="15"/>
      <c r="M49" s="15">
        <f t="shared" si="13"/>
        <v>1</v>
      </c>
      <c r="N49" s="15" t="s">
        <v>104</v>
      </c>
      <c r="O49" s="15"/>
      <c r="P49" s="15" t="s">
        <v>18</v>
      </c>
      <c r="Q49" s="15">
        <f t="shared" si="2"/>
        <v>0</v>
      </c>
      <c r="R49" s="15">
        <f t="shared" si="3"/>
        <v>1</v>
      </c>
      <c r="S49" s="15">
        <f t="shared" si="4"/>
        <v>0</v>
      </c>
      <c r="T49" s="15">
        <f t="shared" si="5"/>
        <v>0</v>
      </c>
      <c r="U49" s="17">
        <v>1</v>
      </c>
      <c r="V49" s="15">
        <v>1277</v>
      </c>
      <c r="W49" s="15">
        <v>0</v>
      </c>
      <c r="X49" s="15">
        <v>0</v>
      </c>
      <c r="Y49" s="15">
        <v>0</v>
      </c>
      <c r="Z49" s="15">
        <v>0</v>
      </c>
      <c r="AA49" s="15">
        <v>0</v>
      </c>
      <c r="AB49" s="15">
        <v>0</v>
      </c>
      <c r="AC49" s="15">
        <v>0</v>
      </c>
      <c r="AD49" s="15">
        <v>0</v>
      </c>
      <c r="AE49" s="15">
        <v>0</v>
      </c>
      <c r="AF49" s="15">
        <v>1</v>
      </c>
      <c r="AG49" s="15">
        <v>1</v>
      </c>
      <c r="AH49" s="15">
        <f t="shared" si="6"/>
        <v>0</v>
      </c>
      <c r="AI49" s="15"/>
      <c r="AJ49" s="15"/>
      <c r="AK49" s="15"/>
    </row>
    <row r="50" spans="1:37" ht="15.75" customHeight="1">
      <c r="A50" s="9">
        <v>43432.589583333334</v>
      </c>
      <c r="B50" s="10">
        <v>43432.589583333334</v>
      </c>
      <c r="C50" s="11">
        <f t="shared" si="0"/>
        <v>43432.67291666667</v>
      </c>
      <c r="D50" s="13">
        <v>2</v>
      </c>
      <c r="E50" s="15">
        <v>1650</v>
      </c>
      <c r="F50" s="15" t="s">
        <v>152</v>
      </c>
      <c r="G50" s="15"/>
      <c r="H50" s="15" t="s">
        <v>94</v>
      </c>
      <c r="I50" s="15">
        <f t="shared" si="1"/>
        <v>1</v>
      </c>
      <c r="J50" s="15">
        <v>19</v>
      </c>
      <c r="K50" s="15" t="s">
        <v>69</v>
      </c>
      <c r="L50" s="15"/>
      <c r="M50" s="15">
        <f t="shared" si="13"/>
        <v>1</v>
      </c>
      <c r="N50" s="15" t="s">
        <v>92</v>
      </c>
      <c r="O50" s="15"/>
      <c r="P50" s="15" t="s">
        <v>18</v>
      </c>
      <c r="Q50" s="15">
        <f t="shared" si="2"/>
        <v>0</v>
      </c>
      <c r="R50" s="15">
        <f t="shared" si="3"/>
        <v>1</v>
      </c>
      <c r="S50" s="15">
        <f t="shared" si="4"/>
        <v>0</v>
      </c>
      <c r="T50" s="15">
        <f t="shared" si="5"/>
        <v>0</v>
      </c>
      <c r="U50" s="15">
        <v>8</v>
      </c>
      <c r="V50" s="15">
        <v>6018</v>
      </c>
      <c r="W50" s="15">
        <v>0</v>
      </c>
      <c r="X50" s="15">
        <v>1</v>
      </c>
      <c r="Y50" s="15">
        <v>1</v>
      </c>
      <c r="Z50" s="15">
        <v>1</v>
      </c>
      <c r="AA50" s="15">
        <v>0</v>
      </c>
      <c r="AB50" s="15">
        <v>1</v>
      </c>
      <c r="AC50" s="15">
        <v>1</v>
      </c>
      <c r="AD50" s="15">
        <v>0</v>
      </c>
      <c r="AE50" s="15">
        <v>0</v>
      </c>
      <c r="AF50" s="15">
        <v>1</v>
      </c>
      <c r="AG50" s="15">
        <v>6</v>
      </c>
      <c r="AH50" s="15">
        <f t="shared" si="6"/>
        <v>1</v>
      </c>
      <c r="AI50" s="15">
        <f>U50-AG50-1</f>
        <v>1</v>
      </c>
      <c r="AJ50" s="15"/>
      <c r="AK50" s="15"/>
    </row>
    <row r="51" spans="1:37" ht="15.75" customHeight="1">
      <c r="A51" s="9">
        <v>43419.680601851855</v>
      </c>
      <c r="B51" s="10">
        <v>43419.680601851855</v>
      </c>
      <c r="C51" s="11">
        <f t="shared" si="0"/>
        <v>43419.76393518519</v>
      </c>
      <c r="D51" s="13">
        <v>3</v>
      </c>
      <c r="E51" s="15">
        <v>1651</v>
      </c>
      <c r="F51" s="17" t="s">
        <v>153</v>
      </c>
      <c r="G51" s="17"/>
      <c r="H51" s="15" t="s">
        <v>63</v>
      </c>
      <c r="I51" s="15">
        <f t="shared" si="1"/>
        <v>0</v>
      </c>
      <c r="J51" s="15">
        <v>18</v>
      </c>
      <c r="K51" s="15" t="s">
        <v>69</v>
      </c>
      <c r="L51" s="15"/>
      <c r="M51" s="15">
        <f t="shared" si="13"/>
        <v>1</v>
      </c>
      <c r="N51" s="15" t="s">
        <v>76</v>
      </c>
      <c r="O51" s="15"/>
      <c r="P51" s="15" t="s">
        <v>20</v>
      </c>
      <c r="Q51" s="15">
        <f t="shared" si="2"/>
        <v>0</v>
      </c>
      <c r="R51" s="15">
        <f t="shared" si="3"/>
        <v>0</v>
      </c>
      <c r="S51" s="15">
        <f t="shared" si="4"/>
        <v>0</v>
      </c>
      <c r="T51" s="15">
        <f t="shared" si="5"/>
        <v>1</v>
      </c>
      <c r="U51" s="17">
        <v>4</v>
      </c>
      <c r="V51" s="15">
        <v>1288</v>
      </c>
      <c r="W51" s="15">
        <v>0</v>
      </c>
      <c r="X51" s="15">
        <v>0</v>
      </c>
      <c r="Y51" s="15">
        <v>0</v>
      </c>
      <c r="Z51" s="15">
        <v>0</v>
      </c>
      <c r="AA51" s="15">
        <v>0</v>
      </c>
      <c r="AB51" s="15">
        <v>1</v>
      </c>
      <c r="AC51" s="15">
        <v>0</v>
      </c>
      <c r="AD51" s="15">
        <v>0</v>
      </c>
      <c r="AE51" s="15">
        <v>1</v>
      </c>
      <c r="AF51" s="15">
        <v>1</v>
      </c>
      <c r="AG51" s="15">
        <v>3</v>
      </c>
      <c r="AH51" s="15">
        <f t="shared" si="6"/>
        <v>0</v>
      </c>
      <c r="AI51" s="15"/>
      <c r="AJ51" s="15"/>
      <c r="AK51" s="15"/>
    </row>
    <row r="52" spans="1:37" ht="15.75" customHeight="1">
      <c r="A52" s="9">
        <v>43433.511805555558</v>
      </c>
      <c r="B52" s="10">
        <v>43433.511805555558</v>
      </c>
      <c r="C52" s="11">
        <f t="shared" si="0"/>
        <v>43433.595138888893</v>
      </c>
      <c r="D52" s="13">
        <v>2</v>
      </c>
      <c r="E52" s="15">
        <v>1665</v>
      </c>
      <c r="F52" s="15" t="s">
        <v>154</v>
      </c>
      <c r="G52" s="15"/>
      <c r="H52" s="15" t="s">
        <v>63</v>
      </c>
      <c r="I52" s="15">
        <f t="shared" si="1"/>
        <v>0</v>
      </c>
      <c r="J52" s="15">
        <v>25</v>
      </c>
      <c r="K52" s="15" t="s">
        <v>82</v>
      </c>
      <c r="L52" s="15"/>
      <c r="M52" s="15">
        <v>5</v>
      </c>
      <c r="N52" s="15" t="s">
        <v>84</v>
      </c>
      <c r="O52" s="15"/>
      <c r="P52" s="15" t="s">
        <v>20</v>
      </c>
      <c r="Q52" s="15">
        <f t="shared" si="2"/>
        <v>0</v>
      </c>
      <c r="R52" s="15">
        <f t="shared" si="3"/>
        <v>0</v>
      </c>
      <c r="S52" s="15">
        <f t="shared" si="4"/>
        <v>0</v>
      </c>
      <c r="T52" s="15">
        <f t="shared" si="5"/>
        <v>1</v>
      </c>
      <c r="U52" s="15">
        <v>7</v>
      </c>
      <c r="V52" s="15">
        <v>7123</v>
      </c>
      <c r="W52" s="15">
        <v>1</v>
      </c>
      <c r="X52" s="15">
        <v>0</v>
      </c>
      <c r="Y52" s="15">
        <v>0</v>
      </c>
      <c r="Z52" s="15">
        <v>0</v>
      </c>
      <c r="AA52" s="15">
        <v>1</v>
      </c>
      <c r="AB52" s="15">
        <v>1</v>
      </c>
      <c r="AC52" s="15">
        <v>1</v>
      </c>
      <c r="AD52" s="15">
        <v>0</v>
      </c>
      <c r="AE52" s="15">
        <v>1</v>
      </c>
      <c r="AF52" s="15">
        <v>1</v>
      </c>
      <c r="AG52" s="15">
        <v>6</v>
      </c>
      <c r="AH52" s="15">
        <f t="shared" si="6"/>
        <v>0</v>
      </c>
      <c r="AI52" s="15"/>
      <c r="AJ52" s="15"/>
      <c r="AK52" s="15"/>
    </row>
    <row r="53" spans="1:37" ht="15.75" customHeight="1">
      <c r="A53" s="9">
        <v>43419.73333333333</v>
      </c>
      <c r="B53" s="10">
        <v>43419.73333333333</v>
      </c>
      <c r="C53" s="11">
        <f t="shared" si="0"/>
        <v>43419.816666666666</v>
      </c>
      <c r="D53" s="13">
        <v>3</v>
      </c>
      <c r="E53" s="15">
        <v>1728</v>
      </c>
      <c r="F53" s="17" t="s">
        <v>155</v>
      </c>
      <c r="G53" s="17" t="s">
        <v>61</v>
      </c>
      <c r="H53" s="15" t="s">
        <v>63</v>
      </c>
      <c r="I53" s="15">
        <f t="shared" si="1"/>
        <v>0</v>
      </c>
      <c r="J53" s="15">
        <v>18</v>
      </c>
      <c r="K53" s="15" t="s">
        <v>69</v>
      </c>
      <c r="L53" s="15"/>
      <c r="M53" s="15">
        <f>IF(K53="Freshman",1,0)</f>
        <v>1</v>
      </c>
      <c r="N53" s="15" t="s">
        <v>84</v>
      </c>
      <c r="O53" s="15"/>
      <c r="P53" s="15" t="s">
        <v>20</v>
      </c>
      <c r="Q53" s="15">
        <f t="shared" si="2"/>
        <v>0</v>
      </c>
      <c r="R53" s="15">
        <f t="shared" si="3"/>
        <v>0</v>
      </c>
      <c r="S53" s="15">
        <f t="shared" si="4"/>
        <v>0</v>
      </c>
      <c r="T53" s="15">
        <f t="shared" si="5"/>
        <v>1</v>
      </c>
      <c r="U53" s="17">
        <v>4</v>
      </c>
      <c r="V53" s="15">
        <v>1429</v>
      </c>
      <c r="W53" s="15">
        <v>0</v>
      </c>
      <c r="X53" s="15">
        <v>1</v>
      </c>
      <c r="Y53" s="15">
        <v>1</v>
      </c>
      <c r="Z53" s="15">
        <v>0</v>
      </c>
      <c r="AA53" s="15">
        <v>0</v>
      </c>
      <c r="AB53" s="15">
        <v>0</v>
      </c>
      <c r="AC53" s="15">
        <v>0</v>
      </c>
      <c r="AD53" s="15">
        <v>0</v>
      </c>
      <c r="AE53" s="15">
        <v>0</v>
      </c>
      <c r="AF53" s="15">
        <v>1</v>
      </c>
      <c r="AG53" s="15">
        <v>3</v>
      </c>
      <c r="AH53" s="15">
        <f t="shared" si="6"/>
        <v>0</v>
      </c>
      <c r="AI53" s="15"/>
      <c r="AJ53" s="15"/>
      <c r="AK53" s="15"/>
    </row>
    <row r="54" spans="1:37" ht="15.75" customHeight="1">
      <c r="A54" s="9">
        <v>43420.411215277774</v>
      </c>
      <c r="B54" s="10">
        <v>43420.411215277774</v>
      </c>
      <c r="C54" s="11">
        <f t="shared" si="0"/>
        <v>43420.49454861111</v>
      </c>
      <c r="D54" s="13">
        <v>1</v>
      </c>
      <c r="E54" s="15">
        <v>1729</v>
      </c>
      <c r="F54" s="17" t="s">
        <v>156</v>
      </c>
      <c r="G54" s="17" t="s">
        <v>157</v>
      </c>
      <c r="H54" s="15" t="s">
        <v>94</v>
      </c>
      <c r="I54" s="15">
        <f t="shared" si="1"/>
        <v>1</v>
      </c>
      <c r="J54" s="15">
        <v>27</v>
      </c>
      <c r="K54" s="15" t="s">
        <v>82</v>
      </c>
      <c r="L54" s="15" t="s">
        <v>158</v>
      </c>
      <c r="M54" s="15">
        <v>5</v>
      </c>
      <c r="N54" s="15" t="s">
        <v>84</v>
      </c>
      <c r="O54" s="15"/>
      <c r="P54" s="15" t="s">
        <v>20</v>
      </c>
      <c r="Q54" s="15">
        <f t="shared" si="2"/>
        <v>0</v>
      </c>
      <c r="R54" s="15">
        <f t="shared" si="3"/>
        <v>0</v>
      </c>
      <c r="S54" s="15">
        <f t="shared" si="4"/>
        <v>0</v>
      </c>
      <c r="T54" s="15">
        <f t="shared" si="5"/>
        <v>1</v>
      </c>
      <c r="U54" s="17">
        <v>4</v>
      </c>
      <c r="V54" s="15">
        <v>1455</v>
      </c>
      <c r="W54" s="15">
        <v>0</v>
      </c>
      <c r="X54" s="15">
        <v>0</v>
      </c>
      <c r="Y54" s="15">
        <v>0</v>
      </c>
      <c r="Z54" s="15">
        <v>0</v>
      </c>
      <c r="AA54" s="15">
        <v>0</v>
      </c>
      <c r="AB54" s="15">
        <v>1</v>
      </c>
      <c r="AC54" s="15">
        <v>0</v>
      </c>
      <c r="AD54" s="15">
        <v>0</v>
      </c>
      <c r="AE54" s="15">
        <v>1</v>
      </c>
      <c r="AF54" s="15">
        <v>1</v>
      </c>
      <c r="AG54" s="15">
        <v>3</v>
      </c>
      <c r="AH54" s="15">
        <f t="shared" si="6"/>
        <v>0</v>
      </c>
      <c r="AI54" s="15"/>
      <c r="AJ54" s="15"/>
      <c r="AK54" s="15"/>
    </row>
    <row r="55" spans="1:37" ht="15.75" customHeight="1">
      <c r="A55" s="9">
        <v>43433.495833333334</v>
      </c>
      <c r="B55" s="10">
        <v>43433.495833333334</v>
      </c>
      <c r="C55" s="11">
        <f t="shared" si="0"/>
        <v>43433.57916666667</v>
      </c>
      <c r="D55" s="13">
        <v>2</v>
      </c>
      <c r="E55" s="15">
        <v>1730</v>
      </c>
      <c r="F55" s="15" t="s">
        <v>159</v>
      </c>
      <c r="G55" s="15"/>
      <c r="H55" s="15" t="s">
        <v>63</v>
      </c>
      <c r="I55" s="15">
        <f t="shared" si="1"/>
        <v>0</v>
      </c>
      <c r="J55" s="15">
        <v>19</v>
      </c>
      <c r="K55" s="15" t="s">
        <v>97</v>
      </c>
      <c r="L55" s="15"/>
      <c r="M55" s="15">
        <v>2</v>
      </c>
      <c r="N55" s="15" t="s">
        <v>104</v>
      </c>
      <c r="O55" s="15"/>
      <c r="P55" s="15" t="s">
        <v>20</v>
      </c>
      <c r="Q55" s="15">
        <f t="shared" si="2"/>
        <v>0</v>
      </c>
      <c r="R55" s="15">
        <f t="shared" si="3"/>
        <v>0</v>
      </c>
      <c r="S55" s="15">
        <f t="shared" si="4"/>
        <v>0</v>
      </c>
      <c r="T55" s="15">
        <f t="shared" si="5"/>
        <v>1</v>
      </c>
      <c r="U55" s="15">
        <v>4</v>
      </c>
      <c r="V55" s="15">
        <v>7232</v>
      </c>
      <c r="W55" s="15">
        <v>0</v>
      </c>
      <c r="X55" s="15">
        <v>0</v>
      </c>
      <c r="Y55" s="15">
        <v>1</v>
      </c>
      <c r="Z55" s="15">
        <v>0</v>
      </c>
      <c r="AA55" s="15">
        <v>0</v>
      </c>
      <c r="AB55" s="15">
        <v>1</v>
      </c>
      <c r="AC55" s="15">
        <v>0</v>
      </c>
      <c r="AD55" s="15">
        <v>0</v>
      </c>
      <c r="AE55" s="15">
        <v>1</v>
      </c>
      <c r="AF55" s="15">
        <v>1</v>
      </c>
      <c r="AG55" s="15">
        <v>4</v>
      </c>
      <c r="AH55" s="15">
        <f t="shared" si="6"/>
        <v>0</v>
      </c>
      <c r="AI55" s="15"/>
      <c r="AJ55" s="15"/>
      <c r="AK55" s="15"/>
    </row>
    <row r="56" spans="1:37" ht="15.75" customHeight="1">
      <c r="A56" s="9">
        <v>43419.709490740737</v>
      </c>
      <c r="B56" s="10">
        <v>43419.709490740737</v>
      </c>
      <c r="C56" s="11">
        <f t="shared" si="0"/>
        <v>43419.792824074073</v>
      </c>
      <c r="D56" s="13">
        <v>3</v>
      </c>
      <c r="E56" s="15">
        <v>1758</v>
      </c>
      <c r="F56" s="17" t="s">
        <v>160</v>
      </c>
      <c r="G56" s="17"/>
      <c r="H56" s="15" t="s">
        <v>63</v>
      </c>
      <c r="I56" s="15">
        <f t="shared" si="1"/>
        <v>0</v>
      </c>
      <c r="J56" s="15">
        <v>18</v>
      </c>
      <c r="K56" s="15" t="s">
        <v>69</v>
      </c>
      <c r="L56" s="15"/>
      <c r="M56" s="15">
        <f t="shared" ref="M56:M59" si="14">IF(K56="Freshman",1,0)</f>
        <v>1</v>
      </c>
      <c r="N56" s="15" t="s">
        <v>90</v>
      </c>
      <c r="O56" s="15"/>
      <c r="P56" s="15" t="s">
        <v>18</v>
      </c>
      <c r="Q56" s="15">
        <f t="shared" si="2"/>
        <v>0</v>
      </c>
      <c r="R56" s="15">
        <f t="shared" si="3"/>
        <v>1</v>
      </c>
      <c r="S56" s="15">
        <f t="shared" si="4"/>
        <v>0</v>
      </c>
      <c r="T56" s="15">
        <f t="shared" si="5"/>
        <v>0</v>
      </c>
      <c r="U56" s="17">
        <v>6</v>
      </c>
      <c r="V56" s="15">
        <v>1397</v>
      </c>
      <c r="W56" s="15">
        <v>0</v>
      </c>
      <c r="X56" s="15">
        <v>1</v>
      </c>
      <c r="Y56" s="15">
        <v>1</v>
      </c>
      <c r="Z56" s="15">
        <v>0</v>
      </c>
      <c r="AA56" s="15">
        <v>1</v>
      </c>
      <c r="AB56" s="15">
        <v>1</v>
      </c>
      <c r="AC56" s="15">
        <v>0</v>
      </c>
      <c r="AD56" s="15">
        <v>1</v>
      </c>
      <c r="AE56" s="15">
        <v>0</v>
      </c>
      <c r="AF56" s="15">
        <v>0</v>
      </c>
      <c r="AG56" s="15">
        <v>5</v>
      </c>
      <c r="AH56" s="15">
        <f t="shared" si="6"/>
        <v>0</v>
      </c>
      <c r="AI56" s="15"/>
      <c r="AJ56" s="15"/>
      <c r="AK56" s="15"/>
    </row>
    <row r="57" spans="1:37" ht="15.75" customHeight="1">
      <c r="A57" s="9">
        <v>43419.721539351849</v>
      </c>
      <c r="B57" s="10">
        <v>43419.721539351849</v>
      </c>
      <c r="C57" s="11">
        <f t="shared" si="0"/>
        <v>43419.804872685185</v>
      </c>
      <c r="D57" s="13">
        <v>3</v>
      </c>
      <c r="E57" s="15">
        <v>1773</v>
      </c>
      <c r="F57" s="17" t="s">
        <v>161</v>
      </c>
      <c r="G57" s="17"/>
      <c r="H57" s="15" t="s">
        <v>94</v>
      </c>
      <c r="I57" s="15">
        <f t="shared" si="1"/>
        <v>1</v>
      </c>
      <c r="J57" s="15">
        <v>18</v>
      </c>
      <c r="K57" s="15" t="s">
        <v>69</v>
      </c>
      <c r="L57" s="15"/>
      <c r="M57" s="15">
        <f t="shared" si="14"/>
        <v>1</v>
      </c>
      <c r="N57" s="15" t="s">
        <v>76</v>
      </c>
      <c r="O57" s="15"/>
      <c r="P57" s="15" t="s">
        <v>18</v>
      </c>
      <c r="Q57" s="15">
        <f t="shared" si="2"/>
        <v>0</v>
      </c>
      <c r="R57" s="15">
        <f t="shared" si="3"/>
        <v>1</v>
      </c>
      <c r="S57" s="15">
        <f t="shared" si="4"/>
        <v>0</v>
      </c>
      <c r="T57" s="15">
        <f t="shared" si="5"/>
        <v>0</v>
      </c>
      <c r="U57" s="17">
        <v>7</v>
      </c>
      <c r="V57" s="15">
        <v>1402</v>
      </c>
      <c r="W57" s="15">
        <v>1</v>
      </c>
      <c r="X57" s="15">
        <v>0</v>
      </c>
      <c r="Y57" s="15">
        <v>1</v>
      </c>
      <c r="Z57" s="15">
        <v>0</v>
      </c>
      <c r="AA57" s="15">
        <v>1</v>
      </c>
      <c r="AB57" s="15">
        <v>0</v>
      </c>
      <c r="AC57" s="15">
        <v>1</v>
      </c>
      <c r="AD57" s="15">
        <v>0</v>
      </c>
      <c r="AE57" s="15">
        <v>1</v>
      </c>
      <c r="AF57" s="15">
        <v>1</v>
      </c>
      <c r="AG57" s="15">
        <v>6</v>
      </c>
      <c r="AH57" s="15">
        <f t="shared" si="6"/>
        <v>0</v>
      </c>
      <c r="AI57" s="15"/>
      <c r="AJ57" s="15"/>
      <c r="AK57" s="15"/>
    </row>
    <row r="58" spans="1:37" ht="15.75" customHeight="1">
      <c r="A58" s="9">
        <v>43422.703472222223</v>
      </c>
      <c r="B58" s="10">
        <v>43422.703472222223</v>
      </c>
      <c r="C58" s="11">
        <f t="shared" si="0"/>
        <v>43422.786805555559</v>
      </c>
      <c r="D58" s="13">
        <v>3</v>
      </c>
      <c r="E58" s="15">
        <v>1783</v>
      </c>
      <c r="F58" s="17" t="s">
        <v>162</v>
      </c>
      <c r="G58" s="17"/>
      <c r="H58" s="15" t="s">
        <v>63</v>
      </c>
      <c r="I58" s="15">
        <f t="shared" si="1"/>
        <v>0</v>
      </c>
      <c r="J58" s="15">
        <v>18</v>
      </c>
      <c r="K58" s="15" t="s">
        <v>69</v>
      </c>
      <c r="L58" s="15"/>
      <c r="M58" s="15">
        <f t="shared" si="14"/>
        <v>1</v>
      </c>
      <c r="N58" s="15" t="s">
        <v>84</v>
      </c>
      <c r="O58" s="15"/>
      <c r="P58" s="15" t="s">
        <v>20</v>
      </c>
      <c r="Q58" s="15">
        <f t="shared" si="2"/>
        <v>0</v>
      </c>
      <c r="R58" s="15">
        <f t="shared" si="3"/>
        <v>0</v>
      </c>
      <c r="S58" s="15">
        <f t="shared" si="4"/>
        <v>0</v>
      </c>
      <c r="T58" s="15">
        <f t="shared" si="5"/>
        <v>1</v>
      </c>
      <c r="U58" s="17">
        <v>6</v>
      </c>
      <c r="V58" s="15">
        <v>4196</v>
      </c>
      <c r="W58" s="15">
        <v>0</v>
      </c>
      <c r="X58" s="15">
        <v>1</v>
      </c>
      <c r="Y58" s="15">
        <v>0</v>
      </c>
      <c r="Z58" s="15">
        <v>1</v>
      </c>
      <c r="AA58" s="15">
        <v>1</v>
      </c>
      <c r="AB58" s="15">
        <v>1</v>
      </c>
      <c r="AC58" s="15">
        <v>0</v>
      </c>
      <c r="AD58" s="15">
        <v>0</v>
      </c>
      <c r="AE58" s="15">
        <v>1</v>
      </c>
      <c r="AF58" s="15">
        <v>0</v>
      </c>
      <c r="AG58" s="15">
        <v>5</v>
      </c>
      <c r="AH58" s="15">
        <f t="shared" si="6"/>
        <v>0</v>
      </c>
      <c r="AI58" s="15"/>
      <c r="AJ58" s="15"/>
      <c r="AK58" s="15"/>
    </row>
    <row r="59" spans="1:37" ht="15.75" customHeight="1">
      <c r="A59" s="9">
        <v>43434.470138888886</v>
      </c>
      <c r="B59" s="10">
        <v>43434.470138888886</v>
      </c>
      <c r="C59" s="11">
        <f t="shared" si="0"/>
        <v>43434.553472222222</v>
      </c>
      <c r="D59" s="13">
        <v>2</v>
      </c>
      <c r="E59" s="15">
        <v>1790</v>
      </c>
      <c r="F59" s="15" t="s">
        <v>163</v>
      </c>
      <c r="G59" s="15"/>
      <c r="H59" s="15" t="s">
        <v>94</v>
      </c>
      <c r="I59" s="15">
        <f t="shared" si="1"/>
        <v>1</v>
      </c>
      <c r="J59" s="15">
        <v>18</v>
      </c>
      <c r="K59" s="15" t="s">
        <v>69</v>
      </c>
      <c r="L59" s="15"/>
      <c r="M59" s="15">
        <f t="shared" si="14"/>
        <v>1</v>
      </c>
      <c r="N59" s="15" t="s">
        <v>104</v>
      </c>
      <c r="O59" s="15"/>
      <c r="P59" s="15" t="s">
        <v>18</v>
      </c>
      <c r="Q59" s="15">
        <f t="shared" si="2"/>
        <v>0</v>
      </c>
      <c r="R59" s="15">
        <f t="shared" si="3"/>
        <v>1</v>
      </c>
      <c r="S59" s="15">
        <f t="shared" si="4"/>
        <v>0</v>
      </c>
      <c r="T59" s="15">
        <f t="shared" si="5"/>
        <v>0</v>
      </c>
      <c r="U59" s="15">
        <v>6</v>
      </c>
      <c r="V59" s="15">
        <v>9060</v>
      </c>
      <c r="W59" s="15">
        <v>1</v>
      </c>
      <c r="X59" s="15">
        <v>1</v>
      </c>
      <c r="Y59" s="15">
        <v>1</v>
      </c>
      <c r="Z59" s="15">
        <v>1</v>
      </c>
      <c r="AA59" s="15">
        <v>0</v>
      </c>
      <c r="AB59" s="15">
        <v>0</v>
      </c>
      <c r="AC59" s="15">
        <v>0</v>
      </c>
      <c r="AD59" s="15">
        <v>1</v>
      </c>
      <c r="AE59" s="15">
        <v>0</v>
      </c>
      <c r="AF59" s="15">
        <v>1</v>
      </c>
      <c r="AG59" s="15">
        <v>6</v>
      </c>
      <c r="AH59" s="15">
        <f t="shared" si="6"/>
        <v>0</v>
      </c>
      <c r="AI59" s="15"/>
      <c r="AJ59" s="15"/>
      <c r="AK59" s="15"/>
    </row>
    <row r="60" spans="1:37" ht="15.75" customHeight="1">
      <c r="A60" s="9">
        <v>43420.410416666666</v>
      </c>
      <c r="B60" s="10">
        <v>43420.410416666666</v>
      </c>
      <c r="C60" s="11">
        <f t="shared" si="0"/>
        <v>43420.493750000001</v>
      </c>
      <c r="D60" s="13">
        <v>2</v>
      </c>
      <c r="E60" s="15">
        <v>1791</v>
      </c>
      <c r="F60" s="17" t="s">
        <v>164</v>
      </c>
      <c r="G60" s="17" t="s">
        <v>133</v>
      </c>
      <c r="H60" s="15" t="s">
        <v>63</v>
      </c>
      <c r="I60" s="15">
        <f t="shared" si="1"/>
        <v>0</v>
      </c>
      <c r="J60" s="15">
        <v>22</v>
      </c>
      <c r="K60" s="15" t="s">
        <v>82</v>
      </c>
      <c r="L60" s="15" t="s">
        <v>165</v>
      </c>
      <c r="M60" s="15">
        <v>5</v>
      </c>
      <c r="N60" s="15" t="s">
        <v>104</v>
      </c>
      <c r="O60" s="15"/>
      <c r="P60" s="15" t="s">
        <v>20</v>
      </c>
      <c r="Q60" s="15">
        <f t="shared" si="2"/>
        <v>0</v>
      </c>
      <c r="R60" s="15">
        <f t="shared" si="3"/>
        <v>0</v>
      </c>
      <c r="S60" s="15">
        <f t="shared" si="4"/>
        <v>0</v>
      </c>
      <c r="T60" s="15">
        <f t="shared" si="5"/>
        <v>1</v>
      </c>
      <c r="U60" s="17">
        <v>7</v>
      </c>
      <c r="V60" s="15">
        <v>3244</v>
      </c>
      <c r="W60" s="15">
        <v>0</v>
      </c>
      <c r="X60" s="15">
        <v>0</v>
      </c>
      <c r="Y60" s="15">
        <v>0</v>
      </c>
      <c r="Z60" s="15">
        <v>1</v>
      </c>
      <c r="AA60" s="15">
        <v>1</v>
      </c>
      <c r="AB60" s="15">
        <v>0</v>
      </c>
      <c r="AC60" s="15">
        <v>1</v>
      </c>
      <c r="AD60" s="15">
        <v>1</v>
      </c>
      <c r="AE60" s="15">
        <v>0</v>
      </c>
      <c r="AF60" s="15">
        <v>1</v>
      </c>
      <c r="AG60" s="15">
        <v>5</v>
      </c>
      <c r="AH60" s="15">
        <f t="shared" si="6"/>
        <v>1</v>
      </c>
      <c r="AI60" s="15">
        <f>U60-AG60-1</f>
        <v>1</v>
      </c>
      <c r="AJ60" s="15"/>
      <c r="AK60" s="15"/>
    </row>
    <row r="61" spans="1:37" ht="15.75" customHeight="1">
      <c r="A61" s="9">
        <v>43422.710416666669</v>
      </c>
      <c r="B61" s="10">
        <v>43422.710416666669</v>
      </c>
      <c r="C61" s="11">
        <f t="shared" si="0"/>
        <v>43422.793750000004</v>
      </c>
      <c r="D61" s="13">
        <v>3</v>
      </c>
      <c r="E61" s="15">
        <v>1813</v>
      </c>
      <c r="F61" s="17" t="s">
        <v>166</v>
      </c>
      <c r="G61" s="17"/>
      <c r="H61" s="15" t="s">
        <v>94</v>
      </c>
      <c r="I61" s="15">
        <f t="shared" si="1"/>
        <v>1</v>
      </c>
      <c r="J61" s="15">
        <v>23</v>
      </c>
      <c r="K61" s="15" t="s">
        <v>82</v>
      </c>
      <c r="L61" s="15" t="s">
        <v>167</v>
      </c>
      <c r="M61" s="15">
        <v>5</v>
      </c>
      <c r="N61" s="15" t="s">
        <v>90</v>
      </c>
      <c r="O61" s="15"/>
      <c r="P61" s="15" t="s">
        <v>20</v>
      </c>
      <c r="Q61" s="15">
        <f t="shared" si="2"/>
        <v>0</v>
      </c>
      <c r="R61" s="15">
        <f t="shared" si="3"/>
        <v>0</v>
      </c>
      <c r="S61" s="15">
        <f t="shared" si="4"/>
        <v>0</v>
      </c>
      <c r="T61" s="15">
        <f t="shared" si="5"/>
        <v>1</v>
      </c>
      <c r="U61" s="17">
        <v>1</v>
      </c>
      <c r="V61" s="15">
        <v>4171</v>
      </c>
      <c r="W61" s="15">
        <v>0</v>
      </c>
      <c r="X61" s="15">
        <v>0</v>
      </c>
      <c r="Y61" s="15">
        <v>0</v>
      </c>
      <c r="Z61" s="15">
        <v>0</v>
      </c>
      <c r="AA61" s="15">
        <v>0</v>
      </c>
      <c r="AB61" s="15">
        <v>0</v>
      </c>
      <c r="AC61" s="15">
        <v>0</v>
      </c>
      <c r="AD61" s="15">
        <v>0</v>
      </c>
      <c r="AE61" s="15">
        <v>0</v>
      </c>
      <c r="AF61" s="15">
        <v>0</v>
      </c>
      <c r="AG61" s="15">
        <v>0</v>
      </c>
      <c r="AH61" s="15">
        <f t="shared" si="6"/>
        <v>0</v>
      </c>
      <c r="AI61" s="15"/>
      <c r="AJ61" s="15"/>
      <c r="AK61" s="15"/>
    </row>
    <row r="62" spans="1:37" ht="15.75" customHeight="1">
      <c r="A62" s="9">
        <v>43420.377083333333</v>
      </c>
      <c r="B62" s="10">
        <v>43420.377083333333</v>
      </c>
      <c r="C62" s="11">
        <f t="shared" si="0"/>
        <v>43420.460416666669</v>
      </c>
      <c r="D62" s="13">
        <v>1</v>
      </c>
      <c r="E62" s="15">
        <v>1828</v>
      </c>
      <c r="F62" s="17" t="s">
        <v>168</v>
      </c>
      <c r="G62" s="17"/>
      <c r="H62" s="15" t="s">
        <v>63</v>
      </c>
      <c r="I62" s="15">
        <f t="shared" si="1"/>
        <v>0</v>
      </c>
      <c r="J62" s="15">
        <v>26</v>
      </c>
      <c r="K62" s="15" t="s">
        <v>95</v>
      </c>
      <c r="L62" s="15"/>
      <c r="M62" s="15">
        <f>IF(K62="Freshman",1,0)</f>
        <v>0</v>
      </c>
      <c r="N62" s="15" t="s">
        <v>84</v>
      </c>
      <c r="O62" s="15"/>
      <c r="P62" s="15" t="s">
        <v>20</v>
      </c>
      <c r="Q62" s="15">
        <f t="shared" si="2"/>
        <v>0</v>
      </c>
      <c r="R62" s="15">
        <f t="shared" si="3"/>
        <v>0</v>
      </c>
      <c r="S62" s="15">
        <f t="shared" si="4"/>
        <v>0</v>
      </c>
      <c r="T62" s="15">
        <f t="shared" si="5"/>
        <v>1</v>
      </c>
      <c r="U62" s="17">
        <v>1</v>
      </c>
      <c r="V62" s="15">
        <v>3135</v>
      </c>
      <c r="W62" s="15">
        <v>0</v>
      </c>
      <c r="X62" s="15">
        <v>0</v>
      </c>
      <c r="Y62" s="15">
        <v>0</v>
      </c>
      <c r="Z62" s="15">
        <v>0</v>
      </c>
      <c r="AA62" s="15">
        <v>0</v>
      </c>
      <c r="AB62" s="15">
        <v>0</v>
      </c>
      <c r="AC62" s="15">
        <v>0</v>
      </c>
      <c r="AD62" s="15">
        <v>0</v>
      </c>
      <c r="AE62" s="15">
        <v>0</v>
      </c>
      <c r="AF62" s="15">
        <v>0</v>
      </c>
      <c r="AG62" s="15">
        <v>0</v>
      </c>
      <c r="AH62" s="15">
        <f t="shared" si="6"/>
        <v>0</v>
      </c>
      <c r="AI62" s="15"/>
      <c r="AJ62" s="15"/>
      <c r="AK62" s="15"/>
    </row>
    <row r="63" spans="1:37" ht="15.75" customHeight="1">
      <c r="A63" s="9">
        <v>43422.7</v>
      </c>
      <c r="B63" s="10">
        <v>43422.7</v>
      </c>
      <c r="C63" s="11">
        <f t="shared" si="0"/>
        <v>43422.783333333333</v>
      </c>
      <c r="D63" s="13">
        <v>3</v>
      </c>
      <c r="E63" s="15">
        <v>1834</v>
      </c>
      <c r="F63" s="17" t="s">
        <v>169</v>
      </c>
      <c r="G63" s="17"/>
      <c r="H63" s="15" t="s">
        <v>63</v>
      </c>
      <c r="I63" s="15">
        <f t="shared" si="1"/>
        <v>0</v>
      </c>
      <c r="J63" s="15">
        <v>23</v>
      </c>
      <c r="K63" s="15" t="s">
        <v>82</v>
      </c>
      <c r="L63" s="15" t="s">
        <v>102</v>
      </c>
      <c r="M63" s="15">
        <v>5</v>
      </c>
      <c r="N63" s="15" t="s">
        <v>90</v>
      </c>
      <c r="O63" s="15"/>
      <c r="P63" s="15" t="s">
        <v>18</v>
      </c>
      <c r="Q63" s="15">
        <f t="shared" si="2"/>
        <v>0</v>
      </c>
      <c r="R63" s="15">
        <f t="shared" si="3"/>
        <v>1</v>
      </c>
      <c r="S63" s="15">
        <f t="shared" si="4"/>
        <v>0</v>
      </c>
      <c r="T63" s="15">
        <f t="shared" si="5"/>
        <v>0</v>
      </c>
      <c r="U63" s="17">
        <v>4</v>
      </c>
      <c r="V63" s="15">
        <v>4277</v>
      </c>
      <c r="W63" s="15">
        <v>0</v>
      </c>
      <c r="X63" s="15">
        <v>0</v>
      </c>
      <c r="Y63" s="15">
        <v>0</v>
      </c>
      <c r="Z63" s="15">
        <v>1</v>
      </c>
      <c r="AA63" s="15">
        <v>0</v>
      </c>
      <c r="AB63" s="15">
        <v>0</v>
      </c>
      <c r="AC63" s="15">
        <v>1</v>
      </c>
      <c r="AD63" s="15">
        <v>0</v>
      </c>
      <c r="AE63" s="15">
        <v>0</v>
      </c>
      <c r="AF63" s="15">
        <v>1</v>
      </c>
      <c r="AG63" s="15">
        <v>3</v>
      </c>
      <c r="AH63" s="15">
        <f t="shared" si="6"/>
        <v>0</v>
      </c>
      <c r="AI63" s="15"/>
      <c r="AJ63" s="15"/>
      <c r="AK63" s="15"/>
    </row>
    <row r="64" spans="1:37" ht="15.75" customHeight="1">
      <c r="A64" s="9">
        <v>43419.595937500002</v>
      </c>
      <c r="B64" s="10">
        <v>43419.595937500002</v>
      </c>
      <c r="C64" s="11">
        <f t="shared" si="0"/>
        <v>43419.679270833338</v>
      </c>
      <c r="D64" s="13">
        <v>2</v>
      </c>
      <c r="E64" s="15">
        <v>1846</v>
      </c>
      <c r="F64" s="17" t="s">
        <v>170</v>
      </c>
      <c r="G64" s="17"/>
      <c r="H64" s="15" t="s">
        <v>94</v>
      </c>
      <c r="I64" s="15">
        <f t="shared" si="1"/>
        <v>1</v>
      </c>
      <c r="J64" s="15">
        <v>18</v>
      </c>
      <c r="K64" s="15" t="s">
        <v>69</v>
      </c>
      <c r="L64" s="15"/>
      <c r="M64" s="15">
        <f>IF(K64="Freshman",1,0)</f>
        <v>1</v>
      </c>
      <c r="N64" s="15" t="s">
        <v>92</v>
      </c>
      <c r="O64" s="15"/>
      <c r="P64" s="15" t="s">
        <v>18</v>
      </c>
      <c r="Q64" s="15">
        <f t="shared" si="2"/>
        <v>0</v>
      </c>
      <c r="R64" s="15">
        <f t="shared" si="3"/>
        <v>1</v>
      </c>
      <c r="S64" s="15">
        <f t="shared" si="4"/>
        <v>0</v>
      </c>
      <c r="T64" s="15">
        <f t="shared" si="5"/>
        <v>0</v>
      </c>
      <c r="U64" s="17">
        <v>5</v>
      </c>
      <c r="V64" s="15">
        <v>1225</v>
      </c>
      <c r="W64" s="15">
        <v>0</v>
      </c>
      <c r="X64" s="15">
        <v>1</v>
      </c>
      <c r="Y64" s="15">
        <v>0</v>
      </c>
      <c r="Z64" s="15">
        <v>1</v>
      </c>
      <c r="AA64" s="15">
        <v>0</v>
      </c>
      <c r="AB64" s="15">
        <v>0</v>
      </c>
      <c r="AC64" s="15">
        <v>0</v>
      </c>
      <c r="AD64" s="15">
        <v>0</v>
      </c>
      <c r="AE64" s="15">
        <v>1</v>
      </c>
      <c r="AF64" s="15">
        <v>1</v>
      </c>
      <c r="AG64" s="15">
        <v>4</v>
      </c>
      <c r="AH64" s="15">
        <f t="shared" si="6"/>
        <v>0</v>
      </c>
      <c r="AI64" s="15"/>
      <c r="AJ64" s="15"/>
      <c r="AK64" s="15"/>
    </row>
    <row r="65" spans="1:37" ht="15.75" customHeight="1">
      <c r="A65" s="9">
        <v>43434.370833333334</v>
      </c>
      <c r="B65" s="10">
        <v>43434.370833333334</v>
      </c>
      <c r="C65" s="11">
        <f t="shared" si="0"/>
        <v>43434.45416666667</v>
      </c>
      <c r="D65" s="13">
        <v>1</v>
      </c>
      <c r="E65" s="15">
        <v>1863</v>
      </c>
      <c r="F65" s="15" t="s">
        <v>171</v>
      </c>
      <c r="G65" s="15"/>
      <c r="H65" s="15" t="s">
        <v>63</v>
      </c>
      <c r="I65" s="15">
        <f t="shared" si="1"/>
        <v>0</v>
      </c>
      <c r="J65" s="15">
        <v>22</v>
      </c>
      <c r="K65" s="15" t="s">
        <v>95</v>
      </c>
      <c r="L65" s="15"/>
      <c r="M65" s="15">
        <v>4</v>
      </c>
      <c r="N65" s="15" t="s">
        <v>84</v>
      </c>
      <c r="O65" s="15"/>
      <c r="P65" s="15" t="s">
        <v>20</v>
      </c>
      <c r="Q65" s="15">
        <f t="shared" si="2"/>
        <v>0</v>
      </c>
      <c r="R65" s="15">
        <f t="shared" si="3"/>
        <v>0</v>
      </c>
      <c r="S65" s="15">
        <f t="shared" si="4"/>
        <v>0</v>
      </c>
      <c r="T65" s="15">
        <f t="shared" si="5"/>
        <v>1</v>
      </c>
      <c r="U65" s="15">
        <v>3</v>
      </c>
      <c r="V65" s="15">
        <v>8227</v>
      </c>
      <c r="W65" s="15">
        <v>0</v>
      </c>
      <c r="X65" s="15">
        <v>1</v>
      </c>
      <c r="Y65" s="15">
        <v>0</v>
      </c>
      <c r="Z65" s="15">
        <v>0</v>
      </c>
      <c r="AA65" s="15">
        <v>0</v>
      </c>
      <c r="AB65" s="15">
        <v>0</v>
      </c>
      <c r="AC65" s="15">
        <v>0</v>
      </c>
      <c r="AD65" s="15">
        <v>0</v>
      </c>
      <c r="AE65" s="15">
        <v>1</v>
      </c>
      <c r="AF65" s="15">
        <v>0</v>
      </c>
      <c r="AG65" s="15">
        <v>2</v>
      </c>
      <c r="AH65" s="15">
        <f t="shared" si="6"/>
        <v>0</v>
      </c>
      <c r="AI65" s="15"/>
      <c r="AJ65" s="15"/>
      <c r="AK65" s="15"/>
    </row>
    <row r="66" spans="1:37" ht="15.75" customHeight="1">
      <c r="A66" s="9">
        <v>43419.708171296297</v>
      </c>
      <c r="B66" s="10">
        <v>43419.708171296297</v>
      </c>
      <c r="C66" s="11">
        <f t="shared" si="0"/>
        <v>43419.791504629633</v>
      </c>
      <c r="D66" s="13">
        <v>3</v>
      </c>
      <c r="E66" s="15">
        <v>1892</v>
      </c>
      <c r="F66" s="17" t="s">
        <v>172</v>
      </c>
      <c r="G66" s="17"/>
      <c r="H66" s="15" t="s">
        <v>63</v>
      </c>
      <c r="I66" s="15">
        <f t="shared" si="1"/>
        <v>0</v>
      </c>
      <c r="J66" s="15">
        <v>18</v>
      </c>
      <c r="K66" s="15" t="s">
        <v>69</v>
      </c>
      <c r="L66" s="15"/>
      <c r="M66" s="15">
        <f>IF(K66="Freshman",1,0)</f>
        <v>1</v>
      </c>
      <c r="N66" s="15" t="s">
        <v>127</v>
      </c>
      <c r="O66" s="15"/>
      <c r="P66" s="15" t="s">
        <v>20</v>
      </c>
      <c r="Q66" s="15">
        <f t="shared" si="2"/>
        <v>0</v>
      </c>
      <c r="R66" s="15">
        <f t="shared" si="3"/>
        <v>0</v>
      </c>
      <c r="S66" s="15">
        <f t="shared" si="4"/>
        <v>0</v>
      </c>
      <c r="T66" s="15">
        <f t="shared" si="5"/>
        <v>1</v>
      </c>
      <c r="U66" s="17">
        <v>9</v>
      </c>
      <c r="V66" s="15">
        <v>1219</v>
      </c>
      <c r="W66" s="15">
        <v>0</v>
      </c>
      <c r="X66" s="15">
        <v>1</v>
      </c>
      <c r="Y66" s="15">
        <v>1</v>
      </c>
      <c r="Z66" s="15">
        <v>1</v>
      </c>
      <c r="AA66" s="15">
        <v>1</v>
      </c>
      <c r="AB66" s="15">
        <v>1</v>
      </c>
      <c r="AC66" s="15">
        <v>1</v>
      </c>
      <c r="AD66" s="15">
        <v>1</v>
      </c>
      <c r="AE66" s="15">
        <v>1</v>
      </c>
      <c r="AF66" s="15">
        <v>0</v>
      </c>
      <c r="AG66" s="15">
        <v>8</v>
      </c>
      <c r="AH66" s="15">
        <f t="shared" si="6"/>
        <v>0</v>
      </c>
      <c r="AI66" s="15"/>
      <c r="AJ66" s="15"/>
      <c r="AK66" s="15"/>
    </row>
    <row r="67" spans="1:37" ht="15.75" customHeight="1">
      <c r="A67" s="9">
        <v>43434.372916666667</v>
      </c>
      <c r="B67" s="10">
        <v>43434.372916666667</v>
      </c>
      <c r="C67" s="11">
        <f t="shared" si="0"/>
        <v>43434.456250000003</v>
      </c>
      <c r="D67" s="13">
        <v>1</v>
      </c>
      <c r="E67" s="15">
        <v>1920</v>
      </c>
      <c r="F67" s="15" t="s">
        <v>173</v>
      </c>
      <c r="G67" s="15"/>
      <c r="H67" s="15" t="s">
        <v>63</v>
      </c>
      <c r="I67" s="15">
        <f t="shared" si="1"/>
        <v>0</v>
      </c>
      <c r="J67" s="15">
        <v>22</v>
      </c>
      <c r="K67" s="15" t="s">
        <v>86</v>
      </c>
      <c r="L67" s="15"/>
      <c r="M67" s="15">
        <v>3</v>
      </c>
      <c r="N67" s="15" t="s">
        <v>84</v>
      </c>
      <c r="O67" s="15"/>
      <c r="P67" s="15" t="s">
        <v>18</v>
      </c>
      <c r="Q67" s="15">
        <f t="shared" si="2"/>
        <v>0</v>
      </c>
      <c r="R67" s="15">
        <f t="shared" si="3"/>
        <v>1</v>
      </c>
      <c r="S67" s="15">
        <f t="shared" si="4"/>
        <v>0</v>
      </c>
      <c r="T67" s="15">
        <f t="shared" si="5"/>
        <v>0</v>
      </c>
      <c r="U67" s="15">
        <v>4</v>
      </c>
      <c r="V67" s="15">
        <v>8020</v>
      </c>
      <c r="W67" s="15">
        <v>0</v>
      </c>
      <c r="X67" s="15">
        <v>0</v>
      </c>
      <c r="Y67" s="15">
        <v>0</v>
      </c>
      <c r="Z67" s="15">
        <v>0</v>
      </c>
      <c r="AA67" s="15">
        <v>0</v>
      </c>
      <c r="AB67" s="15">
        <v>0</v>
      </c>
      <c r="AC67" s="15">
        <v>1</v>
      </c>
      <c r="AD67" s="15">
        <v>1</v>
      </c>
      <c r="AE67" s="15">
        <v>0</v>
      </c>
      <c r="AF67" s="15">
        <v>1</v>
      </c>
      <c r="AG67" s="15">
        <v>3</v>
      </c>
      <c r="AH67" s="15">
        <f t="shared" si="6"/>
        <v>0</v>
      </c>
      <c r="AI67" s="15"/>
      <c r="AJ67" s="15"/>
      <c r="AK67" s="15"/>
    </row>
    <row r="68" spans="1:37" ht="15.75" customHeight="1">
      <c r="A68" s="9">
        <v>43433.513194444444</v>
      </c>
      <c r="B68" s="10">
        <v>43433.513194444444</v>
      </c>
      <c r="C68" s="11">
        <f t="shared" si="0"/>
        <v>43433.59652777778</v>
      </c>
      <c r="D68" s="13">
        <v>2</v>
      </c>
      <c r="E68" s="15">
        <v>1940</v>
      </c>
      <c r="F68" s="15" t="s">
        <v>174</v>
      </c>
      <c r="G68" s="15"/>
      <c r="H68" s="15" t="s">
        <v>63</v>
      </c>
      <c r="I68" s="15">
        <f t="shared" si="1"/>
        <v>0</v>
      </c>
      <c r="J68" s="15">
        <v>20</v>
      </c>
      <c r="K68" s="15" t="s">
        <v>86</v>
      </c>
      <c r="L68" s="15"/>
      <c r="M68" s="15">
        <v>3</v>
      </c>
      <c r="N68" s="15" t="s">
        <v>84</v>
      </c>
      <c r="O68" s="15"/>
      <c r="P68" s="15" t="s">
        <v>20</v>
      </c>
      <c r="Q68" s="15">
        <f t="shared" si="2"/>
        <v>0</v>
      </c>
      <c r="R68" s="15">
        <f t="shared" si="3"/>
        <v>0</v>
      </c>
      <c r="S68" s="15">
        <f t="shared" si="4"/>
        <v>0</v>
      </c>
      <c r="T68" s="15">
        <f t="shared" si="5"/>
        <v>1</v>
      </c>
      <c r="U68" s="15">
        <v>3</v>
      </c>
      <c r="V68" s="15">
        <v>7150</v>
      </c>
      <c r="W68" s="15">
        <v>0</v>
      </c>
      <c r="X68" s="15">
        <v>0</v>
      </c>
      <c r="Y68" s="15">
        <v>0</v>
      </c>
      <c r="Z68" s="15">
        <v>1</v>
      </c>
      <c r="AA68" s="15">
        <v>0</v>
      </c>
      <c r="AB68" s="15">
        <v>1</v>
      </c>
      <c r="AC68" s="15">
        <v>0</v>
      </c>
      <c r="AD68" s="15">
        <v>0</v>
      </c>
      <c r="AE68" s="15">
        <v>0</v>
      </c>
      <c r="AF68" s="15">
        <v>0</v>
      </c>
      <c r="AG68" s="15">
        <v>2</v>
      </c>
      <c r="AH68" s="15">
        <f t="shared" si="6"/>
        <v>0</v>
      </c>
      <c r="AI68" s="15"/>
      <c r="AJ68" s="15"/>
      <c r="AK68" s="15"/>
    </row>
    <row r="69" spans="1:37" ht="15.75" customHeight="1">
      <c r="A69" s="9">
        <v>43434.472916666666</v>
      </c>
      <c r="B69" s="10">
        <v>43434.472916666666</v>
      </c>
      <c r="C69" s="11">
        <f t="shared" si="0"/>
        <v>43434.556250000001</v>
      </c>
      <c r="D69" s="13">
        <v>2</v>
      </c>
      <c r="E69" s="15">
        <v>1946</v>
      </c>
      <c r="F69" s="15" t="s">
        <v>175</v>
      </c>
      <c r="G69" s="15"/>
      <c r="H69" s="15" t="s">
        <v>63</v>
      </c>
      <c r="I69" s="15">
        <f t="shared" si="1"/>
        <v>0</v>
      </c>
      <c r="J69" s="15">
        <v>18</v>
      </c>
      <c r="K69" s="15" t="s">
        <v>82</v>
      </c>
      <c r="L69" s="15"/>
      <c r="M69" s="15">
        <v>5</v>
      </c>
      <c r="N69" s="15" t="s">
        <v>99</v>
      </c>
      <c r="O69" s="15"/>
      <c r="P69" s="15" t="s">
        <v>20</v>
      </c>
      <c r="Q69" s="15">
        <f t="shared" si="2"/>
        <v>0</v>
      </c>
      <c r="R69" s="15">
        <f t="shared" si="3"/>
        <v>0</v>
      </c>
      <c r="S69" s="15">
        <f t="shared" si="4"/>
        <v>0</v>
      </c>
      <c r="T69" s="15">
        <f t="shared" si="5"/>
        <v>1</v>
      </c>
      <c r="U69" s="15">
        <v>3</v>
      </c>
      <c r="V69" s="15">
        <v>9106</v>
      </c>
      <c r="W69" s="15">
        <v>0</v>
      </c>
      <c r="X69" s="15">
        <v>0</v>
      </c>
      <c r="Y69" s="15">
        <v>0</v>
      </c>
      <c r="Z69" s="15">
        <v>0</v>
      </c>
      <c r="AA69" s="15">
        <v>0</v>
      </c>
      <c r="AB69" s="15">
        <v>0</v>
      </c>
      <c r="AC69" s="15">
        <v>0</v>
      </c>
      <c r="AD69" s="15">
        <v>1</v>
      </c>
      <c r="AE69" s="15">
        <v>1</v>
      </c>
      <c r="AF69" s="15">
        <v>0</v>
      </c>
      <c r="AG69" s="15">
        <v>2</v>
      </c>
      <c r="AH69" s="15">
        <f t="shared" si="6"/>
        <v>0</v>
      </c>
      <c r="AI69" s="15"/>
      <c r="AJ69" s="15"/>
      <c r="AK69" s="15"/>
    </row>
    <row r="70" spans="1:37" ht="15.75" customHeight="1">
      <c r="A70" s="9">
        <v>43434.495833333334</v>
      </c>
      <c r="B70" s="10">
        <v>43434.495833333334</v>
      </c>
      <c r="C70" s="11">
        <f t="shared" si="0"/>
        <v>43434.57916666667</v>
      </c>
      <c r="D70" s="13">
        <v>2</v>
      </c>
      <c r="E70" s="15">
        <v>1953</v>
      </c>
      <c r="F70" s="15" t="s">
        <v>176</v>
      </c>
      <c r="G70" s="15"/>
      <c r="H70" s="15" t="s">
        <v>63</v>
      </c>
      <c r="I70" s="15">
        <f t="shared" si="1"/>
        <v>0</v>
      </c>
      <c r="J70" s="15">
        <v>20</v>
      </c>
      <c r="K70" s="15" t="s">
        <v>86</v>
      </c>
      <c r="L70" s="15"/>
      <c r="M70" s="15">
        <v>3</v>
      </c>
      <c r="N70" s="15" t="s">
        <v>84</v>
      </c>
      <c r="O70" s="15"/>
      <c r="P70" s="15" t="s">
        <v>20</v>
      </c>
      <c r="Q70" s="15">
        <f t="shared" si="2"/>
        <v>0</v>
      </c>
      <c r="R70" s="15">
        <f t="shared" si="3"/>
        <v>0</v>
      </c>
      <c r="S70" s="15">
        <f t="shared" si="4"/>
        <v>0</v>
      </c>
      <c r="T70" s="15">
        <f t="shared" si="5"/>
        <v>1</v>
      </c>
      <c r="U70" s="15">
        <v>11</v>
      </c>
      <c r="V70" s="15">
        <v>9027</v>
      </c>
      <c r="W70" s="15">
        <v>1</v>
      </c>
      <c r="X70" s="15">
        <v>0</v>
      </c>
      <c r="Y70" s="15">
        <v>1</v>
      </c>
      <c r="Z70" s="15">
        <v>1</v>
      </c>
      <c r="AA70" s="15">
        <v>0</v>
      </c>
      <c r="AB70" s="15">
        <v>1</v>
      </c>
      <c r="AC70" s="15">
        <v>0</v>
      </c>
      <c r="AD70" s="15">
        <v>0</v>
      </c>
      <c r="AE70" s="15">
        <v>1</v>
      </c>
      <c r="AF70" s="15">
        <v>0</v>
      </c>
      <c r="AG70" s="15">
        <v>5</v>
      </c>
      <c r="AH70" s="15">
        <f t="shared" si="6"/>
        <v>1</v>
      </c>
      <c r="AI70" s="15">
        <f>U70-AG70-1</f>
        <v>5</v>
      </c>
      <c r="AJ70" s="15"/>
      <c r="AK70" s="15"/>
    </row>
    <row r="71" spans="1:37" ht="15.75" customHeight="1">
      <c r="A71" s="9">
        <v>43434.353472222225</v>
      </c>
      <c r="B71" s="10">
        <v>43434.353472222225</v>
      </c>
      <c r="C71" s="11">
        <f t="shared" si="0"/>
        <v>43434.436805555561</v>
      </c>
      <c r="D71" s="13">
        <v>1</v>
      </c>
      <c r="E71" s="15">
        <v>1957</v>
      </c>
      <c r="F71" s="15" t="s">
        <v>177</v>
      </c>
      <c r="G71" s="15"/>
      <c r="H71" s="15" t="s">
        <v>63</v>
      </c>
      <c r="I71" s="15">
        <f t="shared" si="1"/>
        <v>0</v>
      </c>
      <c r="J71" s="15">
        <v>20</v>
      </c>
      <c r="K71" s="15" t="s">
        <v>86</v>
      </c>
      <c r="L71" s="15"/>
      <c r="M71" s="15">
        <v>3</v>
      </c>
      <c r="N71" s="15" t="s">
        <v>84</v>
      </c>
      <c r="O71" s="15"/>
      <c r="P71" s="15" t="s">
        <v>20</v>
      </c>
      <c r="Q71" s="15">
        <f t="shared" si="2"/>
        <v>0</v>
      </c>
      <c r="R71" s="15">
        <f t="shared" si="3"/>
        <v>0</v>
      </c>
      <c r="S71" s="15">
        <f t="shared" si="4"/>
        <v>0</v>
      </c>
      <c r="T71" s="15">
        <f t="shared" si="5"/>
        <v>1</v>
      </c>
      <c r="U71" s="15">
        <v>2</v>
      </c>
      <c r="V71" s="15">
        <v>8220</v>
      </c>
      <c r="W71" s="15">
        <v>0</v>
      </c>
      <c r="X71" s="15">
        <v>0</v>
      </c>
      <c r="Y71" s="15">
        <v>0</v>
      </c>
      <c r="Z71" s="15">
        <v>0</v>
      </c>
      <c r="AA71" s="15">
        <v>0</v>
      </c>
      <c r="AB71" s="15">
        <v>1</v>
      </c>
      <c r="AC71" s="15">
        <v>0</v>
      </c>
      <c r="AD71" s="15">
        <v>0</v>
      </c>
      <c r="AE71" s="15">
        <v>0</v>
      </c>
      <c r="AF71" s="15">
        <v>0</v>
      </c>
      <c r="AG71" s="15">
        <v>1</v>
      </c>
      <c r="AH71" s="15">
        <f t="shared" si="6"/>
        <v>0</v>
      </c>
      <c r="AI71" s="15"/>
      <c r="AJ71" s="15"/>
      <c r="AK71" s="15"/>
    </row>
    <row r="72" spans="1:37" ht="15.75" customHeight="1">
      <c r="A72" s="9">
        <v>43419.697280092594</v>
      </c>
      <c r="B72" s="10">
        <v>43419.697280092594</v>
      </c>
      <c r="C72" s="11">
        <f t="shared" si="0"/>
        <v>43419.78061342593</v>
      </c>
      <c r="D72" s="13">
        <v>3</v>
      </c>
      <c r="E72" s="15">
        <v>1966</v>
      </c>
      <c r="F72" s="17" t="s">
        <v>178</v>
      </c>
      <c r="G72" s="17"/>
      <c r="H72" s="15" t="s">
        <v>94</v>
      </c>
      <c r="I72" s="15">
        <f t="shared" si="1"/>
        <v>1</v>
      </c>
      <c r="J72" s="15">
        <v>18</v>
      </c>
      <c r="K72" s="15" t="s">
        <v>69</v>
      </c>
      <c r="L72" s="15"/>
      <c r="M72" s="15">
        <f>IF(K72="Freshman",1,0)</f>
        <v>1</v>
      </c>
      <c r="N72" s="15" t="s">
        <v>104</v>
      </c>
      <c r="O72" s="15"/>
      <c r="P72" s="15" t="s">
        <v>18</v>
      </c>
      <c r="Q72" s="15">
        <f t="shared" si="2"/>
        <v>0</v>
      </c>
      <c r="R72" s="15">
        <f t="shared" si="3"/>
        <v>1</v>
      </c>
      <c r="S72" s="15">
        <f t="shared" si="4"/>
        <v>0</v>
      </c>
      <c r="T72" s="15">
        <f t="shared" si="5"/>
        <v>0</v>
      </c>
      <c r="U72" s="17">
        <v>7</v>
      </c>
      <c r="V72" s="15">
        <v>1281</v>
      </c>
      <c r="W72" s="15">
        <v>0</v>
      </c>
      <c r="X72" s="15">
        <v>1</v>
      </c>
      <c r="Y72" s="15">
        <v>0</v>
      </c>
      <c r="Z72" s="15">
        <v>0</v>
      </c>
      <c r="AA72" s="15">
        <v>1</v>
      </c>
      <c r="AB72" s="15">
        <v>0</v>
      </c>
      <c r="AC72" s="15">
        <v>1</v>
      </c>
      <c r="AD72" s="15">
        <v>0</v>
      </c>
      <c r="AE72" s="15">
        <v>1</v>
      </c>
      <c r="AF72" s="15">
        <v>1</v>
      </c>
      <c r="AG72" s="15">
        <v>5</v>
      </c>
      <c r="AH72" s="15">
        <f t="shared" si="6"/>
        <v>1</v>
      </c>
      <c r="AI72" s="15">
        <f>U72-AG72-1</f>
        <v>1</v>
      </c>
      <c r="AJ72" s="15"/>
      <c r="AK72" s="15"/>
    </row>
    <row r="73" spans="1:37" ht="15.75" customHeight="1">
      <c r="A73" s="9">
        <v>43420.464583333334</v>
      </c>
      <c r="B73" s="10">
        <v>43420.464583333334</v>
      </c>
      <c r="C73" s="11">
        <f t="shared" si="0"/>
        <v>43420.54791666667</v>
      </c>
      <c r="D73" s="13">
        <v>2</v>
      </c>
      <c r="E73" s="15">
        <v>1995</v>
      </c>
      <c r="F73" s="17" t="s">
        <v>179</v>
      </c>
      <c r="G73" s="17"/>
      <c r="H73" s="15" t="s">
        <v>94</v>
      </c>
      <c r="I73" s="15">
        <f t="shared" si="1"/>
        <v>1</v>
      </c>
      <c r="J73" s="15">
        <v>20</v>
      </c>
      <c r="K73" s="15" t="s">
        <v>86</v>
      </c>
      <c r="L73" s="15"/>
      <c r="M73" s="15">
        <v>3</v>
      </c>
      <c r="N73" s="15" t="s">
        <v>76</v>
      </c>
      <c r="O73" s="15"/>
      <c r="P73" s="15" t="s">
        <v>18</v>
      </c>
      <c r="Q73" s="15">
        <f t="shared" si="2"/>
        <v>0</v>
      </c>
      <c r="R73" s="15">
        <f t="shared" si="3"/>
        <v>1</v>
      </c>
      <c r="S73" s="15">
        <f t="shared" si="4"/>
        <v>0</v>
      </c>
      <c r="T73" s="15">
        <f t="shared" si="5"/>
        <v>0</v>
      </c>
      <c r="U73" s="17">
        <v>8</v>
      </c>
      <c r="V73" s="15">
        <v>3103</v>
      </c>
      <c r="W73" s="15">
        <v>1</v>
      </c>
      <c r="X73" s="15">
        <v>1</v>
      </c>
      <c r="Y73" s="15">
        <v>1</v>
      </c>
      <c r="Z73" s="15">
        <v>1</v>
      </c>
      <c r="AA73" s="15">
        <v>1</v>
      </c>
      <c r="AB73" s="15">
        <v>1</v>
      </c>
      <c r="AC73" s="15">
        <v>0</v>
      </c>
      <c r="AD73" s="15">
        <v>1</v>
      </c>
      <c r="AE73" s="15">
        <v>1</v>
      </c>
      <c r="AF73" s="15">
        <v>1</v>
      </c>
      <c r="AG73" s="15">
        <v>9</v>
      </c>
      <c r="AH73" s="15">
        <f t="shared" si="6"/>
        <v>0</v>
      </c>
      <c r="AI73" s="15"/>
      <c r="AJ73" s="15"/>
      <c r="AK73" s="15"/>
    </row>
    <row r="74" spans="1:37" ht="15.75" customHeight="1">
      <c r="A74" s="9">
        <v>43419.676469907405</v>
      </c>
      <c r="B74" s="10">
        <v>43419.676469907405</v>
      </c>
      <c r="C74" s="11">
        <f t="shared" si="0"/>
        <v>43419.75980324074</v>
      </c>
      <c r="D74" s="13">
        <v>3</v>
      </c>
      <c r="E74" s="15">
        <v>1996</v>
      </c>
      <c r="F74" s="17" t="s">
        <v>180</v>
      </c>
      <c r="G74" s="17"/>
      <c r="H74" s="15" t="s">
        <v>63</v>
      </c>
      <c r="I74" s="15">
        <f t="shared" si="1"/>
        <v>0</v>
      </c>
      <c r="J74" s="15">
        <v>18</v>
      </c>
      <c r="K74" s="15" t="s">
        <v>69</v>
      </c>
      <c r="L74" s="15"/>
      <c r="M74" s="15">
        <f t="shared" ref="M74:M75" si="15">IF(K74="Freshman",1,0)</f>
        <v>1</v>
      </c>
      <c r="N74" s="15" t="s">
        <v>84</v>
      </c>
      <c r="O74" s="15"/>
      <c r="P74" s="15" t="s">
        <v>18</v>
      </c>
      <c r="Q74" s="15">
        <f t="shared" si="2"/>
        <v>0</v>
      </c>
      <c r="R74" s="15">
        <f t="shared" si="3"/>
        <v>1</v>
      </c>
      <c r="S74" s="15">
        <f t="shared" si="4"/>
        <v>0</v>
      </c>
      <c r="T74" s="15">
        <f t="shared" si="5"/>
        <v>0</v>
      </c>
      <c r="U74" s="17">
        <v>1</v>
      </c>
      <c r="V74" s="15">
        <v>1366</v>
      </c>
      <c r="W74" s="15">
        <v>0</v>
      </c>
      <c r="X74" s="15">
        <v>0</v>
      </c>
      <c r="Y74" s="15">
        <v>0</v>
      </c>
      <c r="Z74" s="15">
        <v>0</v>
      </c>
      <c r="AA74" s="15">
        <v>0</v>
      </c>
      <c r="AB74" s="15">
        <v>0</v>
      </c>
      <c r="AC74" s="15">
        <v>0</v>
      </c>
      <c r="AD74" s="15">
        <v>0</v>
      </c>
      <c r="AE74" s="15">
        <v>0</v>
      </c>
      <c r="AF74" s="15">
        <v>0</v>
      </c>
      <c r="AG74" s="15">
        <v>0</v>
      </c>
      <c r="AH74" s="15">
        <f t="shared" si="6"/>
        <v>0</v>
      </c>
      <c r="AI74" s="15"/>
      <c r="AJ74" s="15"/>
      <c r="AK74" s="15"/>
    </row>
    <row r="75" spans="1:37" ht="15.75" customHeight="1">
      <c r="A75" s="9">
        <v>43418.782141203701</v>
      </c>
      <c r="B75" s="10">
        <v>43418.782141203701</v>
      </c>
      <c r="C75" s="11">
        <f t="shared" si="0"/>
        <v>43418.865474537037</v>
      </c>
      <c r="D75" s="13">
        <v>3</v>
      </c>
      <c r="E75" s="15">
        <v>2007</v>
      </c>
      <c r="F75" s="17" t="s">
        <v>181</v>
      </c>
      <c r="G75" s="17"/>
      <c r="H75" s="15" t="s">
        <v>94</v>
      </c>
      <c r="I75" s="15">
        <f t="shared" si="1"/>
        <v>1</v>
      </c>
      <c r="J75" s="15">
        <v>18</v>
      </c>
      <c r="K75" s="15" t="s">
        <v>69</v>
      </c>
      <c r="L75" s="15"/>
      <c r="M75" s="15">
        <f t="shared" si="15"/>
        <v>1</v>
      </c>
      <c r="N75" s="15" t="s">
        <v>104</v>
      </c>
      <c r="O75" s="15"/>
      <c r="P75" s="15" t="s">
        <v>17</v>
      </c>
      <c r="Q75" s="15">
        <f t="shared" si="2"/>
        <v>1</v>
      </c>
      <c r="R75" s="15">
        <f t="shared" si="3"/>
        <v>0</v>
      </c>
      <c r="S75" s="15">
        <f t="shared" si="4"/>
        <v>0</v>
      </c>
      <c r="T75" s="15">
        <f t="shared" si="5"/>
        <v>0</v>
      </c>
      <c r="U75" s="17">
        <v>9</v>
      </c>
      <c r="V75" s="15">
        <v>1408</v>
      </c>
      <c r="W75" s="15">
        <v>1</v>
      </c>
      <c r="X75" s="15">
        <v>1</v>
      </c>
      <c r="Y75" s="15">
        <v>1</v>
      </c>
      <c r="Z75" s="15">
        <v>1</v>
      </c>
      <c r="AA75" s="15">
        <v>1</v>
      </c>
      <c r="AB75" s="15">
        <v>1</v>
      </c>
      <c r="AC75" s="15">
        <v>0</v>
      </c>
      <c r="AD75" s="15">
        <v>1</v>
      </c>
      <c r="AE75" s="15">
        <v>1</v>
      </c>
      <c r="AF75" s="15">
        <v>0</v>
      </c>
      <c r="AG75" s="15">
        <v>8</v>
      </c>
      <c r="AH75" s="15">
        <f t="shared" si="6"/>
        <v>0</v>
      </c>
      <c r="AI75" s="15"/>
      <c r="AJ75" s="15"/>
      <c r="AK75" s="15"/>
    </row>
    <row r="76" spans="1:37" ht="15.75" customHeight="1">
      <c r="A76" s="9">
        <v>43433.559027777781</v>
      </c>
      <c r="B76" s="10">
        <v>43433.559027777781</v>
      </c>
      <c r="C76" s="11">
        <f t="shared" si="0"/>
        <v>43433.642361111117</v>
      </c>
      <c r="D76" s="13">
        <v>2</v>
      </c>
      <c r="E76" s="15">
        <v>2047</v>
      </c>
      <c r="F76" s="15" t="s">
        <v>182</v>
      </c>
      <c r="G76" s="15"/>
      <c r="H76" s="15" t="s">
        <v>63</v>
      </c>
      <c r="I76" s="15">
        <f t="shared" si="1"/>
        <v>0</v>
      </c>
      <c r="J76" s="15">
        <v>21</v>
      </c>
      <c r="K76" s="15" t="s">
        <v>86</v>
      </c>
      <c r="L76" s="15"/>
      <c r="M76" s="15">
        <v>3</v>
      </c>
      <c r="N76" s="15" t="s">
        <v>84</v>
      </c>
      <c r="O76" s="15"/>
      <c r="P76" s="15" t="s">
        <v>17</v>
      </c>
      <c r="Q76" s="15">
        <f t="shared" si="2"/>
        <v>1</v>
      </c>
      <c r="R76" s="15">
        <f t="shared" si="3"/>
        <v>0</v>
      </c>
      <c r="S76" s="15">
        <f t="shared" si="4"/>
        <v>0</v>
      </c>
      <c r="T76" s="15">
        <f t="shared" si="5"/>
        <v>0</v>
      </c>
      <c r="U76" s="15">
        <v>2</v>
      </c>
      <c r="V76" s="15">
        <v>7114</v>
      </c>
      <c r="W76" s="15">
        <v>0</v>
      </c>
      <c r="X76" s="15">
        <v>0</v>
      </c>
      <c r="Y76" s="15">
        <v>0</v>
      </c>
      <c r="Z76" s="15">
        <v>1</v>
      </c>
      <c r="AA76" s="15">
        <v>1</v>
      </c>
      <c r="AB76" s="15">
        <v>0</v>
      </c>
      <c r="AC76" s="15">
        <v>0</v>
      </c>
      <c r="AD76" s="15">
        <v>0</v>
      </c>
      <c r="AE76" s="15">
        <v>0</v>
      </c>
      <c r="AF76" s="15">
        <v>0</v>
      </c>
      <c r="AG76" s="15">
        <v>2</v>
      </c>
      <c r="AH76" s="15">
        <f t="shared" si="6"/>
        <v>0</v>
      </c>
      <c r="AI76" s="15"/>
      <c r="AJ76" s="15"/>
      <c r="AK76" s="15"/>
    </row>
    <row r="77" spans="1:37" ht="15.75" customHeight="1">
      <c r="A77" s="9">
        <v>43422.685416666667</v>
      </c>
      <c r="B77" s="10">
        <v>43422.685416666667</v>
      </c>
      <c r="C77" s="11">
        <f t="shared" si="0"/>
        <v>43422.768750000003</v>
      </c>
      <c r="D77" s="13">
        <v>3</v>
      </c>
      <c r="E77" s="15">
        <v>2049</v>
      </c>
      <c r="F77" s="17" t="s">
        <v>183</v>
      </c>
      <c r="G77" s="17"/>
      <c r="H77" s="15" t="s">
        <v>94</v>
      </c>
      <c r="I77" s="15">
        <f t="shared" si="1"/>
        <v>1</v>
      </c>
      <c r="J77" s="15">
        <v>18</v>
      </c>
      <c r="K77" s="15" t="s">
        <v>82</v>
      </c>
      <c r="L77" s="15"/>
      <c r="M77" s="15">
        <v>5</v>
      </c>
      <c r="N77" s="15" t="s">
        <v>90</v>
      </c>
      <c r="O77" s="15"/>
      <c r="P77" s="15" t="s">
        <v>19</v>
      </c>
      <c r="Q77" s="15">
        <f t="shared" si="2"/>
        <v>0</v>
      </c>
      <c r="R77" s="15">
        <f t="shared" si="3"/>
        <v>0</v>
      </c>
      <c r="S77" s="15">
        <f t="shared" si="4"/>
        <v>1</v>
      </c>
      <c r="T77" s="15">
        <f t="shared" si="5"/>
        <v>0</v>
      </c>
      <c r="U77" s="17">
        <v>2</v>
      </c>
      <c r="V77" s="15">
        <v>4283</v>
      </c>
      <c r="W77" s="15">
        <v>0</v>
      </c>
      <c r="X77" s="15">
        <v>0</v>
      </c>
      <c r="Y77" s="15">
        <v>0</v>
      </c>
      <c r="Z77" s="15">
        <v>0</v>
      </c>
      <c r="AA77" s="15">
        <v>0</v>
      </c>
      <c r="AB77" s="15">
        <v>1</v>
      </c>
      <c r="AC77" s="15">
        <v>0</v>
      </c>
      <c r="AD77" s="15">
        <v>0</v>
      </c>
      <c r="AE77" s="15">
        <v>1</v>
      </c>
      <c r="AF77" s="15">
        <v>0</v>
      </c>
      <c r="AG77" s="15">
        <v>2</v>
      </c>
      <c r="AH77" s="15">
        <f t="shared" si="6"/>
        <v>0</v>
      </c>
      <c r="AI77" s="15"/>
      <c r="AJ77" s="15"/>
      <c r="AK77" s="15"/>
    </row>
    <row r="78" spans="1:37" ht="15.75" customHeight="1">
      <c r="A78" s="9">
        <v>43431.602777777778</v>
      </c>
      <c r="B78" s="10">
        <v>43431.602777777778</v>
      </c>
      <c r="C78" s="11">
        <f t="shared" si="0"/>
        <v>43431.686111111114</v>
      </c>
      <c r="D78" s="13">
        <v>2</v>
      </c>
      <c r="E78" s="15">
        <v>2065</v>
      </c>
      <c r="F78" s="15" t="s">
        <v>184</v>
      </c>
      <c r="G78" s="15"/>
      <c r="H78" s="15" t="s">
        <v>63</v>
      </c>
      <c r="I78" s="15">
        <f t="shared" si="1"/>
        <v>0</v>
      </c>
      <c r="J78" s="15">
        <v>21</v>
      </c>
      <c r="K78" s="15" t="s">
        <v>86</v>
      </c>
      <c r="L78" s="15"/>
      <c r="M78" s="15">
        <v>3</v>
      </c>
      <c r="N78" s="15" t="s">
        <v>76</v>
      </c>
      <c r="O78" s="15"/>
      <c r="P78" s="15" t="s">
        <v>17</v>
      </c>
      <c r="Q78" s="15">
        <f t="shared" si="2"/>
        <v>1</v>
      </c>
      <c r="R78" s="15">
        <f t="shared" si="3"/>
        <v>0</v>
      </c>
      <c r="S78" s="15">
        <f t="shared" si="4"/>
        <v>0</v>
      </c>
      <c r="T78" s="15">
        <f t="shared" si="5"/>
        <v>0</v>
      </c>
      <c r="U78" s="15">
        <v>9</v>
      </c>
      <c r="V78" s="15">
        <v>5104</v>
      </c>
      <c r="W78" s="15">
        <v>0</v>
      </c>
      <c r="X78" s="15">
        <v>1</v>
      </c>
      <c r="Y78" s="15">
        <v>1</v>
      </c>
      <c r="Z78" s="15">
        <v>1</v>
      </c>
      <c r="AA78" s="15">
        <v>1</v>
      </c>
      <c r="AB78" s="15">
        <v>1</v>
      </c>
      <c r="AC78" s="15">
        <v>0</v>
      </c>
      <c r="AD78" s="15">
        <v>1</v>
      </c>
      <c r="AE78" s="15">
        <v>1</v>
      </c>
      <c r="AF78" s="15">
        <v>1</v>
      </c>
      <c r="AG78" s="15">
        <v>8</v>
      </c>
      <c r="AH78" s="15">
        <f t="shared" si="6"/>
        <v>0</v>
      </c>
      <c r="AI78" s="15"/>
      <c r="AJ78" s="15"/>
      <c r="AK78" s="15"/>
    </row>
    <row r="79" spans="1:37" ht="15.75" customHeight="1">
      <c r="A79" s="9">
        <v>43434.604166666664</v>
      </c>
      <c r="B79" s="10">
        <v>43434.604166666664</v>
      </c>
      <c r="C79" s="11">
        <f t="shared" si="0"/>
        <v>43434.6875</v>
      </c>
      <c r="D79" s="13">
        <v>2</v>
      </c>
      <c r="E79" s="15">
        <v>2082</v>
      </c>
      <c r="F79" s="15" t="s">
        <v>185</v>
      </c>
      <c r="G79" s="15"/>
      <c r="H79" s="15" t="s">
        <v>94</v>
      </c>
      <c r="I79" s="15">
        <f t="shared" si="1"/>
        <v>1</v>
      </c>
      <c r="J79" s="15">
        <v>20</v>
      </c>
      <c r="K79" s="15" t="s">
        <v>86</v>
      </c>
      <c r="L79" s="15"/>
      <c r="M79" s="15">
        <v>3</v>
      </c>
      <c r="N79" s="15" t="s">
        <v>76</v>
      </c>
      <c r="O79" s="15"/>
      <c r="P79" s="15" t="s">
        <v>19</v>
      </c>
      <c r="Q79" s="15">
        <f t="shared" si="2"/>
        <v>0</v>
      </c>
      <c r="R79" s="15">
        <f t="shared" si="3"/>
        <v>0</v>
      </c>
      <c r="S79" s="15">
        <f t="shared" si="4"/>
        <v>1</v>
      </c>
      <c r="T79" s="15">
        <f t="shared" si="5"/>
        <v>0</v>
      </c>
      <c r="U79" s="15">
        <v>5</v>
      </c>
      <c r="V79" s="15">
        <v>9251</v>
      </c>
      <c r="W79" s="15">
        <v>0</v>
      </c>
      <c r="X79" s="15">
        <v>1</v>
      </c>
      <c r="Y79" s="15">
        <v>0</v>
      </c>
      <c r="Z79" s="15">
        <v>1</v>
      </c>
      <c r="AA79" s="15">
        <v>0</v>
      </c>
      <c r="AB79" s="15">
        <v>1</v>
      </c>
      <c r="AC79" s="15">
        <v>0</v>
      </c>
      <c r="AD79" s="15">
        <v>0</v>
      </c>
      <c r="AE79" s="15">
        <v>1</v>
      </c>
      <c r="AF79" s="15">
        <v>0</v>
      </c>
      <c r="AG79" s="15">
        <v>4</v>
      </c>
      <c r="AH79" s="15">
        <f t="shared" si="6"/>
        <v>0</v>
      </c>
      <c r="AI79" s="15"/>
      <c r="AJ79" s="15"/>
      <c r="AK79" s="15"/>
    </row>
    <row r="80" spans="1:37" ht="15.75" customHeight="1">
      <c r="A80" s="9">
        <v>43432.525000000001</v>
      </c>
      <c r="B80" s="10">
        <v>43432.525000000001</v>
      </c>
      <c r="C80" s="11">
        <f t="shared" si="0"/>
        <v>43432.608333333337</v>
      </c>
      <c r="D80" s="13">
        <v>2</v>
      </c>
      <c r="E80" s="15">
        <v>2113</v>
      </c>
      <c r="F80" s="15" t="s">
        <v>186</v>
      </c>
      <c r="G80" s="15"/>
      <c r="H80" s="15" t="s">
        <v>94</v>
      </c>
      <c r="I80" s="15">
        <f t="shared" si="1"/>
        <v>1</v>
      </c>
      <c r="J80" s="15">
        <v>22</v>
      </c>
      <c r="K80" s="15" t="s">
        <v>82</v>
      </c>
      <c r="L80" s="15" t="s">
        <v>187</v>
      </c>
      <c r="M80" s="15">
        <v>5</v>
      </c>
      <c r="N80" s="15" t="s">
        <v>104</v>
      </c>
      <c r="O80" s="15"/>
      <c r="P80" s="15" t="s">
        <v>19</v>
      </c>
      <c r="Q80" s="15">
        <f t="shared" si="2"/>
        <v>0</v>
      </c>
      <c r="R80" s="15">
        <f t="shared" si="3"/>
        <v>0</v>
      </c>
      <c r="S80" s="15">
        <f t="shared" si="4"/>
        <v>1</v>
      </c>
      <c r="T80" s="15">
        <f t="shared" si="5"/>
        <v>0</v>
      </c>
      <c r="U80" s="15">
        <v>7</v>
      </c>
      <c r="V80" s="15">
        <v>6029</v>
      </c>
      <c r="W80" s="15">
        <v>1</v>
      </c>
      <c r="X80" s="15">
        <v>0</v>
      </c>
      <c r="Y80" s="15">
        <v>0</v>
      </c>
      <c r="Z80" s="15">
        <v>0</v>
      </c>
      <c r="AA80" s="15">
        <v>1</v>
      </c>
      <c r="AB80" s="15">
        <v>1</v>
      </c>
      <c r="AC80" s="15">
        <v>0</v>
      </c>
      <c r="AD80" s="15">
        <v>1</v>
      </c>
      <c r="AE80" s="15">
        <v>1</v>
      </c>
      <c r="AF80" s="15">
        <v>1</v>
      </c>
      <c r="AG80" s="15">
        <v>6</v>
      </c>
      <c r="AH80" s="15">
        <f t="shared" si="6"/>
        <v>0</v>
      </c>
      <c r="AI80" s="15"/>
      <c r="AJ80" s="15"/>
      <c r="AK80" s="15"/>
    </row>
    <row r="81" spans="1:37" ht="15.75" customHeight="1">
      <c r="A81" s="9">
        <v>43418.639699074076</v>
      </c>
      <c r="B81" s="10">
        <v>43418.639699074076</v>
      </c>
      <c r="C81" s="11">
        <f t="shared" si="0"/>
        <v>43418.723032407412</v>
      </c>
      <c r="D81" s="13">
        <v>2</v>
      </c>
      <c r="E81" s="15">
        <v>2119</v>
      </c>
      <c r="F81" s="17" t="s">
        <v>188</v>
      </c>
      <c r="G81" s="17" t="s">
        <v>189</v>
      </c>
      <c r="H81" s="15" t="s">
        <v>63</v>
      </c>
      <c r="I81" s="15">
        <f t="shared" si="1"/>
        <v>0</v>
      </c>
      <c r="J81" s="15">
        <v>18</v>
      </c>
      <c r="K81" s="15" t="s">
        <v>69</v>
      </c>
      <c r="L81" s="15"/>
      <c r="M81" s="15">
        <f t="shared" ref="M81:M85" si="16">IF(K81="Freshman",1,0)</f>
        <v>1</v>
      </c>
      <c r="N81" s="15" t="s">
        <v>84</v>
      </c>
      <c r="O81" s="15"/>
      <c r="P81" s="15" t="s">
        <v>19</v>
      </c>
      <c r="Q81" s="15">
        <f t="shared" si="2"/>
        <v>0</v>
      </c>
      <c r="R81" s="15">
        <f t="shared" si="3"/>
        <v>0</v>
      </c>
      <c r="S81" s="15">
        <f t="shared" si="4"/>
        <v>1</v>
      </c>
      <c r="T81" s="15">
        <f t="shared" si="5"/>
        <v>0</v>
      </c>
      <c r="U81" s="17">
        <v>11</v>
      </c>
      <c r="V81" s="15">
        <v>1498</v>
      </c>
      <c r="W81" s="15">
        <v>0</v>
      </c>
      <c r="X81" s="15">
        <v>0</v>
      </c>
      <c r="Y81" s="15">
        <v>0</v>
      </c>
      <c r="Z81" s="15">
        <v>0</v>
      </c>
      <c r="AA81" s="15">
        <v>0</v>
      </c>
      <c r="AB81" s="15">
        <v>0</v>
      </c>
      <c r="AC81" s="15">
        <v>0</v>
      </c>
      <c r="AD81" s="15">
        <v>0</v>
      </c>
      <c r="AE81" s="15">
        <v>0</v>
      </c>
      <c r="AF81" s="15">
        <v>0</v>
      </c>
      <c r="AG81" s="15">
        <v>0</v>
      </c>
      <c r="AH81" s="15">
        <f t="shared" si="6"/>
        <v>1</v>
      </c>
      <c r="AI81" s="15">
        <f>U81-AG81-1</f>
        <v>10</v>
      </c>
      <c r="AJ81" s="15"/>
      <c r="AK81" s="15"/>
    </row>
    <row r="82" spans="1:37" ht="15.75" customHeight="1">
      <c r="A82" s="9">
        <v>43434.592361111114</v>
      </c>
      <c r="B82" s="10">
        <v>43434.592361111114</v>
      </c>
      <c r="C82" s="11">
        <f t="shared" si="0"/>
        <v>43434.67569444445</v>
      </c>
      <c r="D82" s="13">
        <v>2</v>
      </c>
      <c r="E82" s="15">
        <v>2148</v>
      </c>
      <c r="F82" s="15" t="s">
        <v>190</v>
      </c>
      <c r="G82" s="15"/>
      <c r="H82" s="15" t="s">
        <v>63</v>
      </c>
      <c r="I82" s="15">
        <f t="shared" si="1"/>
        <v>0</v>
      </c>
      <c r="J82" s="15">
        <v>18</v>
      </c>
      <c r="K82" s="15" t="s">
        <v>69</v>
      </c>
      <c r="L82" s="15"/>
      <c r="M82" s="15">
        <f t="shared" si="16"/>
        <v>1</v>
      </c>
      <c r="N82" s="15" t="s">
        <v>90</v>
      </c>
      <c r="O82" s="15"/>
      <c r="P82" s="15" t="s">
        <v>17</v>
      </c>
      <c r="Q82" s="15">
        <f t="shared" si="2"/>
        <v>1</v>
      </c>
      <c r="R82" s="15">
        <f t="shared" si="3"/>
        <v>0</v>
      </c>
      <c r="S82" s="15">
        <f t="shared" si="4"/>
        <v>0</v>
      </c>
      <c r="T82" s="15">
        <f t="shared" si="5"/>
        <v>0</v>
      </c>
      <c r="U82" s="15">
        <v>5</v>
      </c>
      <c r="V82" s="15">
        <v>9025</v>
      </c>
      <c r="W82" s="15">
        <v>0</v>
      </c>
      <c r="X82" s="15">
        <v>0</v>
      </c>
      <c r="Y82" s="15">
        <v>1</v>
      </c>
      <c r="Z82" s="15">
        <v>0</v>
      </c>
      <c r="AA82" s="15">
        <v>1</v>
      </c>
      <c r="AB82" s="15">
        <v>0</v>
      </c>
      <c r="AC82" s="15">
        <v>0</v>
      </c>
      <c r="AD82" s="15">
        <v>1</v>
      </c>
      <c r="AE82" s="15">
        <v>0</v>
      </c>
      <c r="AF82" s="15">
        <v>1</v>
      </c>
      <c r="AG82" s="15">
        <v>4</v>
      </c>
      <c r="AH82" s="15">
        <f t="shared" si="6"/>
        <v>0</v>
      </c>
      <c r="AI82" s="15"/>
      <c r="AJ82" s="15"/>
      <c r="AK82" s="15"/>
    </row>
    <row r="83" spans="1:37" ht="15.75" customHeight="1">
      <c r="A83" s="9">
        <v>43418.67664351852</v>
      </c>
      <c r="B83" s="10">
        <v>43418.67664351852</v>
      </c>
      <c r="C83" s="11">
        <f t="shared" si="0"/>
        <v>43418.759976851856</v>
      </c>
      <c r="D83" s="13">
        <v>3</v>
      </c>
      <c r="E83" s="15">
        <v>2150</v>
      </c>
      <c r="F83" s="17" t="s">
        <v>191</v>
      </c>
      <c r="G83" s="17"/>
      <c r="H83" s="15" t="s">
        <v>63</v>
      </c>
      <c r="I83" s="15">
        <f t="shared" si="1"/>
        <v>0</v>
      </c>
      <c r="J83" s="15">
        <v>18</v>
      </c>
      <c r="K83" s="15" t="s">
        <v>69</v>
      </c>
      <c r="L83" s="15"/>
      <c r="M83" s="15">
        <f t="shared" si="16"/>
        <v>1</v>
      </c>
      <c r="N83" s="15" t="s">
        <v>90</v>
      </c>
      <c r="O83" s="15"/>
      <c r="P83" s="15" t="s">
        <v>17</v>
      </c>
      <c r="Q83" s="15">
        <f t="shared" si="2"/>
        <v>1</v>
      </c>
      <c r="R83" s="15">
        <f t="shared" si="3"/>
        <v>0</v>
      </c>
      <c r="S83" s="15">
        <f t="shared" si="4"/>
        <v>0</v>
      </c>
      <c r="T83" s="15">
        <f t="shared" si="5"/>
        <v>0</v>
      </c>
      <c r="U83" s="17">
        <v>6</v>
      </c>
      <c r="V83" s="15">
        <v>1238</v>
      </c>
      <c r="W83" s="15">
        <v>0</v>
      </c>
      <c r="X83" s="15">
        <v>1</v>
      </c>
      <c r="Y83" s="15">
        <v>1</v>
      </c>
      <c r="Z83" s="15">
        <v>1</v>
      </c>
      <c r="AA83" s="15">
        <v>0</v>
      </c>
      <c r="AB83" s="15">
        <v>0</v>
      </c>
      <c r="AC83" s="15">
        <v>0</v>
      </c>
      <c r="AD83" s="15">
        <v>1</v>
      </c>
      <c r="AE83" s="15">
        <v>1</v>
      </c>
      <c r="AF83" s="15">
        <v>0</v>
      </c>
      <c r="AG83" s="15">
        <v>5</v>
      </c>
      <c r="AH83" s="15">
        <f t="shared" si="6"/>
        <v>0</v>
      </c>
      <c r="AI83" s="15"/>
      <c r="AJ83" s="15"/>
      <c r="AK83" s="15"/>
    </row>
    <row r="84" spans="1:37" ht="15.75" customHeight="1">
      <c r="A84" s="9">
        <v>43419.762129629627</v>
      </c>
      <c r="B84" s="10">
        <v>43419.762129629627</v>
      </c>
      <c r="C84" s="11">
        <f t="shared" si="0"/>
        <v>43419.845462962963</v>
      </c>
      <c r="D84" s="13">
        <v>3</v>
      </c>
      <c r="E84" s="15">
        <v>2177</v>
      </c>
      <c r="F84" s="17" t="s">
        <v>192</v>
      </c>
      <c r="G84" s="17" t="s">
        <v>193</v>
      </c>
      <c r="H84" s="15" t="s">
        <v>63</v>
      </c>
      <c r="I84" s="15">
        <f t="shared" si="1"/>
        <v>0</v>
      </c>
      <c r="J84" s="15">
        <v>18</v>
      </c>
      <c r="K84" s="15" t="s">
        <v>69</v>
      </c>
      <c r="L84" s="15"/>
      <c r="M84" s="15">
        <f t="shared" si="16"/>
        <v>1</v>
      </c>
      <c r="N84" s="15" t="s">
        <v>104</v>
      </c>
      <c r="O84" s="15"/>
      <c r="P84" s="15" t="s">
        <v>17</v>
      </c>
      <c r="Q84" s="15">
        <f t="shared" si="2"/>
        <v>1</v>
      </c>
      <c r="R84" s="15">
        <f t="shared" si="3"/>
        <v>0</v>
      </c>
      <c r="S84" s="15">
        <f t="shared" si="4"/>
        <v>0</v>
      </c>
      <c r="T84" s="15">
        <f t="shared" si="5"/>
        <v>0</v>
      </c>
      <c r="U84" s="17">
        <v>3</v>
      </c>
      <c r="V84" s="15">
        <v>1460</v>
      </c>
      <c r="W84" s="15">
        <v>0</v>
      </c>
      <c r="X84" s="15">
        <v>1</v>
      </c>
      <c r="Y84" s="15">
        <v>0</v>
      </c>
      <c r="Z84" s="15">
        <v>0</v>
      </c>
      <c r="AA84" s="15">
        <v>0</v>
      </c>
      <c r="AB84" s="15">
        <v>1</v>
      </c>
      <c r="AC84" s="15">
        <v>0</v>
      </c>
      <c r="AD84" s="15">
        <v>0</v>
      </c>
      <c r="AE84" s="15">
        <v>0</v>
      </c>
      <c r="AF84" s="15">
        <v>0</v>
      </c>
      <c r="AG84" s="15">
        <v>2</v>
      </c>
      <c r="AH84" s="15">
        <f t="shared" si="6"/>
        <v>0</v>
      </c>
      <c r="AI84" s="15"/>
      <c r="AJ84" s="15"/>
      <c r="AK84" s="15"/>
    </row>
    <row r="85" spans="1:37" ht="15.75" customHeight="1">
      <c r="A85" s="9">
        <v>43418.790925925925</v>
      </c>
      <c r="B85" s="10">
        <v>43418.790925925925</v>
      </c>
      <c r="C85" s="11">
        <f t="shared" si="0"/>
        <v>43418.874259259261</v>
      </c>
      <c r="D85" s="13">
        <v>3</v>
      </c>
      <c r="E85" s="15">
        <v>2202</v>
      </c>
      <c r="F85" s="17" t="s">
        <v>194</v>
      </c>
      <c r="G85" s="17"/>
      <c r="H85" s="15" t="s">
        <v>63</v>
      </c>
      <c r="I85" s="15">
        <f t="shared" si="1"/>
        <v>0</v>
      </c>
      <c r="J85" s="15">
        <v>19</v>
      </c>
      <c r="K85" s="15" t="s">
        <v>69</v>
      </c>
      <c r="L85" s="15"/>
      <c r="M85" s="15">
        <f t="shared" si="16"/>
        <v>1</v>
      </c>
      <c r="N85" s="15" t="s">
        <v>90</v>
      </c>
      <c r="O85" s="15"/>
      <c r="P85" s="15" t="s">
        <v>17</v>
      </c>
      <c r="Q85" s="15">
        <f t="shared" si="2"/>
        <v>1</v>
      </c>
      <c r="R85" s="15">
        <f t="shared" si="3"/>
        <v>0</v>
      </c>
      <c r="S85" s="15">
        <f t="shared" si="4"/>
        <v>0</v>
      </c>
      <c r="T85" s="15">
        <f t="shared" si="5"/>
        <v>0</v>
      </c>
      <c r="U85" s="17">
        <v>1</v>
      </c>
      <c r="V85" s="15">
        <v>1414</v>
      </c>
      <c r="W85" s="17">
        <v>0</v>
      </c>
      <c r="X85" s="17">
        <v>0</v>
      </c>
      <c r="Y85" s="17">
        <v>0</v>
      </c>
      <c r="Z85" s="17">
        <v>0</v>
      </c>
      <c r="AA85" s="17">
        <v>0</v>
      </c>
      <c r="AB85" s="17">
        <v>0</v>
      </c>
      <c r="AC85" s="17">
        <v>0</v>
      </c>
      <c r="AD85" s="17">
        <v>0</v>
      </c>
      <c r="AE85" s="17">
        <v>0</v>
      </c>
      <c r="AF85" s="17">
        <v>0</v>
      </c>
      <c r="AG85" s="17">
        <f>SUM(W85:AF85)</f>
        <v>0</v>
      </c>
      <c r="AH85" s="15">
        <f t="shared" si="6"/>
        <v>0</v>
      </c>
      <c r="AI85" s="15"/>
      <c r="AJ85" s="15"/>
      <c r="AK85" s="15"/>
    </row>
    <row r="86" spans="1:37" ht="15.75" customHeight="1">
      <c r="A86" s="9">
        <v>43431.468055555553</v>
      </c>
      <c r="B86" s="10">
        <v>43431.468055555553</v>
      </c>
      <c r="C86" s="11">
        <f t="shared" si="0"/>
        <v>43431.551388888889</v>
      </c>
      <c r="D86" s="13">
        <v>2</v>
      </c>
      <c r="E86" s="15">
        <v>2231</v>
      </c>
      <c r="F86" s="17" t="s">
        <v>195</v>
      </c>
      <c r="G86" s="17"/>
      <c r="H86" s="15" t="s">
        <v>94</v>
      </c>
      <c r="I86" s="15">
        <f t="shared" si="1"/>
        <v>1</v>
      </c>
      <c r="J86" s="15">
        <v>22</v>
      </c>
      <c r="K86" s="15" t="s">
        <v>95</v>
      </c>
      <c r="L86" s="15"/>
      <c r="M86" s="15">
        <v>4</v>
      </c>
      <c r="N86" s="15" t="s">
        <v>84</v>
      </c>
      <c r="O86" s="15"/>
      <c r="P86" s="15" t="s">
        <v>19</v>
      </c>
      <c r="Q86" s="15">
        <f t="shared" si="2"/>
        <v>0</v>
      </c>
      <c r="R86" s="15">
        <f t="shared" si="3"/>
        <v>0</v>
      </c>
      <c r="S86" s="15">
        <f t="shared" si="4"/>
        <v>1</v>
      </c>
      <c r="T86" s="15">
        <f t="shared" si="5"/>
        <v>0</v>
      </c>
      <c r="U86" s="17">
        <v>7</v>
      </c>
      <c r="V86" s="15">
        <v>5263</v>
      </c>
      <c r="W86" s="15">
        <v>1</v>
      </c>
      <c r="X86" s="15">
        <v>1</v>
      </c>
      <c r="Y86" s="15">
        <v>1</v>
      </c>
      <c r="Z86" s="15">
        <v>0</v>
      </c>
      <c r="AA86" s="15">
        <v>1</v>
      </c>
      <c r="AB86" s="15">
        <v>0</v>
      </c>
      <c r="AC86" s="15">
        <v>0</v>
      </c>
      <c r="AD86" s="15">
        <v>0</v>
      </c>
      <c r="AE86" s="15">
        <v>1</v>
      </c>
      <c r="AF86" s="15">
        <v>1</v>
      </c>
      <c r="AG86" s="15">
        <v>6</v>
      </c>
      <c r="AH86" s="15">
        <f t="shared" si="6"/>
        <v>0</v>
      </c>
      <c r="AI86" s="15"/>
      <c r="AJ86" s="15"/>
      <c r="AK86" s="15"/>
    </row>
    <row r="87" spans="1:37" ht="15.75" customHeight="1">
      <c r="A87" s="9">
        <v>43431.602777777778</v>
      </c>
      <c r="B87" s="10">
        <v>43431.602777777778</v>
      </c>
      <c r="C87" s="11">
        <f t="shared" si="0"/>
        <v>43431.686111111114</v>
      </c>
      <c r="D87" s="13">
        <v>2</v>
      </c>
      <c r="E87" s="15">
        <v>2241</v>
      </c>
      <c r="F87" s="15" t="s">
        <v>196</v>
      </c>
      <c r="G87" s="15"/>
      <c r="H87" s="15" t="s">
        <v>63</v>
      </c>
      <c r="I87" s="15">
        <f t="shared" si="1"/>
        <v>0</v>
      </c>
      <c r="J87" s="15">
        <v>23</v>
      </c>
      <c r="K87" s="15" t="s">
        <v>82</v>
      </c>
      <c r="L87" s="15" t="s">
        <v>112</v>
      </c>
      <c r="M87" s="15">
        <v>5</v>
      </c>
      <c r="N87" s="15" t="s">
        <v>89</v>
      </c>
      <c r="O87" s="15"/>
      <c r="P87" s="15" t="s">
        <v>19</v>
      </c>
      <c r="Q87" s="15">
        <f t="shared" si="2"/>
        <v>0</v>
      </c>
      <c r="R87" s="15">
        <f t="shared" si="3"/>
        <v>0</v>
      </c>
      <c r="S87" s="15">
        <f t="shared" si="4"/>
        <v>1</v>
      </c>
      <c r="T87" s="15">
        <f t="shared" si="5"/>
        <v>0</v>
      </c>
      <c r="U87" s="15">
        <v>6</v>
      </c>
      <c r="V87" s="15">
        <v>5252</v>
      </c>
      <c r="W87" s="15">
        <v>0</v>
      </c>
      <c r="X87" s="15">
        <v>0</v>
      </c>
      <c r="Y87" s="15">
        <v>1</v>
      </c>
      <c r="Z87" s="15">
        <v>1</v>
      </c>
      <c r="AA87" s="15">
        <v>0</v>
      </c>
      <c r="AB87" s="15">
        <v>1</v>
      </c>
      <c r="AC87" s="15">
        <v>0</v>
      </c>
      <c r="AD87" s="15">
        <v>1</v>
      </c>
      <c r="AE87" s="15">
        <v>0</v>
      </c>
      <c r="AF87" s="15">
        <v>1</v>
      </c>
      <c r="AG87" s="15">
        <v>5</v>
      </c>
      <c r="AH87" s="15">
        <f t="shared" si="6"/>
        <v>0</v>
      </c>
      <c r="AI87" s="15"/>
      <c r="AJ87" s="15"/>
      <c r="AK87" s="15"/>
    </row>
    <row r="88" spans="1:37" ht="15.75" customHeight="1">
      <c r="A88" s="9">
        <v>43422.691666666666</v>
      </c>
      <c r="B88" s="10">
        <v>43422.691666666666</v>
      </c>
      <c r="C88" s="11">
        <f t="shared" si="0"/>
        <v>43422.775000000001</v>
      </c>
      <c r="D88" s="13">
        <v>3</v>
      </c>
      <c r="E88" s="15">
        <v>2265</v>
      </c>
      <c r="F88" s="17" t="s">
        <v>197</v>
      </c>
      <c r="G88" s="15"/>
      <c r="H88" s="15" t="s">
        <v>63</v>
      </c>
      <c r="I88" s="15">
        <f t="shared" si="1"/>
        <v>0</v>
      </c>
      <c r="J88" s="15">
        <v>19</v>
      </c>
      <c r="K88" s="15" t="s">
        <v>97</v>
      </c>
      <c r="L88" s="15"/>
      <c r="M88" s="15">
        <v>2</v>
      </c>
      <c r="N88" s="15" t="s">
        <v>104</v>
      </c>
      <c r="O88" s="15"/>
      <c r="P88" s="15" t="s">
        <v>17</v>
      </c>
      <c r="Q88" s="15">
        <f t="shared" si="2"/>
        <v>1</v>
      </c>
      <c r="R88" s="15">
        <f t="shared" si="3"/>
        <v>0</v>
      </c>
      <c r="S88" s="15">
        <f t="shared" si="4"/>
        <v>0</v>
      </c>
      <c r="T88" s="15">
        <f t="shared" si="5"/>
        <v>0</v>
      </c>
      <c r="U88" s="17">
        <v>6</v>
      </c>
      <c r="V88" s="15">
        <v>4044</v>
      </c>
      <c r="W88" s="15">
        <v>1</v>
      </c>
      <c r="X88" s="15">
        <v>1</v>
      </c>
      <c r="Y88" s="15">
        <v>0</v>
      </c>
      <c r="Z88" s="15">
        <v>0</v>
      </c>
      <c r="AA88" s="15">
        <v>1</v>
      </c>
      <c r="AB88" s="15">
        <v>1</v>
      </c>
      <c r="AC88" s="15">
        <v>0</v>
      </c>
      <c r="AD88" s="15">
        <v>1</v>
      </c>
      <c r="AE88" s="15">
        <v>0</v>
      </c>
      <c r="AF88" s="15">
        <v>0</v>
      </c>
      <c r="AG88" s="15">
        <v>5</v>
      </c>
      <c r="AH88" s="15">
        <f t="shared" si="6"/>
        <v>0</v>
      </c>
      <c r="AI88" s="15"/>
      <c r="AJ88" s="15"/>
      <c r="AK88" s="15"/>
    </row>
    <row r="89" spans="1:37" ht="15.75" customHeight="1">
      <c r="A89" s="9">
        <v>43434.606944444444</v>
      </c>
      <c r="B89" s="10">
        <v>43434.606944444444</v>
      </c>
      <c r="C89" s="11">
        <f t="shared" si="0"/>
        <v>43434.69027777778</v>
      </c>
      <c r="D89" s="13">
        <v>2</v>
      </c>
      <c r="E89" s="15">
        <v>2276</v>
      </c>
      <c r="F89" s="15" t="s">
        <v>198</v>
      </c>
      <c r="G89" s="15"/>
      <c r="H89" s="15" t="s">
        <v>94</v>
      </c>
      <c r="I89" s="15">
        <f t="shared" si="1"/>
        <v>1</v>
      </c>
      <c r="J89" s="15">
        <v>19</v>
      </c>
      <c r="K89" s="15" t="s">
        <v>69</v>
      </c>
      <c r="L89" s="15"/>
      <c r="M89" s="15">
        <f t="shared" ref="M89:M93" si="17">IF(K89="Freshman",1,0)</f>
        <v>1</v>
      </c>
      <c r="N89" s="15" t="s">
        <v>76</v>
      </c>
      <c r="O89" s="15"/>
      <c r="P89" s="15" t="s">
        <v>19</v>
      </c>
      <c r="Q89" s="15">
        <f t="shared" si="2"/>
        <v>0</v>
      </c>
      <c r="R89" s="15">
        <f t="shared" si="3"/>
        <v>0</v>
      </c>
      <c r="S89" s="15">
        <f t="shared" si="4"/>
        <v>1</v>
      </c>
      <c r="T89" s="15">
        <f t="shared" si="5"/>
        <v>0</v>
      </c>
      <c r="U89" s="15">
        <v>9</v>
      </c>
      <c r="V89" s="15">
        <v>9198</v>
      </c>
      <c r="W89" s="15">
        <v>0</v>
      </c>
      <c r="X89" s="15">
        <v>1</v>
      </c>
      <c r="Y89" s="15">
        <v>1</v>
      </c>
      <c r="Z89" s="15">
        <v>1</v>
      </c>
      <c r="AA89" s="15">
        <v>1</v>
      </c>
      <c r="AB89" s="15">
        <v>1</v>
      </c>
      <c r="AC89" s="15">
        <v>1</v>
      </c>
      <c r="AD89" s="15">
        <v>1</v>
      </c>
      <c r="AE89" s="15">
        <v>1</v>
      </c>
      <c r="AF89" s="15">
        <v>0</v>
      </c>
      <c r="AG89" s="15">
        <v>8</v>
      </c>
      <c r="AH89" s="15">
        <f t="shared" si="6"/>
        <v>0</v>
      </c>
      <c r="AI89" s="15"/>
      <c r="AJ89" s="15"/>
      <c r="AK89" s="15"/>
    </row>
    <row r="90" spans="1:37" ht="15.75" customHeight="1">
      <c r="A90" s="9">
        <v>43430.518055555556</v>
      </c>
      <c r="B90" s="10">
        <v>43430.518055555556</v>
      </c>
      <c r="C90" s="11">
        <f t="shared" si="0"/>
        <v>43430.601388888892</v>
      </c>
      <c r="D90" s="13">
        <v>2</v>
      </c>
      <c r="E90" s="15">
        <v>2302</v>
      </c>
      <c r="F90" s="17" t="s">
        <v>199</v>
      </c>
      <c r="G90" s="17"/>
      <c r="H90" s="15" t="s">
        <v>94</v>
      </c>
      <c r="I90" s="15">
        <f t="shared" si="1"/>
        <v>1</v>
      </c>
      <c r="J90" s="15">
        <v>18</v>
      </c>
      <c r="K90" s="15" t="s">
        <v>69</v>
      </c>
      <c r="L90" s="15"/>
      <c r="M90" s="15">
        <f t="shared" si="17"/>
        <v>1</v>
      </c>
      <c r="N90" s="15" t="s">
        <v>76</v>
      </c>
      <c r="O90" s="15"/>
      <c r="P90" s="15" t="s">
        <v>19</v>
      </c>
      <c r="Q90" s="15">
        <f t="shared" si="2"/>
        <v>0</v>
      </c>
      <c r="R90" s="15">
        <f t="shared" si="3"/>
        <v>0</v>
      </c>
      <c r="S90" s="15">
        <f t="shared" si="4"/>
        <v>1</v>
      </c>
      <c r="T90" s="15">
        <f t="shared" si="5"/>
        <v>0</v>
      </c>
      <c r="U90" s="17">
        <v>5</v>
      </c>
      <c r="V90" s="15">
        <v>5297</v>
      </c>
      <c r="W90" s="15">
        <v>0</v>
      </c>
      <c r="X90" s="15">
        <v>1</v>
      </c>
      <c r="Y90" s="15">
        <v>0</v>
      </c>
      <c r="Z90" s="15">
        <v>0</v>
      </c>
      <c r="AA90" s="15">
        <v>1</v>
      </c>
      <c r="AB90" s="15">
        <v>1</v>
      </c>
      <c r="AC90" s="15">
        <v>0</v>
      </c>
      <c r="AD90" s="15">
        <v>0</v>
      </c>
      <c r="AE90" s="15">
        <v>0</v>
      </c>
      <c r="AF90" s="15">
        <v>1</v>
      </c>
      <c r="AG90" s="15">
        <v>4</v>
      </c>
      <c r="AH90" s="15">
        <f t="shared" si="6"/>
        <v>0</v>
      </c>
      <c r="AI90" s="15"/>
      <c r="AJ90" s="15"/>
      <c r="AK90" s="15"/>
    </row>
    <row r="91" spans="1:37" ht="15.75" customHeight="1">
      <c r="A91" s="9">
        <v>43418.790659722225</v>
      </c>
      <c r="B91" s="10">
        <v>43418.790659722225</v>
      </c>
      <c r="C91" s="11">
        <f t="shared" si="0"/>
        <v>43418.87399305556</v>
      </c>
      <c r="D91" s="13">
        <v>3</v>
      </c>
      <c r="E91" s="15">
        <v>2313</v>
      </c>
      <c r="F91" s="17" t="s">
        <v>200</v>
      </c>
      <c r="G91" s="17" t="s">
        <v>201</v>
      </c>
      <c r="H91" s="15" t="s">
        <v>63</v>
      </c>
      <c r="I91" s="15">
        <f t="shared" si="1"/>
        <v>0</v>
      </c>
      <c r="J91" s="15">
        <v>18</v>
      </c>
      <c r="K91" s="15" t="s">
        <v>69</v>
      </c>
      <c r="L91" s="15"/>
      <c r="M91" s="15">
        <f t="shared" si="17"/>
        <v>1</v>
      </c>
      <c r="N91" s="15" t="s">
        <v>90</v>
      </c>
      <c r="O91" s="15"/>
      <c r="P91" s="15" t="s">
        <v>17</v>
      </c>
      <c r="Q91" s="15">
        <f t="shared" si="2"/>
        <v>1</v>
      </c>
      <c r="R91" s="15">
        <f t="shared" si="3"/>
        <v>0</v>
      </c>
      <c r="S91" s="15">
        <f t="shared" si="4"/>
        <v>0</v>
      </c>
      <c r="T91" s="15">
        <f t="shared" si="5"/>
        <v>0</v>
      </c>
      <c r="U91" s="17">
        <v>5</v>
      </c>
      <c r="V91" s="15">
        <v>1358</v>
      </c>
      <c r="W91" s="15">
        <v>0</v>
      </c>
      <c r="X91" s="15">
        <v>0</v>
      </c>
      <c r="Y91" s="15">
        <v>0</v>
      </c>
      <c r="Z91" s="15">
        <v>1</v>
      </c>
      <c r="AA91" s="15">
        <v>0</v>
      </c>
      <c r="AB91" s="15">
        <v>0</v>
      </c>
      <c r="AC91" s="15">
        <v>1</v>
      </c>
      <c r="AD91" s="15">
        <v>0</v>
      </c>
      <c r="AE91" s="15">
        <v>1</v>
      </c>
      <c r="AF91" s="15">
        <v>1</v>
      </c>
      <c r="AG91" s="15">
        <v>4</v>
      </c>
      <c r="AH91" s="15">
        <f t="shared" si="6"/>
        <v>0</v>
      </c>
      <c r="AI91" s="15"/>
      <c r="AJ91" s="15"/>
      <c r="AK91" s="15"/>
    </row>
    <row r="92" spans="1:37" ht="15.75" customHeight="1">
      <c r="A92" s="9">
        <v>43419.73364583333</v>
      </c>
      <c r="B92" s="10">
        <v>43419.73364583333</v>
      </c>
      <c r="C92" s="11">
        <f t="shared" si="0"/>
        <v>43419.816979166666</v>
      </c>
      <c r="D92" s="13">
        <v>3</v>
      </c>
      <c r="E92" s="15">
        <v>2316</v>
      </c>
      <c r="F92" s="17" t="s">
        <v>202</v>
      </c>
      <c r="G92" s="17"/>
      <c r="H92" s="15" t="s">
        <v>63</v>
      </c>
      <c r="I92" s="15">
        <f t="shared" si="1"/>
        <v>0</v>
      </c>
      <c r="J92" s="15">
        <v>18</v>
      </c>
      <c r="K92" s="15" t="s">
        <v>69</v>
      </c>
      <c r="L92" s="15"/>
      <c r="M92" s="15">
        <f t="shared" si="17"/>
        <v>1</v>
      </c>
      <c r="N92" s="15" t="s">
        <v>84</v>
      </c>
      <c r="O92" s="15" t="s">
        <v>92</v>
      </c>
      <c r="P92" s="15" t="s">
        <v>17</v>
      </c>
      <c r="Q92" s="15">
        <f t="shared" si="2"/>
        <v>1</v>
      </c>
      <c r="R92" s="15">
        <f t="shared" si="3"/>
        <v>0</v>
      </c>
      <c r="S92" s="15">
        <f t="shared" si="4"/>
        <v>0</v>
      </c>
      <c r="T92" s="15">
        <f t="shared" si="5"/>
        <v>0</v>
      </c>
      <c r="U92" s="17">
        <v>7</v>
      </c>
      <c r="V92" s="15">
        <v>1475</v>
      </c>
      <c r="W92" s="15">
        <v>0</v>
      </c>
      <c r="X92" s="15">
        <v>0</v>
      </c>
      <c r="Y92" s="15">
        <v>1</v>
      </c>
      <c r="Z92" s="15">
        <v>1</v>
      </c>
      <c r="AA92" s="15">
        <v>0</v>
      </c>
      <c r="AB92" s="15">
        <v>1</v>
      </c>
      <c r="AC92" s="15">
        <v>1</v>
      </c>
      <c r="AD92" s="15">
        <v>1</v>
      </c>
      <c r="AE92" s="15">
        <v>0</v>
      </c>
      <c r="AF92" s="15">
        <v>1</v>
      </c>
      <c r="AG92" s="15">
        <v>6</v>
      </c>
      <c r="AH92" s="15">
        <f t="shared" si="6"/>
        <v>0</v>
      </c>
      <c r="AI92" s="15"/>
      <c r="AJ92" s="15"/>
      <c r="AK92" s="15"/>
    </row>
    <row r="93" spans="1:37" ht="15.75" customHeight="1">
      <c r="A93" s="9">
        <v>43418.752280092594</v>
      </c>
      <c r="B93" s="10">
        <v>43418.752280092594</v>
      </c>
      <c r="C93" s="11">
        <f t="shared" si="0"/>
        <v>43418.83561342593</v>
      </c>
      <c r="D93" s="13">
        <v>3</v>
      </c>
      <c r="E93" s="15">
        <v>2330</v>
      </c>
      <c r="F93" s="17" t="s">
        <v>203</v>
      </c>
      <c r="G93" s="17"/>
      <c r="H93" s="15" t="s">
        <v>63</v>
      </c>
      <c r="I93" s="15">
        <f t="shared" si="1"/>
        <v>0</v>
      </c>
      <c r="J93" s="15">
        <v>18</v>
      </c>
      <c r="K93" s="15" t="s">
        <v>69</v>
      </c>
      <c r="L93" s="15"/>
      <c r="M93" s="15">
        <f t="shared" si="17"/>
        <v>1</v>
      </c>
      <c r="N93" s="15" t="s">
        <v>92</v>
      </c>
      <c r="O93" s="15"/>
      <c r="P93" s="15" t="s">
        <v>17</v>
      </c>
      <c r="Q93" s="15">
        <f t="shared" si="2"/>
        <v>1</v>
      </c>
      <c r="R93" s="15">
        <f t="shared" si="3"/>
        <v>0</v>
      </c>
      <c r="S93" s="15">
        <f t="shared" si="4"/>
        <v>0</v>
      </c>
      <c r="T93" s="15">
        <f t="shared" si="5"/>
        <v>0</v>
      </c>
      <c r="U93" s="17">
        <v>7</v>
      </c>
      <c r="V93" s="15">
        <v>1454</v>
      </c>
      <c r="W93" s="15">
        <v>1</v>
      </c>
      <c r="X93" s="15">
        <v>1</v>
      </c>
      <c r="Y93" s="15">
        <v>1</v>
      </c>
      <c r="Z93" s="15">
        <v>1</v>
      </c>
      <c r="AA93" s="15">
        <v>0</v>
      </c>
      <c r="AB93" s="15">
        <v>1</v>
      </c>
      <c r="AC93" s="15">
        <v>0</v>
      </c>
      <c r="AD93" s="15">
        <v>0</v>
      </c>
      <c r="AE93" s="15">
        <v>1</v>
      </c>
      <c r="AF93" s="15">
        <v>0</v>
      </c>
      <c r="AG93" s="15">
        <v>6</v>
      </c>
      <c r="AH93" s="15">
        <f t="shared" si="6"/>
        <v>0</v>
      </c>
      <c r="AI93" s="15"/>
      <c r="AJ93" s="15"/>
      <c r="AK93" s="15"/>
    </row>
    <row r="94" spans="1:37" ht="15.75" customHeight="1">
      <c r="A94" s="9">
        <v>43431.603472222225</v>
      </c>
      <c r="B94" s="10">
        <v>43431.603472222225</v>
      </c>
      <c r="C94" s="11">
        <f t="shared" si="0"/>
        <v>43431.686805555561</v>
      </c>
      <c r="D94" s="13">
        <v>2</v>
      </c>
      <c r="E94" s="15">
        <v>2344</v>
      </c>
      <c r="F94" s="15" t="s">
        <v>204</v>
      </c>
      <c r="G94" s="15"/>
      <c r="H94" s="15" t="s">
        <v>63</v>
      </c>
      <c r="I94" s="15">
        <f t="shared" si="1"/>
        <v>0</v>
      </c>
      <c r="J94" s="15">
        <v>24</v>
      </c>
      <c r="K94" s="15" t="s">
        <v>82</v>
      </c>
      <c r="L94" s="15" t="s">
        <v>102</v>
      </c>
      <c r="M94" s="15">
        <v>5</v>
      </c>
      <c r="N94" s="15" t="s">
        <v>89</v>
      </c>
      <c r="O94" s="15"/>
      <c r="P94" s="15" t="s">
        <v>19</v>
      </c>
      <c r="Q94" s="15">
        <f t="shared" si="2"/>
        <v>0</v>
      </c>
      <c r="R94" s="15">
        <f t="shared" si="3"/>
        <v>0</v>
      </c>
      <c r="S94" s="15">
        <f t="shared" si="4"/>
        <v>1</v>
      </c>
      <c r="T94" s="15">
        <f t="shared" si="5"/>
        <v>0</v>
      </c>
      <c r="U94" s="15">
        <v>8</v>
      </c>
      <c r="V94" s="15">
        <v>5171</v>
      </c>
      <c r="W94" s="15">
        <v>1</v>
      </c>
      <c r="X94" s="15">
        <v>1</v>
      </c>
      <c r="Y94" s="15">
        <v>1</v>
      </c>
      <c r="Z94" s="15">
        <v>1</v>
      </c>
      <c r="AA94" s="15">
        <v>1</v>
      </c>
      <c r="AB94" s="15">
        <v>1</v>
      </c>
      <c r="AC94" s="15">
        <v>1</v>
      </c>
      <c r="AD94" s="15">
        <v>0</v>
      </c>
      <c r="AE94" s="15">
        <v>0</v>
      </c>
      <c r="AF94" s="15">
        <v>0</v>
      </c>
      <c r="AG94" s="15">
        <v>7</v>
      </c>
      <c r="AH94" s="15">
        <f t="shared" si="6"/>
        <v>0</v>
      </c>
      <c r="AI94" s="15"/>
      <c r="AJ94" s="15"/>
      <c r="AK94" s="15"/>
    </row>
    <row r="95" spans="1:37" ht="15.75" customHeight="1">
      <c r="A95" s="9">
        <v>43433.533333333333</v>
      </c>
      <c r="B95" s="10">
        <v>43433.533333333333</v>
      </c>
      <c r="C95" s="11">
        <f t="shared" si="0"/>
        <v>43433.616666666669</v>
      </c>
      <c r="D95" s="13">
        <v>2</v>
      </c>
      <c r="E95" s="15">
        <v>2363</v>
      </c>
      <c r="F95" s="15" t="s">
        <v>205</v>
      </c>
      <c r="G95" s="15"/>
      <c r="H95" s="15" t="s">
        <v>94</v>
      </c>
      <c r="I95" s="15">
        <f t="shared" si="1"/>
        <v>1</v>
      </c>
      <c r="J95" s="15">
        <v>18</v>
      </c>
      <c r="K95" s="15" t="s">
        <v>82</v>
      </c>
      <c r="L95" s="15"/>
      <c r="M95" s="15">
        <v>5</v>
      </c>
      <c r="N95" s="15" t="s">
        <v>92</v>
      </c>
      <c r="O95" s="15"/>
      <c r="P95" s="15" t="s">
        <v>19</v>
      </c>
      <c r="Q95" s="15">
        <f t="shared" si="2"/>
        <v>0</v>
      </c>
      <c r="R95" s="15">
        <f t="shared" si="3"/>
        <v>0</v>
      </c>
      <c r="S95" s="15">
        <f t="shared" si="4"/>
        <v>1</v>
      </c>
      <c r="T95" s="15">
        <f t="shared" si="5"/>
        <v>0</v>
      </c>
      <c r="U95" s="15">
        <v>8</v>
      </c>
      <c r="V95" s="15">
        <v>7227</v>
      </c>
      <c r="W95" s="15">
        <v>0</v>
      </c>
      <c r="X95" s="15">
        <v>1</v>
      </c>
      <c r="Y95" s="15">
        <v>1</v>
      </c>
      <c r="Z95" s="15">
        <v>1</v>
      </c>
      <c r="AA95" s="15">
        <v>1</v>
      </c>
      <c r="AB95" s="15">
        <v>1</v>
      </c>
      <c r="AC95" s="15">
        <v>1</v>
      </c>
      <c r="AD95" s="15">
        <v>0</v>
      </c>
      <c r="AE95" s="15">
        <v>0</v>
      </c>
      <c r="AF95" s="15">
        <v>1</v>
      </c>
      <c r="AG95" s="15">
        <v>7</v>
      </c>
      <c r="AH95" s="15">
        <f t="shared" si="6"/>
        <v>0</v>
      </c>
      <c r="AI95" s="15"/>
      <c r="AJ95" s="15"/>
      <c r="AK95" s="15"/>
    </row>
    <row r="96" spans="1:37" ht="15.75" customHeight="1">
      <c r="A96" s="9">
        <v>43418.793333333335</v>
      </c>
      <c r="B96" s="10">
        <v>43418.793333333335</v>
      </c>
      <c r="C96" s="11">
        <f t="shared" si="0"/>
        <v>43418.876666666671</v>
      </c>
      <c r="D96" s="13">
        <v>3</v>
      </c>
      <c r="E96" s="15">
        <v>2384</v>
      </c>
      <c r="F96" s="17" t="s">
        <v>206</v>
      </c>
      <c r="G96" s="17"/>
      <c r="H96" s="15" t="s">
        <v>63</v>
      </c>
      <c r="I96" s="15">
        <f t="shared" si="1"/>
        <v>0</v>
      </c>
      <c r="J96" s="15">
        <v>18</v>
      </c>
      <c r="K96" s="15" t="s">
        <v>69</v>
      </c>
      <c r="L96" s="15"/>
      <c r="M96" s="15">
        <f>IF(K96="Freshman",1,0)</f>
        <v>1</v>
      </c>
      <c r="N96" s="15" t="s">
        <v>99</v>
      </c>
      <c r="O96" s="15"/>
      <c r="P96" s="15" t="s">
        <v>19</v>
      </c>
      <c r="Q96" s="15">
        <f t="shared" si="2"/>
        <v>0</v>
      </c>
      <c r="R96" s="15">
        <f t="shared" si="3"/>
        <v>0</v>
      </c>
      <c r="S96" s="15">
        <f t="shared" si="4"/>
        <v>1</v>
      </c>
      <c r="T96" s="15">
        <f t="shared" si="5"/>
        <v>0</v>
      </c>
      <c r="U96" s="17">
        <v>3</v>
      </c>
      <c r="V96" s="15">
        <v>1379</v>
      </c>
      <c r="W96" s="15">
        <v>0</v>
      </c>
      <c r="X96" s="15">
        <v>1</v>
      </c>
      <c r="Y96" s="15">
        <v>0</v>
      </c>
      <c r="Z96" s="15">
        <v>1</v>
      </c>
      <c r="AA96" s="15">
        <v>0</v>
      </c>
      <c r="AB96" s="15">
        <v>0</v>
      </c>
      <c r="AC96" s="15">
        <v>0</v>
      </c>
      <c r="AD96" s="15">
        <v>0</v>
      </c>
      <c r="AE96" s="15">
        <v>0</v>
      </c>
      <c r="AF96" s="15">
        <v>0</v>
      </c>
      <c r="AG96" s="15">
        <v>2</v>
      </c>
      <c r="AH96" s="15">
        <f t="shared" si="6"/>
        <v>0</v>
      </c>
      <c r="AI96" s="15"/>
      <c r="AJ96" s="15"/>
      <c r="AK96" s="15"/>
    </row>
    <row r="97" spans="1:37" ht="15.75" customHeight="1">
      <c r="A97" s="9">
        <v>43431.492361111108</v>
      </c>
      <c r="B97" s="10">
        <v>43431.492361111108</v>
      </c>
      <c r="C97" s="11">
        <f t="shared" si="0"/>
        <v>43431.575694444444</v>
      </c>
      <c r="D97" s="13">
        <v>2</v>
      </c>
      <c r="E97" s="15">
        <v>2385</v>
      </c>
      <c r="F97" s="17" t="s">
        <v>207</v>
      </c>
      <c r="G97" s="17"/>
      <c r="H97" s="15" t="s">
        <v>63</v>
      </c>
      <c r="I97" s="15">
        <f t="shared" si="1"/>
        <v>0</v>
      </c>
      <c r="J97" s="15">
        <v>20</v>
      </c>
      <c r="K97" s="15" t="s">
        <v>97</v>
      </c>
      <c r="L97" s="15"/>
      <c r="M97" s="15">
        <v>2</v>
      </c>
      <c r="N97" s="15" t="s">
        <v>84</v>
      </c>
      <c r="O97" s="15" t="s">
        <v>76</v>
      </c>
      <c r="P97" s="15" t="s">
        <v>19</v>
      </c>
      <c r="Q97" s="15">
        <f t="shared" si="2"/>
        <v>0</v>
      </c>
      <c r="R97" s="15">
        <f t="shared" si="3"/>
        <v>0</v>
      </c>
      <c r="S97" s="15">
        <f t="shared" si="4"/>
        <v>1</v>
      </c>
      <c r="T97" s="15">
        <f t="shared" si="5"/>
        <v>0</v>
      </c>
      <c r="U97" s="17">
        <v>6</v>
      </c>
      <c r="V97" s="15">
        <v>5022</v>
      </c>
      <c r="W97" s="15">
        <v>0</v>
      </c>
      <c r="X97" s="15">
        <v>1</v>
      </c>
      <c r="Y97" s="15">
        <v>0</v>
      </c>
      <c r="Z97" s="15">
        <v>0</v>
      </c>
      <c r="AA97" s="15">
        <v>1</v>
      </c>
      <c r="AB97" s="15">
        <v>1</v>
      </c>
      <c r="AC97" s="15">
        <v>1</v>
      </c>
      <c r="AD97" s="15">
        <v>0</v>
      </c>
      <c r="AE97" s="15">
        <v>1</v>
      </c>
      <c r="AF97" s="15">
        <v>1</v>
      </c>
      <c r="AG97" s="15">
        <v>6</v>
      </c>
      <c r="AH97" s="15">
        <f t="shared" si="6"/>
        <v>0</v>
      </c>
      <c r="AI97" s="15"/>
      <c r="AJ97" s="15"/>
      <c r="AK97" s="15"/>
    </row>
    <row r="98" spans="1:37" ht="15.75" customHeight="1">
      <c r="A98" s="9">
        <v>43418.772291666668</v>
      </c>
      <c r="B98" s="10">
        <v>43418.772291666668</v>
      </c>
      <c r="C98" s="11">
        <f t="shared" si="0"/>
        <v>43418.855625000004</v>
      </c>
      <c r="D98" s="13">
        <v>3</v>
      </c>
      <c r="E98" s="15">
        <v>2393</v>
      </c>
      <c r="F98" s="17" t="s">
        <v>208</v>
      </c>
      <c r="G98" s="17"/>
      <c r="H98" s="15" t="s">
        <v>63</v>
      </c>
      <c r="I98" s="15">
        <f t="shared" si="1"/>
        <v>0</v>
      </c>
      <c r="J98" s="15">
        <v>18</v>
      </c>
      <c r="K98" s="15" t="s">
        <v>69</v>
      </c>
      <c r="L98" s="15"/>
      <c r="M98" s="15">
        <f>IF(K98="Freshman",1,0)</f>
        <v>1</v>
      </c>
      <c r="N98" s="15" t="s">
        <v>92</v>
      </c>
      <c r="O98" s="15"/>
      <c r="P98" s="15" t="s">
        <v>17</v>
      </c>
      <c r="Q98" s="15">
        <f t="shared" si="2"/>
        <v>1</v>
      </c>
      <c r="R98" s="15">
        <f t="shared" si="3"/>
        <v>0</v>
      </c>
      <c r="S98" s="15">
        <f t="shared" si="4"/>
        <v>0</v>
      </c>
      <c r="T98" s="15">
        <f t="shared" si="5"/>
        <v>0</v>
      </c>
      <c r="U98" s="17">
        <v>5</v>
      </c>
      <c r="V98" s="15">
        <v>1230</v>
      </c>
      <c r="W98" s="15">
        <v>1</v>
      </c>
      <c r="X98" s="15">
        <v>0</v>
      </c>
      <c r="Y98" s="15">
        <v>0</v>
      </c>
      <c r="Z98" s="15">
        <v>1</v>
      </c>
      <c r="AA98" s="15">
        <v>0</v>
      </c>
      <c r="AB98" s="15">
        <v>0</v>
      </c>
      <c r="AC98" s="15">
        <v>0</v>
      </c>
      <c r="AD98" s="15">
        <v>1</v>
      </c>
      <c r="AE98" s="15">
        <v>0</v>
      </c>
      <c r="AF98" s="15">
        <v>1</v>
      </c>
      <c r="AG98" s="15">
        <v>4</v>
      </c>
      <c r="AH98" s="15">
        <f t="shared" si="6"/>
        <v>0</v>
      </c>
      <c r="AI98" s="15"/>
      <c r="AJ98" s="15"/>
      <c r="AK98" s="15"/>
    </row>
    <row r="99" spans="1:37" ht="15.75" customHeight="1">
      <c r="A99" s="9">
        <v>43432.509027777778</v>
      </c>
      <c r="B99" s="10">
        <v>43432.509027777778</v>
      </c>
      <c r="C99" s="11">
        <f t="shared" si="0"/>
        <v>43432.592361111114</v>
      </c>
      <c r="D99" s="13">
        <v>2</v>
      </c>
      <c r="E99" s="15">
        <v>2419</v>
      </c>
      <c r="F99" s="15" t="s">
        <v>209</v>
      </c>
      <c r="G99" s="15"/>
      <c r="H99" s="15" t="s">
        <v>63</v>
      </c>
      <c r="I99" s="15">
        <f t="shared" si="1"/>
        <v>0</v>
      </c>
      <c r="J99" s="15">
        <v>22</v>
      </c>
      <c r="K99" s="15" t="s">
        <v>82</v>
      </c>
      <c r="L99" s="15" t="s">
        <v>210</v>
      </c>
      <c r="M99" s="15">
        <v>5</v>
      </c>
      <c r="N99" s="15" t="s">
        <v>84</v>
      </c>
      <c r="O99" s="15"/>
      <c r="P99" s="15" t="s">
        <v>19</v>
      </c>
      <c r="Q99" s="15">
        <f t="shared" si="2"/>
        <v>0</v>
      </c>
      <c r="R99" s="15">
        <f t="shared" si="3"/>
        <v>0</v>
      </c>
      <c r="S99" s="15">
        <f t="shared" si="4"/>
        <v>1</v>
      </c>
      <c r="T99" s="15">
        <f t="shared" si="5"/>
        <v>0</v>
      </c>
      <c r="U99" s="15">
        <v>4</v>
      </c>
      <c r="V99" s="15">
        <v>6289</v>
      </c>
      <c r="W99" s="15">
        <v>0</v>
      </c>
      <c r="X99" s="15">
        <v>1</v>
      </c>
      <c r="Y99" s="15">
        <v>0</v>
      </c>
      <c r="Z99" s="15">
        <v>0</v>
      </c>
      <c r="AA99" s="15">
        <v>1</v>
      </c>
      <c r="AB99" s="15">
        <v>1</v>
      </c>
      <c r="AC99" s="15">
        <v>0</v>
      </c>
      <c r="AD99" s="15">
        <v>1</v>
      </c>
      <c r="AE99" s="15">
        <v>0</v>
      </c>
      <c r="AF99" s="15">
        <v>0</v>
      </c>
      <c r="AG99" s="15">
        <v>4</v>
      </c>
      <c r="AH99" s="15">
        <f t="shared" si="6"/>
        <v>0</v>
      </c>
      <c r="AI99" s="15"/>
      <c r="AJ99" s="15"/>
      <c r="AK99" s="15"/>
    </row>
    <row r="100" spans="1:37" ht="15.75" customHeight="1">
      <c r="A100" s="9">
        <v>43433.542361111111</v>
      </c>
      <c r="B100" s="10">
        <v>43433.542361111111</v>
      </c>
      <c r="C100" s="11">
        <f t="shared" si="0"/>
        <v>43433.625694444447</v>
      </c>
      <c r="D100" s="13">
        <v>2</v>
      </c>
      <c r="E100" s="15">
        <v>2423</v>
      </c>
      <c r="F100" s="15" t="s">
        <v>211</v>
      </c>
      <c r="G100" s="15"/>
      <c r="H100" s="15" t="s">
        <v>63</v>
      </c>
      <c r="I100" s="15">
        <f t="shared" si="1"/>
        <v>0</v>
      </c>
      <c r="J100" s="15">
        <v>18</v>
      </c>
      <c r="K100" s="15" t="s">
        <v>97</v>
      </c>
      <c r="L100" s="15"/>
      <c r="M100" s="15">
        <v>2</v>
      </c>
      <c r="N100" s="15" t="s">
        <v>99</v>
      </c>
      <c r="O100" s="15"/>
      <c r="P100" s="15" t="s">
        <v>19</v>
      </c>
      <c r="Q100" s="15">
        <f t="shared" si="2"/>
        <v>0</v>
      </c>
      <c r="R100" s="15">
        <f t="shared" si="3"/>
        <v>0</v>
      </c>
      <c r="S100" s="15">
        <f t="shared" si="4"/>
        <v>1</v>
      </c>
      <c r="T100" s="15">
        <f t="shared" si="5"/>
        <v>0</v>
      </c>
      <c r="U100" s="15">
        <v>2</v>
      </c>
      <c r="V100" s="15">
        <v>7163</v>
      </c>
      <c r="W100" s="15">
        <v>0</v>
      </c>
      <c r="X100" s="15">
        <v>1</v>
      </c>
      <c r="Y100" s="15">
        <v>0</v>
      </c>
      <c r="Z100" s="15">
        <v>0</v>
      </c>
      <c r="AA100" s="15">
        <v>0</v>
      </c>
      <c r="AB100" s="15">
        <v>0</v>
      </c>
      <c r="AC100" s="15">
        <v>0</v>
      </c>
      <c r="AD100" s="15">
        <v>0</v>
      </c>
      <c r="AE100" s="15">
        <v>0</v>
      </c>
      <c r="AF100" s="15">
        <v>0</v>
      </c>
      <c r="AG100" s="15">
        <v>1</v>
      </c>
      <c r="AH100" s="15">
        <f t="shared" si="6"/>
        <v>0</v>
      </c>
      <c r="AI100" s="15"/>
      <c r="AJ100" s="15"/>
      <c r="AK100" s="15"/>
    </row>
    <row r="101" spans="1:37" ht="15.75" customHeight="1">
      <c r="A101" s="9">
        <v>43433.533333333333</v>
      </c>
      <c r="B101" s="10">
        <v>43433.533333333333</v>
      </c>
      <c r="C101" s="11">
        <f t="shared" si="0"/>
        <v>43433.616666666669</v>
      </c>
      <c r="D101" s="13">
        <v>2</v>
      </c>
      <c r="E101" s="15">
        <v>2481</v>
      </c>
      <c r="F101" s="15" t="s">
        <v>212</v>
      </c>
      <c r="G101" s="15"/>
      <c r="H101" s="15" t="s">
        <v>94</v>
      </c>
      <c r="I101" s="15">
        <f t="shared" si="1"/>
        <v>1</v>
      </c>
      <c r="J101" s="15">
        <v>20</v>
      </c>
      <c r="K101" s="15" t="s">
        <v>86</v>
      </c>
      <c r="L101" s="15"/>
      <c r="M101" s="15">
        <v>3</v>
      </c>
      <c r="N101" s="15" t="s">
        <v>90</v>
      </c>
      <c r="O101" s="15"/>
      <c r="P101" s="15" t="s">
        <v>17</v>
      </c>
      <c r="Q101" s="15">
        <f t="shared" si="2"/>
        <v>1</v>
      </c>
      <c r="R101" s="15">
        <f t="shared" si="3"/>
        <v>0</v>
      </c>
      <c r="S101" s="15">
        <f t="shared" si="4"/>
        <v>0</v>
      </c>
      <c r="T101" s="15">
        <f t="shared" si="5"/>
        <v>0</v>
      </c>
      <c r="U101" s="15">
        <v>8</v>
      </c>
      <c r="V101" s="15">
        <v>7066</v>
      </c>
      <c r="W101" s="15">
        <v>0</v>
      </c>
      <c r="X101" s="15">
        <v>0</v>
      </c>
      <c r="Y101" s="15">
        <v>0</v>
      </c>
      <c r="Z101" s="15">
        <v>1</v>
      </c>
      <c r="AA101" s="15">
        <v>0</v>
      </c>
      <c r="AB101" s="15">
        <v>1</v>
      </c>
      <c r="AC101" s="15">
        <v>0</v>
      </c>
      <c r="AD101" s="15">
        <v>0</v>
      </c>
      <c r="AE101" s="15">
        <v>0</v>
      </c>
      <c r="AF101" s="15">
        <v>0</v>
      </c>
      <c r="AG101" s="15">
        <v>2</v>
      </c>
      <c r="AH101" s="15">
        <f t="shared" si="6"/>
        <v>1</v>
      </c>
      <c r="AI101" s="15">
        <f t="shared" ref="AI101:AI102" si="18">U101-AG101-1</f>
        <v>5</v>
      </c>
      <c r="AJ101" s="15"/>
      <c r="AK101" s="15"/>
    </row>
    <row r="102" spans="1:37" ht="15.75" customHeight="1">
      <c r="A102" s="9">
        <v>43431.505555555559</v>
      </c>
      <c r="B102" s="10">
        <v>43431.505555555559</v>
      </c>
      <c r="C102" s="11">
        <f t="shared" si="0"/>
        <v>43431.588888888895</v>
      </c>
      <c r="D102" s="13">
        <v>2</v>
      </c>
      <c r="E102" s="15">
        <v>2484</v>
      </c>
      <c r="F102" s="17" t="s">
        <v>213</v>
      </c>
      <c r="G102" s="17"/>
      <c r="H102" s="15" t="s">
        <v>94</v>
      </c>
      <c r="I102" s="15">
        <f t="shared" si="1"/>
        <v>1</v>
      </c>
      <c r="J102" s="15">
        <v>19</v>
      </c>
      <c r="K102" s="15" t="s">
        <v>97</v>
      </c>
      <c r="L102" s="15"/>
      <c r="M102" s="15">
        <v>2</v>
      </c>
      <c r="N102" s="15" t="s">
        <v>84</v>
      </c>
      <c r="O102" s="15"/>
      <c r="P102" s="15" t="s">
        <v>19</v>
      </c>
      <c r="Q102" s="15">
        <f t="shared" si="2"/>
        <v>0</v>
      </c>
      <c r="R102" s="15">
        <f t="shared" si="3"/>
        <v>0</v>
      </c>
      <c r="S102" s="15">
        <f t="shared" si="4"/>
        <v>1</v>
      </c>
      <c r="T102" s="15">
        <f t="shared" si="5"/>
        <v>0</v>
      </c>
      <c r="U102" s="17">
        <v>11</v>
      </c>
      <c r="V102" s="15">
        <v>5176</v>
      </c>
      <c r="W102" s="15">
        <v>0</v>
      </c>
      <c r="X102" s="15">
        <v>0</v>
      </c>
      <c r="Y102" s="15">
        <v>0</v>
      </c>
      <c r="Z102" s="15">
        <v>1</v>
      </c>
      <c r="AA102" s="15">
        <v>0</v>
      </c>
      <c r="AB102" s="15">
        <v>1</v>
      </c>
      <c r="AC102" s="15">
        <v>1</v>
      </c>
      <c r="AD102" s="15">
        <v>0</v>
      </c>
      <c r="AE102" s="15">
        <v>0</v>
      </c>
      <c r="AF102" s="15">
        <v>0</v>
      </c>
      <c r="AG102" s="15">
        <v>3</v>
      </c>
      <c r="AH102" s="15">
        <f t="shared" si="6"/>
        <v>1</v>
      </c>
      <c r="AI102" s="15">
        <f t="shared" si="18"/>
        <v>7</v>
      </c>
      <c r="AJ102" s="15"/>
      <c r="AK102" s="15"/>
    </row>
    <row r="103" spans="1:37" ht="15.75" customHeight="1">
      <c r="A103" s="9">
        <v>43418.791006944448</v>
      </c>
      <c r="B103" s="10">
        <v>43418.791006944448</v>
      </c>
      <c r="C103" s="11">
        <f t="shared" si="0"/>
        <v>43418.874340277784</v>
      </c>
      <c r="D103" s="13">
        <v>3</v>
      </c>
      <c r="E103" s="15">
        <v>2486</v>
      </c>
      <c r="F103" s="17" t="s">
        <v>214</v>
      </c>
      <c r="G103" s="17"/>
      <c r="H103" s="15" t="s">
        <v>63</v>
      </c>
      <c r="I103" s="15">
        <f t="shared" si="1"/>
        <v>0</v>
      </c>
      <c r="J103" s="15">
        <v>17</v>
      </c>
      <c r="K103" s="15" t="s">
        <v>69</v>
      </c>
      <c r="L103" s="15"/>
      <c r="M103" s="15">
        <f t="shared" ref="M103:M106" si="19">IF(K103="Freshman",1,0)</f>
        <v>1</v>
      </c>
      <c r="N103" s="15" t="s">
        <v>104</v>
      </c>
      <c r="O103" s="15"/>
      <c r="P103" s="15" t="s">
        <v>19</v>
      </c>
      <c r="Q103" s="15">
        <f t="shared" si="2"/>
        <v>0</v>
      </c>
      <c r="R103" s="15">
        <f t="shared" si="3"/>
        <v>0</v>
      </c>
      <c r="S103" s="15">
        <f t="shared" si="4"/>
        <v>1</v>
      </c>
      <c r="T103" s="15">
        <f t="shared" si="5"/>
        <v>0</v>
      </c>
      <c r="U103" s="17">
        <v>4</v>
      </c>
      <c r="V103" s="15">
        <v>1411</v>
      </c>
      <c r="W103" s="15">
        <v>0</v>
      </c>
      <c r="X103" s="15">
        <v>0</v>
      </c>
      <c r="Y103" s="15">
        <v>0</v>
      </c>
      <c r="Z103" s="15">
        <v>0</v>
      </c>
      <c r="AA103" s="15">
        <v>0</v>
      </c>
      <c r="AB103" s="15">
        <v>1</v>
      </c>
      <c r="AC103" s="15">
        <v>0</v>
      </c>
      <c r="AD103" s="15">
        <v>1</v>
      </c>
      <c r="AE103" s="15">
        <v>0</v>
      </c>
      <c r="AF103" s="15">
        <v>1</v>
      </c>
      <c r="AG103" s="15">
        <v>3</v>
      </c>
      <c r="AH103" s="15">
        <f t="shared" si="6"/>
        <v>0</v>
      </c>
      <c r="AI103" s="15"/>
      <c r="AJ103" s="15"/>
      <c r="AK103" s="15"/>
    </row>
    <row r="104" spans="1:37" ht="15.75" customHeight="1">
      <c r="A104" s="9">
        <v>43432.508333333331</v>
      </c>
      <c r="B104" s="10">
        <v>43432.508333333331</v>
      </c>
      <c r="C104" s="11">
        <f t="shared" si="0"/>
        <v>43432.591666666667</v>
      </c>
      <c r="D104" s="13">
        <v>2</v>
      </c>
      <c r="E104" s="15">
        <v>2494</v>
      </c>
      <c r="F104" s="15" t="s">
        <v>215</v>
      </c>
      <c r="G104" s="15"/>
      <c r="H104" s="15" t="s">
        <v>63</v>
      </c>
      <c r="I104" s="15">
        <f t="shared" si="1"/>
        <v>0</v>
      </c>
      <c r="J104" s="15">
        <v>18</v>
      </c>
      <c r="K104" s="15" t="s">
        <v>69</v>
      </c>
      <c r="L104" s="15"/>
      <c r="M104" s="15">
        <f t="shared" si="19"/>
        <v>1</v>
      </c>
      <c r="N104" s="15" t="s">
        <v>84</v>
      </c>
      <c r="O104" s="15" t="s">
        <v>76</v>
      </c>
      <c r="P104" s="15" t="s">
        <v>17</v>
      </c>
      <c r="Q104" s="15">
        <f t="shared" si="2"/>
        <v>1</v>
      </c>
      <c r="R104" s="15">
        <f t="shared" si="3"/>
        <v>0</v>
      </c>
      <c r="S104" s="15">
        <f t="shared" si="4"/>
        <v>0</v>
      </c>
      <c r="T104" s="15">
        <f t="shared" si="5"/>
        <v>0</v>
      </c>
      <c r="U104" s="15">
        <v>4</v>
      </c>
      <c r="V104" s="15">
        <v>6054</v>
      </c>
      <c r="W104" s="15">
        <v>0</v>
      </c>
      <c r="X104" s="15">
        <v>1</v>
      </c>
      <c r="Y104" s="15">
        <v>0</v>
      </c>
      <c r="Z104" s="15">
        <v>0</v>
      </c>
      <c r="AA104" s="15">
        <v>1</v>
      </c>
      <c r="AB104" s="15">
        <v>1</v>
      </c>
      <c r="AC104" s="15">
        <v>0</v>
      </c>
      <c r="AD104" s="15">
        <v>0</v>
      </c>
      <c r="AE104" s="15">
        <v>0</v>
      </c>
      <c r="AF104" s="15">
        <v>0</v>
      </c>
      <c r="AG104" s="15">
        <v>3</v>
      </c>
      <c r="AH104" s="15">
        <f t="shared" si="6"/>
        <v>0</v>
      </c>
      <c r="AI104" s="15"/>
      <c r="AJ104" s="15"/>
      <c r="AK104" s="15"/>
    </row>
    <row r="105" spans="1:37" ht="15.75" customHeight="1">
      <c r="A105" s="9">
        <v>43431.499305555553</v>
      </c>
      <c r="B105" s="10">
        <v>43431.499305555553</v>
      </c>
      <c r="C105" s="11">
        <f t="shared" si="0"/>
        <v>43431.582638888889</v>
      </c>
      <c r="D105" s="13">
        <v>2</v>
      </c>
      <c r="E105" s="15">
        <v>2509</v>
      </c>
      <c r="F105" s="17" t="s">
        <v>216</v>
      </c>
      <c r="G105" s="17"/>
      <c r="H105" s="15" t="s">
        <v>63</v>
      </c>
      <c r="I105" s="15">
        <f t="shared" si="1"/>
        <v>0</v>
      </c>
      <c r="J105" s="15">
        <v>18</v>
      </c>
      <c r="K105" s="15" t="s">
        <v>69</v>
      </c>
      <c r="L105" s="15"/>
      <c r="M105" s="15">
        <f t="shared" si="19"/>
        <v>1</v>
      </c>
      <c r="N105" s="15" t="s">
        <v>92</v>
      </c>
      <c r="O105" s="15"/>
      <c r="P105" s="15" t="s">
        <v>17</v>
      </c>
      <c r="Q105" s="15">
        <f t="shared" si="2"/>
        <v>1</v>
      </c>
      <c r="R105" s="15">
        <f t="shared" si="3"/>
        <v>0</v>
      </c>
      <c r="S105" s="15">
        <f t="shared" si="4"/>
        <v>0</v>
      </c>
      <c r="T105" s="15">
        <f t="shared" si="5"/>
        <v>0</v>
      </c>
      <c r="U105" s="17">
        <v>1</v>
      </c>
      <c r="V105" s="15">
        <v>5152</v>
      </c>
      <c r="W105" s="15">
        <v>0</v>
      </c>
      <c r="X105" s="15">
        <v>0</v>
      </c>
      <c r="Y105" s="15">
        <v>0</v>
      </c>
      <c r="Z105" s="15">
        <v>0</v>
      </c>
      <c r="AA105" s="15">
        <v>0</v>
      </c>
      <c r="AB105" s="15">
        <v>1</v>
      </c>
      <c r="AC105" s="15">
        <v>0</v>
      </c>
      <c r="AD105" s="15">
        <v>0</v>
      </c>
      <c r="AE105" s="15">
        <v>0</v>
      </c>
      <c r="AF105" s="15">
        <v>0</v>
      </c>
      <c r="AG105" s="15">
        <v>1</v>
      </c>
      <c r="AH105" s="15">
        <f t="shared" si="6"/>
        <v>0</v>
      </c>
      <c r="AI105" s="15"/>
      <c r="AJ105" s="15"/>
      <c r="AK105" s="15"/>
    </row>
    <row r="106" spans="1:37" ht="15.75" customHeight="1">
      <c r="A106" s="9">
        <v>43432.552777777775</v>
      </c>
      <c r="B106" s="10">
        <v>43432.552777777775</v>
      </c>
      <c r="C106" s="11">
        <f t="shared" si="0"/>
        <v>43432.636111111111</v>
      </c>
      <c r="D106" s="13">
        <v>2</v>
      </c>
      <c r="E106" s="15">
        <v>2512</v>
      </c>
      <c r="F106" s="15" t="s">
        <v>217</v>
      </c>
      <c r="G106" s="15"/>
      <c r="H106" s="15" t="s">
        <v>63</v>
      </c>
      <c r="I106" s="15">
        <f t="shared" si="1"/>
        <v>0</v>
      </c>
      <c r="J106" s="15">
        <v>18</v>
      </c>
      <c r="K106" s="15" t="s">
        <v>69</v>
      </c>
      <c r="L106" s="15"/>
      <c r="M106" s="15">
        <f t="shared" si="19"/>
        <v>1</v>
      </c>
      <c r="N106" s="15" t="s">
        <v>104</v>
      </c>
      <c r="O106" s="15"/>
      <c r="P106" s="15" t="s">
        <v>19</v>
      </c>
      <c r="Q106" s="15">
        <f t="shared" si="2"/>
        <v>0</v>
      </c>
      <c r="R106" s="15">
        <f t="shared" si="3"/>
        <v>0</v>
      </c>
      <c r="S106" s="15">
        <f t="shared" si="4"/>
        <v>1</v>
      </c>
      <c r="T106" s="15">
        <f t="shared" si="5"/>
        <v>0</v>
      </c>
      <c r="U106" s="15">
        <v>5</v>
      </c>
      <c r="V106" s="15">
        <v>6099</v>
      </c>
      <c r="W106" s="15">
        <v>0</v>
      </c>
      <c r="X106" s="15">
        <v>0</v>
      </c>
      <c r="Y106" s="15">
        <v>0</v>
      </c>
      <c r="Z106" s="15">
        <v>0</v>
      </c>
      <c r="AA106" s="15">
        <v>0</v>
      </c>
      <c r="AB106" s="15">
        <v>0</v>
      </c>
      <c r="AC106" s="15">
        <v>0</v>
      </c>
      <c r="AD106" s="15">
        <v>0</v>
      </c>
      <c r="AE106" s="15">
        <v>0</v>
      </c>
      <c r="AF106" s="15">
        <v>1</v>
      </c>
      <c r="AG106" s="15">
        <v>1</v>
      </c>
      <c r="AH106" s="15">
        <f t="shared" si="6"/>
        <v>1</v>
      </c>
      <c r="AI106" s="15">
        <f>U106-AG106-1</f>
        <v>3</v>
      </c>
      <c r="AJ106" s="15"/>
      <c r="AK106" s="15"/>
    </row>
    <row r="107" spans="1:37" ht="15.75" customHeight="1">
      <c r="A107" s="9">
        <v>43430.521527777775</v>
      </c>
      <c r="B107" s="10">
        <v>43430.521527777775</v>
      </c>
      <c r="C107" s="11">
        <f t="shared" si="0"/>
        <v>43430.604861111111</v>
      </c>
      <c r="D107" s="13">
        <v>2</v>
      </c>
      <c r="E107" s="15">
        <v>2518</v>
      </c>
      <c r="F107" s="17" t="s">
        <v>218</v>
      </c>
      <c r="G107" s="17"/>
      <c r="H107" s="15" t="s">
        <v>63</v>
      </c>
      <c r="I107" s="15">
        <f t="shared" si="1"/>
        <v>0</v>
      </c>
      <c r="J107" s="15">
        <v>20</v>
      </c>
      <c r="K107" s="15" t="s">
        <v>86</v>
      </c>
      <c r="L107" s="15"/>
      <c r="M107" s="15">
        <v>3</v>
      </c>
      <c r="N107" s="15" t="s">
        <v>76</v>
      </c>
      <c r="O107" s="15"/>
      <c r="P107" s="15" t="s">
        <v>19</v>
      </c>
      <c r="Q107" s="15">
        <f t="shared" si="2"/>
        <v>0</v>
      </c>
      <c r="R107" s="15">
        <f t="shared" si="3"/>
        <v>0</v>
      </c>
      <c r="S107" s="15">
        <f t="shared" si="4"/>
        <v>1</v>
      </c>
      <c r="T107" s="15">
        <f t="shared" si="5"/>
        <v>0</v>
      </c>
      <c r="U107" s="17">
        <v>4</v>
      </c>
      <c r="V107" s="15">
        <v>5127</v>
      </c>
      <c r="W107" s="15">
        <v>0</v>
      </c>
      <c r="X107" s="15">
        <v>0</v>
      </c>
      <c r="Y107" s="15">
        <v>0</v>
      </c>
      <c r="Z107" s="15">
        <v>0</v>
      </c>
      <c r="AA107" s="15">
        <v>1</v>
      </c>
      <c r="AB107" s="15">
        <v>1</v>
      </c>
      <c r="AC107" s="15">
        <v>0</v>
      </c>
      <c r="AD107" s="15">
        <v>1</v>
      </c>
      <c r="AE107" s="15">
        <v>0</v>
      </c>
      <c r="AF107" s="15">
        <v>1</v>
      </c>
      <c r="AG107" s="15">
        <v>4</v>
      </c>
      <c r="AH107" s="15">
        <f t="shared" si="6"/>
        <v>0</v>
      </c>
      <c r="AI107" s="15"/>
      <c r="AJ107" s="15"/>
      <c r="AK107" s="15"/>
    </row>
    <row r="108" spans="1:37" ht="15.75" customHeight="1">
      <c r="A108" s="9">
        <v>43431.46875</v>
      </c>
      <c r="B108" s="10">
        <v>43431.46875</v>
      </c>
      <c r="C108" s="11">
        <f t="shared" si="0"/>
        <v>43431.552083333336</v>
      </c>
      <c r="D108" s="13">
        <v>2</v>
      </c>
      <c r="E108" s="15">
        <v>2549</v>
      </c>
      <c r="F108" s="17" t="s">
        <v>219</v>
      </c>
      <c r="G108" s="17"/>
      <c r="H108" s="15" t="s">
        <v>94</v>
      </c>
      <c r="I108" s="15">
        <f t="shared" si="1"/>
        <v>1</v>
      </c>
      <c r="J108" s="15">
        <v>21</v>
      </c>
      <c r="K108" s="15" t="s">
        <v>95</v>
      </c>
      <c r="L108" s="15"/>
      <c r="M108" s="15">
        <v>4</v>
      </c>
      <c r="N108" s="15" t="s">
        <v>84</v>
      </c>
      <c r="O108" s="15"/>
      <c r="P108" s="15" t="s">
        <v>17</v>
      </c>
      <c r="Q108" s="15">
        <f t="shared" si="2"/>
        <v>1</v>
      </c>
      <c r="R108" s="15">
        <f t="shared" si="3"/>
        <v>0</v>
      </c>
      <c r="S108" s="15">
        <f t="shared" si="4"/>
        <v>0</v>
      </c>
      <c r="T108" s="15">
        <f t="shared" si="5"/>
        <v>0</v>
      </c>
      <c r="U108" s="17">
        <v>1</v>
      </c>
      <c r="V108" s="15">
        <v>5088</v>
      </c>
      <c r="W108" s="15">
        <v>0</v>
      </c>
      <c r="X108" s="15">
        <v>0</v>
      </c>
      <c r="Y108" s="15">
        <v>0</v>
      </c>
      <c r="Z108" s="15">
        <v>0</v>
      </c>
      <c r="AA108" s="15">
        <v>0</v>
      </c>
      <c r="AB108" s="15">
        <v>0</v>
      </c>
      <c r="AC108" s="15">
        <v>0</v>
      </c>
      <c r="AD108" s="15">
        <v>0</v>
      </c>
      <c r="AE108" s="15">
        <v>0</v>
      </c>
      <c r="AF108" s="15">
        <v>0</v>
      </c>
      <c r="AG108" s="15">
        <v>0</v>
      </c>
      <c r="AH108" s="15">
        <f t="shared" si="6"/>
        <v>0</v>
      </c>
      <c r="AI108" s="15"/>
      <c r="AJ108" s="15"/>
      <c r="AK108" s="15"/>
    </row>
    <row r="109" spans="1:37" ht="15.75" customHeight="1">
      <c r="A109" s="9">
        <v>43434.621527777781</v>
      </c>
      <c r="B109" s="10">
        <v>43434.621527777781</v>
      </c>
      <c r="C109" s="11">
        <f t="shared" si="0"/>
        <v>43434.704861111117</v>
      </c>
      <c r="D109" s="13">
        <v>2</v>
      </c>
      <c r="E109" s="15">
        <v>2563</v>
      </c>
      <c r="F109" s="15" t="s">
        <v>220</v>
      </c>
      <c r="G109" s="15"/>
      <c r="H109" s="15" t="s">
        <v>63</v>
      </c>
      <c r="I109" s="15">
        <f t="shared" si="1"/>
        <v>0</v>
      </c>
      <c r="J109" s="15">
        <v>18</v>
      </c>
      <c r="K109" s="15" t="s">
        <v>69</v>
      </c>
      <c r="L109" s="15"/>
      <c r="M109" s="15">
        <f>IF(K109="Freshman",1,0)</f>
        <v>1</v>
      </c>
      <c r="N109" s="15" t="s">
        <v>84</v>
      </c>
      <c r="O109" s="15"/>
      <c r="P109" s="15" t="s">
        <v>17</v>
      </c>
      <c r="Q109" s="15">
        <f t="shared" si="2"/>
        <v>1</v>
      </c>
      <c r="R109" s="15">
        <f t="shared" si="3"/>
        <v>0</v>
      </c>
      <c r="S109" s="15">
        <f t="shared" si="4"/>
        <v>0</v>
      </c>
      <c r="T109" s="15">
        <f t="shared" si="5"/>
        <v>0</v>
      </c>
      <c r="U109" s="15">
        <v>7</v>
      </c>
      <c r="V109" s="15">
        <v>9115</v>
      </c>
      <c r="W109" s="15">
        <v>0</v>
      </c>
      <c r="X109" s="15">
        <v>0</v>
      </c>
      <c r="Y109" s="15">
        <v>0</v>
      </c>
      <c r="Z109" s="15">
        <v>1</v>
      </c>
      <c r="AA109" s="15">
        <v>1</v>
      </c>
      <c r="AB109" s="15">
        <v>1</v>
      </c>
      <c r="AC109" s="15">
        <v>0</v>
      </c>
      <c r="AD109" s="15">
        <v>1</v>
      </c>
      <c r="AE109" s="15">
        <v>1</v>
      </c>
      <c r="AF109" s="15">
        <v>1</v>
      </c>
      <c r="AG109" s="15">
        <v>6</v>
      </c>
      <c r="AH109" s="15">
        <f t="shared" si="6"/>
        <v>0</v>
      </c>
      <c r="AI109" s="15"/>
      <c r="AJ109" s="15"/>
      <c r="AK109" s="15"/>
    </row>
    <row r="110" spans="1:37" ht="15.75" customHeight="1">
      <c r="A110" s="9">
        <v>43430.551388888889</v>
      </c>
      <c r="B110" s="10">
        <v>43430.551388888889</v>
      </c>
      <c r="C110" s="11">
        <f t="shared" si="0"/>
        <v>43430.634722222225</v>
      </c>
      <c r="D110" s="13">
        <v>2</v>
      </c>
      <c r="E110" s="15">
        <v>2600</v>
      </c>
      <c r="F110" s="17" t="s">
        <v>221</v>
      </c>
      <c r="G110" s="17"/>
      <c r="H110" s="15" t="s">
        <v>94</v>
      </c>
      <c r="I110" s="15">
        <f t="shared" si="1"/>
        <v>1</v>
      </c>
      <c r="J110" s="15">
        <v>26</v>
      </c>
      <c r="K110" s="15" t="s">
        <v>82</v>
      </c>
      <c r="L110" s="15" t="s">
        <v>222</v>
      </c>
      <c r="M110" s="15">
        <v>5</v>
      </c>
      <c r="N110" s="15" t="s">
        <v>90</v>
      </c>
      <c r="O110" s="15"/>
      <c r="P110" s="15" t="s">
        <v>19</v>
      </c>
      <c r="Q110" s="15">
        <f t="shared" si="2"/>
        <v>0</v>
      </c>
      <c r="R110" s="15">
        <f t="shared" si="3"/>
        <v>0</v>
      </c>
      <c r="S110" s="15">
        <f t="shared" si="4"/>
        <v>1</v>
      </c>
      <c r="T110" s="15">
        <f t="shared" si="5"/>
        <v>0</v>
      </c>
      <c r="U110" s="17">
        <v>8</v>
      </c>
      <c r="V110" s="15">
        <v>5033</v>
      </c>
      <c r="W110" s="15">
        <v>1</v>
      </c>
      <c r="X110" s="15">
        <v>1</v>
      </c>
      <c r="Y110" s="15">
        <v>0</v>
      </c>
      <c r="Z110" s="15">
        <v>1</v>
      </c>
      <c r="AA110" s="15">
        <v>1</v>
      </c>
      <c r="AB110" s="15">
        <v>0</v>
      </c>
      <c r="AC110" s="15">
        <v>0</v>
      </c>
      <c r="AD110" s="15">
        <v>1</v>
      </c>
      <c r="AE110" s="15">
        <v>1</v>
      </c>
      <c r="AF110" s="15">
        <v>1</v>
      </c>
      <c r="AG110" s="15">
        <v>7</v>
      </c>
      <c r="AH110" s="15">
        <f t="shared" si="6"/>
        <v>0</v>
      </c>
      <c r="AI110" s="15"/>
      <c r="AJ110" s="15"/>
      <c r="AK110" s="15"/>
    </row>
    <row r="111" spans="1:37" ht="15.75" customHeight="1">
      <c r="A111" s="9">
        <v>43431.604166666664</v>
      </c>
      <c r="B111" s="10">
        <v>43431.604166666664</v>
      </c>
      <c r="C111" s="11">
        <f t="shared" si="0"/>
        <v>43431.6875</v>
      </c>
      <c r="D111" s="13">
        <v>2</v>
      </c>
      <c r="E111" s="15">
        <v>2609</v>
      </c>
      <c r="F111" s="15" t="s">
        <v>223</v>
      </c>
      <c r="G111" s="15"/>
      <c r="H111" s="15" t="s">
        <v>94</v>
      </c>
      <c r="I111" s="15">
        <f t="shared" si="1"/>
        <v>1</v>
      </c>
      <c r="J111" s="15">
        <v>31</v>
      </c>
      <c r="K111" s="15" t="s">
        <v>82</v>
      </c>
      <c r="L111" s="15" t="s">
        <v>112</v>
      </c>
      <c r="M111" s="15">
        <v>5</v>
      </c>
      <c r="N111" s="15" t="s">
        <v>76</v>
      </c>
      <c r="O111" s="15"/>
      <c r="P111" s="15" t="s">
        <v>17</v>
      </c>
      <c r="Q111" s="15">
        <f t="shared" si="2"/>
        <v>1</v>
      </c>
      <c r="R111" s="15">
        <f t="shared" si="3"/>
        <v>0</v>
      </c>
      <c r="S111" s="15">
        <f t="shared" si="4"/>
        <v>0</v>
      </c>
      <c r="T111" s="15">
        <f t="shared" si="5"/>
        <v>0</v>
      </c>
      <c r="U111" s="15">
        <v>8</v>
      </c>
      <c r="V111" s="15">
        <v>5167</v>
      </c>
      <c r="W111" s="15">
        <v>0</v>
      </c>
      <c r="X111" s="15">
        <v>1</v>
      </c>
      <c r="Y111" s="15">
        <v>1</v>
      </c>
      <c r="Z111" s="15">
        <v>1</v>
      </c>
      <c r="AA111" s="15">
        <v>1</v>
      </c>
      <c r="AB111" s="15">
        <v>1</v>
      </c>
      <c r="AC111" s="15">
        <v>0</v>
      </c>
      <c r="AD111" s="15">
        <v>0</v>
      </c>
      <c r="AE111" s="15">
        <v>1</v>
      </c>
      <c r="AF111" s="15">
        <v>1</v>
      </c>
      <c r="AG111" s="15">
        <v>7</v>
      </c>
      <c r="AH111" s="15">
        <f t="shared" si="6"/>
        <v>0</v>
      </c>
      <c r="AI111" s="15"/>
      <c r="AJ111" s="15"/>
      <c r="AK111" s="15"/>
    </row>
    <row r="112" spans="1:37" ht="15.75" customHeight="1">
      <c r="A112" s="9">
        <v>43422.67759259259</v>
      </c>
      <c r="B112" s="10">
        <v>43422.67759259259</v>
      </c>
      <c r="C112" s="11">
        <f t="shared" si="0"/>
        <v>43422.760925925926</v>
      </c>
      <c r="D112" s="13">
        <v>3</v>
      </c>
      <c r="E112" s="15">
        <v>2635</v>
      </c>
      <c r="F112" s="17" t="s">
        <v>224</v>
      </c>
      <c r="G112" s="17"/>
      <c r="H112" s="15" t="s">
        <v>63</v>
      </c>
      <c r="I112" s="15">
        <f t="shared" si="1"/>
        <v>0</v>
      </c>
      <c r="J112" s="15">
        <v>23</v>
      </c>
      <c r="K112" s="15" t="s">
        <v>82</v>
      </c>
      <c r="L112" s="15"/>
      <c r="M112" s="15">
        <v>5</v>
      </c>
      <c r="N112" s="15" t="s">
        <v>84</v>
      </c>
      <c r="O112" s="15"/>
      <c r="P112" s="15" t="s">
        <v>17</v>
      </c>
      <c r="Q112" s="15">
        <f t="shared" si="2"/>
        <v>1</v>
      </c>
      <c r="R112" s="15">
        <f t="shared" si="3"/>
        <v>0</v>
      </c>
      <c r="S112" s="15">
        <f t="shared" si="4"/>
        <v>0</v>
      </c>
      <c r="T112" s="15">
        <f t="shared" si="5"/>
        <v>0</v>
      </c>
      <c r="U112" s="17">
        <v>7</v>
      </c>
      <c r="V112" s="15">
        <v>1413</v>
      </c>
      <c r="W112" s="15">
        <v>1</v>
      </c>
      <c r="X112" s="15">
        <v>1</v>
      </c>
      <c r="Y112" s="15">
        <v>1</v>
      </c>
      <c r="Z112" s="15">
        <v>1</v>
      </c>
      <c r="AA112" s="15">
        <v>0</v>
      </c>
      <c r="AB112" s="15">
        <v>1</v>
      </c>
      <c r="AC112" s="15">
        <v>0</v>
      </c>
      <c r="AD112" s="15">
        <v>0</v>
      </c>
      <c r="AE112" s="15">
        <v>0</v>
      </c>
      <c r="AF112" s="15">
        <v>1</v>
      </c>
      <c r="AG112" s="15">
        <v>6</v>
      </c>
      <c r="AH112" s="15">
        <f t="shared" si="6"/>
        <v>0</v>
      </c>
      <c r="AI112" s="15"/>
      <c r="AJ112" s="15"/>
      <c r="AK112" s="15"/>
    </row>
    <row r="113" spans="1:37" ht="15.75" customHeight="1">
      <c r="A113" s="9">
        <v>43418.791365740741</v>
      </c>
      <c r="B113" s="10">
        <v>43418.791365740741</v>
      </c>
      <c r="C113" s="11">
        <f t="shared" si="0"/>
        <v>43418.874699074076</v>
      </c>
      <c r="D113" s="13">
        <v>3</v>
      </c>
      <c r="E113" s="15">
        <v>2638</v>
      </c>
      <c r="F113" s="17" t="s">
        <v>225</v>
      </c>
      <c r="G113" s="17"/>
      <c r="H113" s="15" t="s">
        <v>63</v>
      </c>
      <c r="I113" s="15">
        <f t="shared" si="1"/>
        <v>0</v>
      </c>
      <c r="J113" s="15">
        <v>18</v>
      </c>
      <c r="K113" s="15" t="s">
        <v>69</v>
      </c>
      <c r="L113" s="15"/>
      <c r="M113" s="15">
        <f>IF(K113="Freshman",1,0)</f>
        <v>1</v>
      </c>
      <c r="N113" s="15" t="s">
        <v>90</v>
      </c>
      <c r="O113" s="15"/>
      <c r="P113" s="15" t="s">
        <v>17</v>
      </c>
      <c r="Q113" s="15">
        <f t="shared" si="2"/>
        <v>1</v>
      </c>
      <c r="R113" s="15">
        <f t="shared" si="3"/>
        <v>0</v>
      </c>
      <c r="S113" s="15">
        <f t="shared" si="4"/>
        <v>0</v>
      </c>
      <c r="T113" s="15">
        <f t="shared" si="5"/>
        <v>0</v>
      </c>
      <c r="U113" s="17">
        <v>4</v>
      </c>
      <c r="V113" s="15">
        <v>1304</v>
      </c>
      <c r="W113" s="15">
        <v>0</v>
      </c>
      <c r="X113" s="15">
        <v>0</v>
      </c>
      <c r="Y113" s="15">
        <v>0</v>
      </c>
      <c r="Z113" s="15">
        <v>0</v>
      </c>
      <c r="AA113" s="15">
        <v>0</v>
      </c>
      <c r="AB113" s="15">
        <v>0</v>
      </c>
      <c r="AC113" s="15">
        <v>0</v>
      </c>
      <c r="AD113" s="15">
        <v>1</v>
      </c>
      <c r="AE113" s="15">
        <v>0</v>
      </c>
      <c r="AF113" s="15">
        <v>1</v>
      </c>
      <c r="AG113" s="15">
        <v>2</v>
      </c>
      <c r="AH113" s="15">
        <f t="shared" si="6"/>
        <v>1</v>
      </c>
      <c r="AI113" s="15">
        <f>U113-AG113-1</f>
        <v>1</v>
      </c>
      <c r="AJ113" s="15"/>
      <c r="AK113" s="15"/>
    </row>
    <row r="114" spans="1:37" ht="15.75" customHeight="1">
      <c r="A114" s="9">
        <v>43430.518750000003</v>
      </c>
      <c r="B114" s="10">
        <v>43430.518750000003</v>
      </c>
      <c r="C114" s="11">
        <f t="shared" si="0"/>
        <v>43430.602083333339</v>
      </c>
      <c r="D114" s="13">
        <v>2</v>
      </c>
      <c r="E114" s="15">
        <v>2642</v>
      </c>
      <c r="F114" s="17" t="s">
        <v>226</v>
      </c>
      <c r="G114" s="17"/>
      <c r="H114" s="15" t="s">
        <v>63</v>
      </c>
      <c r="I114" s="15">
        <f t="shared" si="1"/>
        <v>0</v>
      </c>
      <c r="J114" s="15">
        <v>27</v>
      </c>
      <c r="K114" s="15" t="s">
        <v>82</v>
      </c>
      <c r="L114" s="15" t="s">
        <v>165</v>
      </c>
      <c r="M114" s="15">
        <v>5</v>
      </c>
      <c r="N114" s="15" t="s">
        <v>84</v>
      </c>
      <c r="O114" s="15"/>
      <c r="P114" s="15" t="s">
        <v>17</v>
      </c>
      <c r="Q114" s="15">
        <f t="shared" si="2"/>
        <v>1</v>
      </c>
      <c r="R114" s="15">
        <f t="shared" si="3"/>
        <v>0</v>
      </c>
      <c r="S114" s="15">
        <f t="shared" si="4"/>
        <v>0</v>
      </c>
      <c r="T114" s="15">
        <f t="shared" si="5"/>
        <v>0</v>
      </c>
      <c r="U114" s="17">
        <v>3</v>
      </c>
      <c r="V114" s="15">
        <v>5221</v>
      </c>
      <c r="W114" s="15">
        <v>0</v>
      </c>
      <c r="X114" s="15">
        <v>0</v>
      </c>
      <c r="Y114" s="15">
        <v>0</v>
      </c>
      <c r="Z114" s="15">
        <v>1</v>
      </c>
      <c r="AA114" s="15">
        <v>0</v>
      </c>
      <c r="AB114" s="15">
        <v>1</v>
      </c>
      <c r="AC114" s="15">
        <v>0</v>
      </c>
      <c r="AD114" s="15">
        <v>0</v>
      </c>
      <c r="AE114" s="15">
        <v>0</v>
      </c>
      <c r="AF114" s="15">
        <v>0</v>
      </c>
      <c r="AG114" s="15">
        <v>2</v>
      </c>
      <c r="AH114" s="15">
        <f t="shared" si="6"/>
        <v>0</v>
      </c>
      <c r="AI114" s="15"/>
      <c r="AJ114" s="15"/>
      <c r="AK114" s="15"/>
    </row>
    <row r="115" spans="1:37" ht="15.75" customHeight="1">
      <c r="A115" s="9">
        <v>43418.793263888889</v>
      </c>
      <c r="B115" s="10">
        <v>43418.793263888889</v>
      </c>
      <c r="C115" s="11">
        <f t="shared" si="0"/>
        <v>43418.876597222225</v>
      </c>
      <c r="D115" s="13">
        <v>3</v>
      </c>
      <c r="E115" s="15">
        <v>2647</v>
      </c>
      <c r="F115" s="17" t="s">
        <v>227</v>
      </c>
      <c r="G115" s="17" t="s">
        <v>61</v>
      </c>
      <c r="H115" s="15" t="s">
        <v>63</v>
      </c>
      <c r="I115" s="15">
        <f t="shared" si="1"/>
        <v>0</v>
      </c>
      <c r="J115" s="15">
        <v>19</v>
      </c>
      <c r="K115" s="15" t="s">
        <v>69</v>
      </c>
      <c r="L115" s="15"/>
      <c r="M115" s="15">
        <f t="shared" ref="M115:M116" si="20">IF(K115="Freshman",1,0)</f>
        <v>1</v>
      </c>
      <c r="N115" s="15" t="s">
        <v>104</v>
      </c>
      <c r="O115" s="15"/>
      <c r="P115" s="15" t="s">
        <v>17</v>
      </c>
      <c r="Q115" s="15">
        <f t="shared" si="2"/>
        <v>1</v>
      </c>
      <c r="R115" s="15">
        <f t="shared" si="3"/>
        <v>0</v>
      </c>
      <c r="S115" s="15">
        <f t="shared" si="4"/>
        <v>0</v>
      </c>
      <c r="T115" s="15">
        <f t="shared" si="5"/>
        <v>0</v>
      </c>
      <c r="U115" s="17">
        <v>6</v>
      </c>
      <c r="V115" s="15">
        <v>1384</v>
      </c>
      <c r="W115" s="15">
        <v>0</v>
      </c>
      <c r="X115" s="15">
        <v>0</v>
      </c>
      <c r="Y115" s="15">
        <v>1</v>
      </c>
      <c r="Z115" s="15">
        <v>0</v>
      </c>
      <c r="AA115" s="15">
        <v>1</v>
      </c>
      <c r="AB115" s="15">
        <v>1</v>
      </c>
      <c r="AC115" s="15">
        <v>0</v>
      </c>
      <c r="AD115" s="15">
        <v>0</v>
      </c>
      <c r="AE115" s="15">
        <v>1</v>
      </c>
      <c r="AF115" s="15">
        <v>0</v>
      </c>
      <c r="AG115" s="15">
        <v>4</v>
      </c>
      <c r="AH115" s="15">
        <f t="shared" si="6"/>
        <v>1</v>
      </c>
      <c r="AI115" s="15">
        <f>U115-AG115-1</f>
        <v>1</v>
      </c>
      <c r="AJ115" s="15"/>
      <c r="AK115" s="15"/>
    </row>
    <row r="116" spans="1:37" ht="15.75" customHeight="1">
      <c r="A116" s="9">
        <v>43422.726388888892</v>
      </c>
      <c r="B116" s="10">
        <v>43422.726388888892</v>
      </c>
      <c r="C116" s="11">
        <f t="shared" si="0"/>
        <v>43422.809722222228</v>
      </c>
      <c r="D116" s="13">
        <v>3</v>
      </c>
      <c r="E116" s="15">
        <v>2651</v>
      </c>
      <c r="F116" s="17" t="s">
        <v>228</v>
      </c>
      <c r="G116" s="17"/>
      <c r="H116" s="15" t="s">
        <v>63</v>
      </c>
      <c r="I116" s="15">
        <f t="shared" si="1"/>
        <v>0</v>
      </c>
      <c r="J116" s="15">
        <v>18</v>
      </c>
      <c r="K116" s="15" t="s">
        <v>69</v>
      </c>
      <c r="L116" s="15"/>
      <c r="M116" s="15">
        <f t="shared" si="20"/>
        <v>1</v>
      </c>
      <c r="N116" s="15" t="s">
        <v>104</v>
      </c>
      <c r="O116" s="15"/>
      <c r="P116" s="15" t="s">
        <v>19</v>
      </c>
      <c r="Q116" s="15">
        <f t="shared" si="2"/>
        <v>0</v>
      </c>
      <c r="R116" s="15">
        <f t="shared" si="3"/>
        <v>0</v>
      </c>
      <c r="S116" s="15">
        <f t="shared" si="4"/>
        <v>1</v>
      </c>
      <c r="T116" s="15">
        <f t="shared" si="5"/>
        <v>0</v>
      </c>
      <c r="U116" s="17">
        <v>7</v>
      </c>
      <c r="V116" s="15">
        <v>4124</v>
      </c>
      <c r="W116" s="15">
        <v>0</v>
      </c>
      <c r="X116" s="15">
        <v>1</v>
      </c>
      <c r="Y116" s="15">
        <v>1</v>
      </c>
      <c r="Z116" s="15">
        <v>1</v>
      </c>
      <c r="AA116" s="15">
        <v>0</v>
      </c>
      <c r="AB116" s="15">
        <v>1</v>
      </c>
      <c r="AC116" s="15">
        <v>0</v>
      </c>
      <c r="AD116" s="15">
        <v>1</v>
      </c>
      <c r="AE116" s="15">
        <v>0</v>
      </c>
      <c r="AF116" s="15">
        <v>1</v>
      </c>
      <c r="AG116" s="15">
        <v>6</v>
      </c>
      <c r="AH116" s="15">
        <f t="shared" si="6"/>
        <v>0</v>
      </c>
      <c r="AI116" s="15"/>
      <c r="AJ116" s="15"/>
      <c r="AK116" s="15"/>
    </row>
    <row r="117" spans="1:37" ht="15.75" customHeight="1">
      <c r="A117" s="9">
        <v>43431.492361111108</v>
      </c>
      <c r="B117" s="10">
        <v>43431.492361111108</v>
      </c>
      <c r="C117" s="11">
        <f t="shared" si="0"/>
        <v>43431.575694444444</v>
      </c>
      <c r="D117" s="13">
        <v>2</v>
      </c>
      <c r="E117" s="15">
        <v>2672</v>
      </c>
      <c r="F117" s="17" t="s">
        <v>229</v>
      </c>
      <c r="G117" s="17"/>
      <c r="H117" s="15" t="s">
        <v>94</v>
      </c>
      <c r="I117" s="15">
        <f t="shared" si="1"/>
        <v>1</v>
      </c>
      <c r="J117" s="15">
        <v>20</v>
      </c>
      <c r="K117" s="15" t="s">
        <v>97</v>
      </c>
      <c r="L117" s="15"/>
      <c r="M117" s="15">
        <v>2</v>
      </c>
      <c r="N117" s="15" t="s">
        <v>90</v>
      </c>
      <c r="O117" s="15"/>
      <c r="P117" s="15" t="s">
        <v>17</v>
      </c>
      <c r="Q117" s="15">
        <f t="shared" si="2"/>
        <v>1</v>
      </c>
      <c r="R117" s="15">
        <f t="shared" si="3"/>
        <v>0</v>
      </c>
      <c r="S117" s="15">
        <f t="shared" si="4"/>
        <v>0</v>
      </c>
      <c r="T117" s="15">
        <f t="shared" si="5"/>
        <v>0</v>
      </c>
      <c r="U117" s="17">
        <v>2</v>
      </c>
      <c r="V117" s="15">
        <v>5073</v>
      </c>
      <c r="W117" s="15">
        <v>0</v>
      </c>
      <c r="X117" s="15">
        <v>0</v>
      </c>
      <c r="Y117" s="15">
        <v>0</v>
      </c>
      <c r="Z117" s="15">
        <v>0</v>
      </c>
      <c r="AA117" s="15">
        <v>0</v>
      </c>
      <c r="AB117" s="15">
        <v>1</v>
      </c>
      <c r="AC117" s="15">
        <v>0</v>
      </c>
      <c r="AD117" s="15">
        <v>0</v>
      </c>
      <c r="AE117" s="15">
        <v>0</v>
      </c>
      <c r="AF117" s="15">
        <v>0</v>
      </c>
      <c r="AG117" s="15">
        <v>1</v>
      </c>
      <c r="AH117" s="15">
        <f t="shared" si="6"/>
        <v>0</v>
      </c>
      <c r="AI117" s="15"/>
      <c r="AJ117" s="15"/>
      <c r="AK117" s="15"/>
    </row>
    <row r="118" spans="1:37" ht="15.75" customHeight="1">
      <c r="A118" s="9">
        <v>43431.517361111109</v>
      </c>
      <c r="B118" s="10">
        <v>43431.517361111109</v>
      </c>
      <c r="C118" s="11">
        <f t="shared" si="0"/>
        <v>43431.600694444445</v>
      </c>
      <c r="D118" s="13">
        <v>2</v>
      </c>
      <c r="E118" s="15">
        <v>2686</v>
      </c>
      <c r="F118" s="17" t="s">
        <v>230</v>
      </c>
      <c r="G118" s="17"/>
      <c r="H118" s="15" t="s">
        <v>63</v>
      </c>
      <c r="I118" s="15">
        <f t="shared" si="1"/>
        <v>0</v>
      </c>
      <c r="J118" s="15">
        <v>18</v>
      </c>
      <c r="K118" s="15" t="s">
        <v>69</v>
      </c>
      <c r="L118" s="15"/>
      <c r="M118" s="15">
        <f>IF(K118="Freshman",1,0)</f>
        <v>1</v>
      </c>
      <c r="N118" s="15" t="s">
        <v>84</v>
      </c>
      <c r="O118" s="15" t="s">
        <v>76</v>
      </c>
      <c r="P118" s="15" t="s">
        <v>17</v>
      </c>
      <c r="Q118" s="15">
        <f t="shared" si="2"/>
        <v>1</v>
      </c>
      <c r="R118" s="15">
        <f t="shared" si="3"/>
        <v>0</v>
      </c>
      <c r="S118" s="15">
        <f t="shared" si="4"/>
        <v>0</v>
      </c>
      <c r="T118" s="15">
        <f t="shared" si="5"/>
        <v>0</v>
      </c>
      <c r="U118" s="17">
        <v>3</v>
      </c>
      <c r="V118" s="15">
        <v>5212</v>
      </c>
      <c r="W118" s="15">
        <v>0</v>
      </c>
      <c r="X118" s="15">
        <v>0</v>
      </c>
      <c r="Y118" s="15">
        <v>0</v>
      </c>
      <c r="Z118" s="15">
        <v>1</v>
      </c>
      <c r="AA118" s="15">
        <v>1</v>
      </c>
      <c r="AB118" s="15">
        <v>0</v>
      </c>
      <c r="AC118" s="15">
        <v>0</v>
      </c>
      <c r="AD118" s="15">
        <v>0</v>
      </c>
      <c r="AE118" s="15">
        <v>0</v>
      </c>
      <c r="AF118" s="15">
        <v>0</v>
      </c>
      <c r="AG118" s="15">
        <v>2</v>
      </c>
      <c r="AH118" s="15">
        <f t="shared" si="6"/>
        <v>0</v>
      </c>
      <c r="AI118" s="15"/>
      <c r="AJ118" s="15"/>
      <c r="AK118" s="15"/>
    </row>
    <row r="119" spans="1:37" ht="15.75" customHeight="1">
      <c r="A119" s="9">
        <v>43431.602777777778</v>
      </c>
      <c r="B119" s="10">
        <v>43431.602777777778</v>
      </c>
      <c r="C119" s="11">
        <f t="shared" si="0"/>
        <v>43431.686111111114</v>
      </c>
      <c r="D119" s="13">
        <v>2</v>
      </c>
      <c r="E119" s="15">
        <v>2694</v>
      </c>
      <c r="F119" s="15" t="s">
        <v>231</v>
      </c>
      <c r="G119" s="15"/>
      <c r="H119" s="15" t="s">
        <v>94</v>
      </c>
      <c r="I119" s="15">
        <f t="shared" si="1"/>
        <v>1</v>
      </c>
      <c r="J119" s="15">
        <v>22</v>
      </c>
      <c r="K119" s="15" t="s">
        <v>82</v>
      </c>
      <c r="L119" s="15" t="s">
        <v>134</v>
      </c>
      <c r="M119" s="15">
        <v>5</v>
      </c>
      <c r="N119" s="15" t="s">
        <v>90</v>
      </c>
      <c r="O119" s="15"/>
      <c r="P119" s="15" t="s">
        <v>19</v>
      </c>
      <c r="Q119" s="15">
        <f t="shared" si="2"/>
        <v>0</v>
      </c>
      <c r="R119" s="15">
        <f t="shared" si="3"/>
        <v>0</v>
      </c>
      <c r="S119" s="15">
        <f t="shared" si="4"/>
        <v>1</v>
      </c>
      <c r="T119" s="15">
        <f t="shared" si="5"/>
        <v>0</v>
      </c>
      <c r="U119" s="15">
        <v>4</v>
      </c>
      <c r="V119" s="15">
        <v>5181</v>
      </c>
      <c r="W119" s="15">
        <v>0</v>
      </c>
      <c r="X119" s="15">
        <v>0</v>
      </c>
      <c r="Y119" s="15">
        <v>1</v>
      </c>
      <c r="Z119" s="15">
        <v>0</v>
      </c>
      <c r="AA119" s="15">
        <v>0</v>
      </c>
      <c r="AB119" s="15">
        <v>0</v>
      </c>
      <c r="AC119" s="15">
        <v>1</v>
      </c>
      <c r="AD119" s="15">
        <v>0</v>
      </c>
      <c r="AE119" s="15">
        <v>1</v>
      </c>
      <c r="AF119" s="15">
        <v>1</v>
      </c>
      <c r="AG119" s="15">
        <v>4</v>
      </c>
      <c r="AH119" s="15">
        <f t="shared" si="6"/>
        <v>0</v>
      </c>
      <c r="AI119" s="15"/>
      <c r="AJ119" s="15"/>
      <c r="AK119" s="15"/>
    </row>
    <row r="120" spans="1:37" ht="15.75" customHeight="1">
      <c r="A120" s="9">
        <v>43433.556944444441</v>
      </c>
      <c r="B120" s="10">
        <v>43433.556944444441</v>
      </c>
      <c r="C120" s="11">
        <f t="shared" si="0"/>
        <v>43433.640277777777</v>
      </c>
      <c r="D120" s="13">
        <v>2</v>
      </c>
      <c r="E120" s="15">
        <v>2707</v>
      </c>
      <c r="F120" s="15" t="s">
        <v>232</v>
      </c>
      <c r="G120" s="15"/>
      <c r="H120" s="15" t="s">
        <v>63</v>
      </c>
      <c r="I120" s="15">
        <f t="shared" si="1"/>
        <v>0</v>
      </c>
      <c r="J120" s="15">
        <v>19</v>
      </c>
      <c r="K120" s="15" t="s">
        <v>97</v>
      </c>
      <c r="L120" s="15"/>
      <c r="M120" s="15">
        <v>2</v>
      </c>
      <c r="N120" s="15" t="s">
        <v>104</v>
      </c>
      <c r="O120" s="15"/>
      <c r="P120" s="15" t="s">
        <v>17</v>
      </c>
      <c r="Q120" s="15">
        <f t="shared" si="2"/>
        <v>1</v>
      </c>
      <c r="R120" s="15">
        <f t="shared" si="3"/>
        <v>0</v>
      </c>
      <c r="S120" s="15">
        <f t="shared" si="4"/>
        <v>0</v>
      </c>
      <c r="T120" s="15">
        <f t="shared" si="5"/>
        <v>0</v>
      </c>
      <c r="U120" s="15">
        <v>6</v>
      </c>
      <c r="V120" s="15">
        <v>7094</v>
      </c>
      <c r="W120" s="15">
        <v>0</v>
      </c>
      <c r="X120" s="15">
        <v>0</v>
      </c>
      <c r="Y120" s="15">
        <v>1</v>
      </c>
      <c r="Z120" s="15">
        <v>0</v>
      </c>
      <c r="AA120" s="15">
        <v>1</v>
      </c>
      <c r="AB120" s="15">
        <v>0</v>
      </c>
      <c r="AC120" s="15">
        <v>0</v>
      </c>
      <c r="AD120" s="15">
        <v>0</v>
      </c>
      <c r="AE120" s="15">
        <v>1</v>
      </c>
      <c r="AF120" s="15">
        <v>0</v>
      </c>
      <c r="AG120" s="15">
        <v>3</v>
      </c>
      <c r="AH120" s="15">
        <f t="shared" si="6"/>
        <v>1</v>
      </c>
      <c r="AI120" s="15">
        <f t="shared" ref="AI120:AI121" si="21">U120-AG120-1</f>
        <v>2</v>
      </c>
      <c r="AJ120" s="15"/>
      <c r="AK120" s="15"/>
    </row>
    <row r="121" spans="1:37" ht="15.75" customHeight="1">
      <c r="A121" s="9">
        <v>43418.636967592596</v>
      </c>
      <c r="B121" s="10">
        <v>43418.636967592596</v>
      </c>
      <c r="C121" s="11">
        <f t="shared" si="0"/>
        <v>43418.720300925932</v>
      </c>
      <c r="D121" s="13">
        <v>3</v>
      </c>
      <c r="E121" s="15">
        <v>2709</v>
      </c>
      <c r="F121" s="17" t="s">
        <v>233</v>
      </c>
      <c r="G121" s="17"/>
      <c r="H121" s="15" t="s">
        <v>94</v>
      </c>
      <c r="I121" s="15">
        <f t="shared" si="1"/>
        <v>1</v>
      </c>
      <c r="J121" s="15">
        <v>18</v>
      </c>
      <c r="K121" s="15" t="s">
        <v>69</v>
      </c>
      <c r="L121" s="15"/>
      <c r="M121" s="15">
        <f t="shared" ref="M121:M122" si="22">IF(K121="Freshman",1,0)</f>
        <v>1</v>
      </c>
      <c r="N121" s="15" t="s">
        <v>76</v>
      </c>
      <c r="O121" s="15"/>
      <c r="P121" s="15" t="s">
        <v>19</v>
      </c>
      <c r="Q121" s="15">
        <f t="shared" si="2"/>
        <v>0</v>
      </c>
      <c r="R121" s="15">
        <f t="shared" si="3"/>
        <v>0</v>
      </c>
      <c r="S121" s="15">
        <f t="shared" si="4"/>
        <v>1</v>
      </c>
      <c r="T121" s="15">
        <f t="shared" si="5"/>
        <v>0</v>
      </c>
      <c r="U121" s="17">
        <v>11</v>
      </c>
      <c r="V121" s="15">
        <v>1226</v>
      </c>
      <c r="W121" s="15">
        <v>1</v>
      </c>
      <c r="X121" s="15">
        <v>0</v>
      </c>
      <c r="Y121" s="15">
        <v>1</v>
      </c>
      <c r="Z121" s="15">
        <v>0</v>
      </c>
      <c r="AA121" s="15">
        <v>0</v>
      </c>
      <c r="AB121" s="15">
        <v>1</v>
      </c>
      <c r="AC121" s="15">
        <v>0</v>
      </c>
      <c r="AD121" s="15">
        <v>0</v>
      </c>
      <c r="AE121" s="15">
        <v>1</v>
      </c>
      <c r="AF121" s="15">
        <v>0</v>
      </c>
      <c r="AG121" s="15">
        <v>4</v>
      </c>
      <c r="AH121" s="15">
        <f t="shared" si="6"/>
        <v>1</v>
      </c>
      <c r="AI121" s="15">
        <f t="shared" si="21"/>
        <v>6</v>
      </c>
      <c r="AJ121" s="15"/>
      <c r="AK121" s="15"/>
    </row>
    <row r="122" spans="1:37" ht="15.75" customHeight="1">
      <c r="A122" s="9">
        <v>43434.592361111114</v>
      </c>
      <c r="B122" s="10">
        <v>43434.592361111114</v>
      </c>
      <c r="C122" s="11">
        <f t="shared" si="0"/>
        <v>43434.67569444445</v>
      </c>
      <c r="D122" s="13">
        <v>2</v>
      </c>
      <c r="E122" s="15">
        <v>2717</v>
      </c>
      <c r="F122" s="15" t="s">
        <v>234</v>
      </c>
      <c r="G122" s="15"/>
      <c r="H122" s="15" t="s">
        <v>63</v>
      </c>
      <c r="I122" s="15">
        <f t="shared" si="1"/>
        <v>0</v>
      </c>
      <c r="J122" s="15">
        <v>18</v>
      </c>
      <c r="K122" s="15" t="s">
        <v>69</v>
      </c>
      <c r="L122" s="15"/>
      <c r="M122" s="15">
        <f t="shared" si="22"/>
        <v>1</v>
      </c>
      <c r="N122" s="15" t="s">
        <v>84</v>
      </c>
      <c r="O122" s="15"/>
      <c r="P122" s="15" t="s">
        <v>17</v>
      </c>
      <c r="Q122" s="15">
        <f t="shared" si="2"/>
        <v>1</v>
      </c>
      <c r="R122" s="15">
        <f t="shared" si="3"/>
        <v>0</v>
      </c>
      <c r="S122" s="15">
        <f t="shared" si="4"/>
        <v>0</v>
      </c>
      <c r="T122" s="15">
        <f t="shared" si="5"/>
        <v>0</v>
      </c>
      <c r="U122" s="15">
        <v>2</v>
      </c>
      <c r="V122" s="15">
        <v>9111</v>
      </c>
      <c r="W122" s="15">
        <v>1</v>
      </c>
      <c r="X122" s="15">
        <v>0</v>
      </c>
      <c r="Y122" s="15">
        <v>0</v>
      </c>
      <c r="Z122" s="15">
        <v>0</v>
      </c>
      <c r="AA122" s="15">
        <v>0</v>
      </c>
      <c r="AB122" s="15">
        <v>0</v>
      </c>
      <c r="AC122" s="15">
        <v>0</v>
      </c>
      <c r="AD122" s="15">
        <v>0</v>
      </c>
      <c r="AE122" s="15">
        <v>0</v>
      </c>
      <c r="AF122" s="15">
        <v>0</v>
      </c>
      <c r="AG122" s="15">
        <v>1</v>
      </c>
      <c r="AH122" s="15">
        <f t="shared" si="6"/>
        <v>0</v>
      </c>
      <c r="AI122" s="15"/>
      <c r="AJ122" s="15"/>
      <c r="AK122" s="15"/>
    </row>
    <row r="123" spans="1:37" ht="15.75" customHeight="1">
      <c r="A123" s="9">
        <v>43418.804768518516</v>
      </c>
      <c r="B123" s="10">
        <v>43418.804768518516</v>
      </c>
      <c r="C123" s="11">
        <f t="shared" si="0"/>
        <v>43418.888101851851</v>
      </c>
      <c r="D123" s="13">
        <v>3</v>
      </c>
      <c r="E123" s="15">
        <v>2765</v>
      </c>
      <c r="F123" s="17" t="s">
        <v>235</v>
      </c>
      <c r="G123" s="17" t="s">
        <v>61</v>
      </c>
      <c r="H123" s="15" t="s">
        <v>63</v>
      </c>
      <c r="I123" s="15">
        <f t="shared" si="1"/>
        <v>0</v>
      </c>
      <c r="J123" s="15">
        <v>22</v>
      </c>
      <c r="K123" s="15" t="s">
        <v>82</v>
      </c>
      <c r="L123" s="15" t="s">
        <v>236</v>
      </c>
      <c r="M123" s="15">
        <v>5</v>
      </c>
      <c r="N123" s="15" t="s">
        <v>104</v>
      </c>
      <c r="O123" s="15"/>
      <c r="P123" s="15" t="s">
        <v>19</v>
      </c>
      <c r="Q123" s="15">
        <f t="shared" si="2"/>
        <v>0</v>
      </c>
      <c r="R123" s="15">
        <f t="shared" si="3"/>
        <v>0</v>
      </c>
      <c r="S123" s="15">
        <f t="shared" si="4"/>
        <v>1</v>
      </c>
      <c r="T123" s="15">
        <f t="shared" si="5"/>
        <v>0</v>
      </c>
      <c r="U123" s="17">
        <v>3</v>
      </c>
      <c r="V123" s="15">
        <v>1386</v>
      </c>
      <c r="W123" s="15">
        <v>0</v>
      </c>
      <c r="X123" s="15">
        <v>1</v>
      </c>
      <c r="Y123" s="15">
        <v>1</v>
      </c>
      <c r="Z123" s="15">
        <v>0</v>
      </c>
      <c r="AA123" s="15">
        <v>0</v>
      </c>
      <c r="AB123" s="15">
        <v>0</v>
      </c>
      <c r="AC123" s="15">
        <v>0</v>
      </c>
      <c r="AD123" s="15">
        <v>0</v>
      </c>
      <c r="AE123" s="15">
        <v>0</v>
      </c>
      <c r="AF123" s="15">
        <v>0</v>
      </c>
      <c r="AG123" s="15">
        <v>2</v>
      </c>
      <c r="AH123" s="15">
        <f t="shared" si="6"/>
        <v>0</v>
      </c>
      <c r="AI123" s="15"/>
      <c r="AJ123" s="15"/>
      <c r="AK123" s="15"/>
    </row>
    <row r="124" spans="1:37" ht="15.75" customHeight="1">
      <c r="A124" s="9">
        <v>43418.669224537036</v>
      </c>
      <c r="B124" s="10">
        <v>43418.669224537036</v>
      </c>
      <c r="C124" s="11">
        <f t="shared" si="0"/>
        <v>43418.752557870372</v>
      </c>
      <c r="D124" s="13">
        <v>3</v>
      </c>
      <c r="E124" s="15">
        <v>2782</v>
      </c>
      <c r="F124" s="17" t="s">
        <v>237</v>
      </c>
      <c r="G124" s="17"/>
      <c r="H124" s="15" t="s">
        <v>94</v>
      </c>
      <c r="I124" s="15">
        <f t="shared" si="1"/>
        <v>1</v>
      </c>
      <c r="J124" s="15">
        <v>18</v>
      </c>
      <c r="K124" s="15" t="s">
        <v>69</v>
      </c>
      <c r="L124" s="15"/>
      <c r="M124" s="15">
        <f t="shared" ref="M124:M125" si="23">IF(K124="Freshman",1,0)</f>
        <v>1</v>
      </c>
      <c r="N124" s="15" t="s">
        <v>89</v>
      </c>
      <c r="O124" s="15"/>
      <c r="P124" s="15" t="s">
        <v>19</v>
      </c>
      <c r="Q124" s="15">
        <f t="shared" si="2"/>
        <v>0</v>
      </c>
      <c r="R124" s="15">
        <f t="shared" si="3"/>
        <v>0</v>
      </c>
      <c r="S124" s="15">
        <f t="shared" si="4"/>
        <v>1</v>
      </c>
      <c r="T124" s="15">
        <f t="shared" si="5"/>
        <v>0</v>
      </c>
      <c r="U124" s="17">
        <v>4</v>
      </c>
      <c r="V124" s="15">
        <v>1482</v>
      </c>
      <c r="W124" s="15">
        <v>1</v>
      </c>
      <c r="X124" s="15">
        <v>0</v>
      </c>
      <c r="Y124" s="15">
        <v>0</v>
      </c>
      <c r="Z124" s="15">
        <v>1</v>
      </c>
      <c r="AA124" s="15">
        <v>0</v>
      </c>
      <c r="AB124" s="15">
        <v>1</v>
      </c>
      <c r="AC124" s="15">
        <v>0</v>
      </c>
      <c r="AD124" s="15">
        <v>0</v>
      </c>
      <c r="AE124" s="15">
        <v>0</v>
      </c>
      <c r="AF124" s="15">
        <v>0</v>
      </c>
      <c r="AG124" s="15">
        <v>3</v>
      </c>
      <c r="AH124" s="15">
        <f t="shared" si="6"/>
        <v>0</v>
      </c>
      <c r="AI124" s="15"/>
      <c r="AJ124" s="15"/>
      <c r="AK124" s="15"/>
    </row>
    <row r="125" spans="1:37" ht="15.75" customHeight="1">
      <c r="A125" s="9">
        <v>43418.782708333332</v>
      </c>
      <c r="B125" s="10">
        <v>43418.782708333332</v>
      </c>
      <c r="C125" s="11">
        <f t="shared" si="0"/>
        <v>43418.866041666668</v>
      </c>
      <c r="D125" s="13">
        <v>3</v>
      </c>
      <c r="E125" s="15">
        <v>2809</v>
      </c>
      <c r="F125" s="17" t="s">
        <v>238</v>
      </c>
      <c r="G125" s="17"/>
      <c r="H125" s="15" t="s">
        <v>63</v>
      </c>
      <c r="I125" s="15">
        <f t="shared" si="1"/>
        <v>0</v>
      </c>
      <c r="J125" s="15">
        <v>19</v>
      </c>
      <c r="K125" s="15" t="s">
        <v>69</v>
      </c>
      <c r="L125" s="15"/>
      <c r="M125" s="15">
        <f t="shared" si="23"/>
        <v>1</v>
      </c>
      <c r="N125" s="15" t="s">
        <v>92</v>
      </c>
      <c r="O125" s="15"/>
      <c r="P125" s="15" t="s">
        <v>19</v>
      </c>
      <c r="Q125" s="15">
        <f t="shared" si="2"/>
        <v>0</v>
      </c>
      <c r="R125" s="15">
        <f t="shared" si="3"/>
        <v>0</v>
      </c>
      <c r="S125" s="15">
        <f t="shared" si="4"/>
        <v>1</v>
      </c>
      <c r="T125" s="15">
        <f t="shared" si="5"/>
        <v>0</v>
      </c>
      <c r="U125" s="17">
        <v>3</v>
      </c>
      <c r="V125" s="15">
        <v>1501</v>
      </c>
      <c r="W125" s="15">
        <v>0</v>
      </c>
      <c r="X125" s="15">
        <v>0</v>
      </c>
      <c r="Y125" s="15">
        <v>1</v>
      </c>
      <c r="Z125" s="15">
        <v>0</v>
      </c>
      <c r="AA125" s="15">
        <v>0</v>
      </c>
      <c r="AB125" s="15">
        <v>0</v>
      </c>
      <c r="AC125" s="15">
        <v>0</v>
      </c>
      <c r="AD125" s="15">
        <v>0</v>
      </c>
      <c r="AE125" s="15">
        <v>0</v>
      </c>
      <c r="AF125" s="15">
        <v>1</v>
      </c>
      <c r="AG125" s="15">
        <v>2</v>
      </c>
      <c r="AH125" s="15">
        <f t="shared" si="6"/>
        <v>0</v>
      </c>
      <c r="AI125" s="15"/>
      <c r="AJ125" s="15"/>
      <c r="AK125" s="15"/>
    </row>
    <row r="126" spans="1:37" ht="15.75" customHeight="1">
      <c r="A126" s="9">
        <v>43431.603472222225</v>
      </c>
      <c r="B126" s="10">
        <v>43431.603472222225</v>
      </c>
      <c r="C126" s="11">
        <f t="shared" si="0"/>
        <v>43431.686805555561</v>
      </c>
      <c r="D126" s="13">
        <v>2</v>
      </c>
      <c r="E126" s="15">
        <v>2834</v>
      </c>
      <c r="F126" s="15" t="s">
        <v>239</v>
      </c>
      <c r="G126" s="15"/>
      <c r="H126" s="15" t="s">
        <v>63</v>
      </c>
      <c r="I126" s="15">
        <f t="shared" si="1"/>
        <v>0</v>
      </c>
      <c r="J126" s="15">
        <v>25</v>
      </c>
      <c r="K126" s="15" t="s">
        <v>82</v>
      </c>
      <c r="L126" s="15" t="s">
        <v>240</v>
      </c>
      <c r="M126" s="15">
        <v>5</v>
      </c>
      <c r="N126" s="15" t="s">
        <v>89</v>
      </c>
      <c r="O126" s="15"/>
      <c r="P126" s="15" t="s">
        <v>17</v>
      </c>
      <c r="Q126" s="15">
        <f t="shared" si="2"/>
        <v>1</v>
      </c>
      <c r="R126" s="15">
        <f t="shared" si="3"/>
        <v>0</v>
      </c>
      <c r="S126" s="15">
        <f t="shared" si="4"/>
        <v>0</v>
      </c>
      <c r="T126" s="15">
        <f t="shared" si="5"/>
        <v>0</v>
      </c>
      <c r="U126" s="15">
        <v>10</v>
      </c>
      <c r="V126" s="15">
        <v>5158</v>
      </c>
      <c r="W126" s="15">
        <v>1</v>
      </c>
      <c r="X126" s="15">
        <v>1</v>
      </c>
      <c r="Y126" s="15">
        <v>1</v>
      </c>
      <c r="Z126" s="15">
        <v>1</v>
      </c>
      <c r="AA126" s="15">
        <v>1</v>
      </c>
      <c r="AB126" s="15">
        <v>1</v>
      </c>
      <c r="AC126" s="15">
        <v>1</v>
      </c>
      <c r="AD126" s="15">
        <v>0</v>
      </c>
      <c r="AE126" s="15">
        <v>1</v>
      </c>
      <c r="AF126" s="15">
        <v>1</v>
      </c>
      <c r="AG126" s="15">
        <v>9</v>
      </c>
      <c r="AH126" s="15">
        <f t="shared" si="6"/>
        <v>0</v>
      </c>
      <c r="AI126" s="15"/>
      <c r="AJ126" s="15"/>
      <c r="AK126" s="15"/>
    </row>
    <row r="127" spans="1:37" ht="15.75" customHeight="1">
      <c r="A127" s="9">
        <v>43422.68472222222</v>
      </c>
      <c r="B127" s="10">
        <v>43422.68472222222</v>
      </c>
      <c r="C127" s="11">
        <f t="shared" si="0"/>
        <v>43422.768055555556</v>
      </c>
      <c r="D127" s="13">
        <v>3</v>
      </c>
      <c r="E127" s="15">
        <v>2877</v>
      </c>
      <c r="F127" s="17" t="s">
        <v>241</v>
      </c>
      <c r="G127" s="17"/>
      <c r="H127" s="15" t="s">
        <v>94</v>
      </c>
      <c r="I127" s="15">
        <f t="shared" si="1"/>
        <v>1</v>
      </c>
      <c r="J127" s="15">
        <v>18</v>
      </c>
      <c r="K127" s="15" t="s">
        <v>82</v>
      </c>
      <c r="L127" s="15" t="s">
        <v>242</v>
      </c>
      <c r="M127" s="15">
        <v>5</v>
      </c>
      <c r="N127" s="15" t="s">
        <v>90</v>
      </c>
      <c r="O127" s="15"/>
      <c r="P127" s="15" t="s">
        <v>17</v>
      </c>
      <c r="Q127" s="15">
        <f t="shared" si="2"/>
        <v>1</v>
      </c>
      <c r="R127" s="15">
        <f t="shared" si="3"/>
        <v>0</v>
      </c>
      <c r="S127" s="15">
        <f t="shared" si="4"/>
        <v>0</v>
      </c>
      <c r="T127" s="15">
        <f t="shared" si="5"/>
        <v>0</v>
      </c>
      <c r="U127" s="17">
        <v>2</v>
      </c>
      <c r="V127" s="15">
        <v>4131</v>
      </c>
      <c r="W127" s="15">
        <v>1</v>
      </c>
      <c r="X127" s="15">
        <v>0</v>
      </c>
      <c r="Y127" s="15">
        <v>0</v>
      </c>
      <c r="Z127" s="15">
        <v>0</v>
      </c>
      <c r="AA127" s="15">
        <v>0</v>
      </c>
      <c r="AB127" s="15">
        <v>0</v>
      </c>
      <c r="AC127" s="15">
        <v>0</v>
      </c>
      <c r="AD127" s="15">
        <v>0</v>
      </c>
      <c r="AE127" s="15">
        <v>0</v>
      </c>
      <c r="AF127" s="15">
        <v>0</v>
      </c>
      <c r="AG127" s="15">
        <v>1</v>
      </c>
      <c r="AH127" s="15">
        <f t="shared" si="6"/>
        <v>0</v>
      </c>
      <c r="AI127" s="15"/>
      <c r="AJ127" s="15"/>
      <c r="AK127" s="15"/>
    </row>
    <row r="128" spans="1:37" ht="15.75" customHeight="1">
      <c r="A128" s="9">
        <v>43434.604861111111</v>
      </c>
      <c r="B128" s="10">
        <v>43434.604861111111</v>
      </c>
      <c r="C128" s="11">
        <f t="shared" si="0"/>
        <v>43434.688194444447</v>
      </c>
      <c r="D128" s="13">
        <v>2</v>
      </c>
      <c r="E128" s="15">
        <v>2879</v>
      </c>
      <c r="F128" s="15" t="s">
        <v>243</v>
      </c>
      <c r="G128" s="15"/>
      <c r="H128" s="15" t="s">
        <v>94</v>
      </c>
      <c r="I128" s="15">
        <f t="shared" si="1"/>
        <v>1</v>
      </c>
      <c r="J128" s="15">
        <v>19</v>
      </c>
      <c r="K128" s="15" t="s">
        <v>97</v>
      </c>
      <c r="L128" s="15"/>
      <c r="M128" s="15">
        <v>2</v>
      </c>
      <c r="N128" s="15" t="s">
        <v>90</v>
      </c>
      <c r="O128" s="15" t="s">
        <v>76</v>
      </c>
      <c r="P128" s="15" t="s">
        <v>17</v>
      </c>
      <c r="Q128" s="15">
        <f t="shared" si="2"/>
        <v>1</v>
      </c>
      <c r="R128" s="15">
        <f t="shared" si="3"/>
        <v>0</v>
      </c>
      <c r="S128" s="15">
        <f t="shared" si="4"/>
        <v>0</v>
      </c>
      <c r="T128" s="15">
        <f t="shared" si="5"/>
        <v>0</v>
      </c>
      <c r="U128" s="15">
        <v>5</v>
      </c>
      <c r="V128" s="15">
        <v>9139</v>
      </c>
      <c r="W128" s="15">
        <v>0</v>
      </c>
      <c r="X128" s="15">
        <v>0</v>
      </c>
      <c r="Y128" s="15">
        <v>0</v>
      </c>
      <c r="Z128" s="15">
        <v>1</v>
      </c>
      <c r="AA128" s="15">
        <v>1</v>
      </c>
      <c r="AB128" s="15">
        <v>1</v>
      </c>
      <c r="AC128" s="15">
        <v>0</v>
      </c>
      <c r="AD128" s="15">
        <v>0</v>
      </c>
      <c r="AE128" s="15">
        <v>0</v>
      </c>
      <c r="AF128" s="15">
        <v>0</v>
      </c>
      <c r="AG128" s="15">
        <v>3</v>
      </c>
      <c r="AH128" s="15">
        <f t="shared" si="6"/>
        <v>1</v>
      </c>
      <c r="AI128" s="20">
        <v>1</v>
      </c>
      <c r="AJ128" s="20"/>
      <c r="AK128" s="20"/>
    </row>
    <row r="129" spans="1:37" ht="15.75" customHeight="1">
      <c r="A129" s="9">
        <v>43418.793136574073</v>
      </c>
      <c r="B129" s="10">
        <v>43418.793136574073</v>
      </c>
      <c r="C129" s="11">
        <f t="shared" si="0"/>
        <v>43418.876469907409</v>
      </c>
      <c r="D129" s="13">
        <v>3</v>
      </c>
      <c r="E129" s="15">
        <v>2913</v>
      </c>
      <c r="F129" s="17" t="s">
        <v>244</v>
      </c>
      <c r="G129" s="17"/>
      <c r="H129" s="15" t="s">
        <v>63</v>
      </c>
      <c r="I129" s="15">
        <f t="shared" si="1"/>
        <v>0</v>
      </c>
      <c r="J129" s="15">
        <v>18</v>
      </c>
      <c r="K129" s="15" t="s">
        <v>69</v>
      </c>
      <c r="L129" s="15"/>
      <c r="M129" s="15">
        <f>IF(K129="Freshman",1,0)</f>
        <v>1</v>
      </c>
      <c r="N129" s="15" t="s">
        <v>84</v>
      </c>
      <c r="O129" s="15" t="s">
        <v>127</v>
      </c>
      <c r="P129" s="15" t="s">
        <v>17</v>
      </c>
      <c r="Q129" s="15">
        <f t="shared" si="2"/>
        <v>1</v>
      </c>
      <c r="R129" s="15">
        <f t="shared" si="3"/>
        <v>0</v>
      </c>
      <c r="S129" s="15">
        <f t="shared" si="4"/>
        <v>0</v>
      </c>
      <c r="T129" s="15">
        <f t="shared" si="5"/>
        <v>0</v>
      </c>
      <c r="U129" s="17">
        <v>3</v>
      </c>
      <c r="V129" s="15">
        <v>1372</v>
      </c>
      <c r="W129" s="15">
        <v>0</v>
      </c>
      <c r="X129" s="15">
        <v>0</v>
      </c>
      <c r="Y129" s="15">
        <v>0</v>
      </c>
      <c r="Z129" s="15">
        <v>1</v>
      </c>
      <c r="AA129" s="15">
        <v>0</v>
      </c>
      <c r="AB129" s="15">
        <v>1</v>
      </c>
      <c r="AC129" s="15">
        <v>0</v>
      </c>
      <c r="AD129" s="15">
        <v>0</v>
      </c>
      <c r="AE129" s="15">
        <v>0</v>
      </c>
      <c r="AF129" s="15">
        <v>0</v>
      </c>
      <c r="AG129" s="15">
        <v>2</v>
      </c>
      <c r="AH129" s="15">
        <f t="shared" si="6"/>
        <v>0</v>
      </c>
      <c r="AI129" s="15"/>
      <c r="AJ129" s="15"/>
      <c r="AK129" s="15"/>
    </row>
    <row r="130" spans="1:37" ht="15.75" customHeight="1">
      <c r="A130" s="9">
        <v>43422.661805555559</v>
      </c>
      <c r="B130" s="10">
        <v>43422.661805555559</v>
      </c>
      <c r="C130" s="11">
        <f t="shared" si="0"/>
        <v>43422.745138888895</v>
      </c>
      <c r="D130" s="13">
        <v>3</v>
      </c>
      <c r="E130" s="15">
        <v>2934</v>
      </c>
      <c r="F130" s="17" t="s">
        <v>245</v>
      </c>
      <c r="G130" s="17"/>
      <c r="H130" s="15" t="s">
        <v>94</v>
      </c>
      <c r="I130" s="15">
        <f t="shared" si="1"/>
        <v>1</v>
      </c>
      <c r="J130" s="15">
        <v>21</v>
      </c>
      <c r="K130" s="15" t="s">
        <v>86</v>
      </c>
      <c r="L130" s="15"/>
      <c r="M130" s="15">
        <v>3</v>
      </c>
      <c r="N130" s="15" t="s">
        <v>104</v>
      </c>
      <c r="O130" s="15"/>
      <c r="P130" s="15" t="s">
        <v>19</v>
      </c>
      <c r="Q130" s="15">
        <f t="shared" si="2"/>
        <v>0</v>
      </c>
      <c r="R130" s="15">
        <f t="shared" si="3"/>
        <v>0</v>
      </c>
      <c r="S130" s="15">
        <f t="shared" si="4"/>
        <v>1</v>
      </c>
      <c r="T130" s="15">
        <f t="shared" si="5"/>
        <v>0</v>
      </c>
      <c r="U130" s="17">
        <v>3</v>
      </c>
      <c r="V130" s="15">
        <v>3078</v>
      </c>
      <c r="W130" s="15">
        <v>0</v>
      </c>
      <c r="X130" s="15">
        <v>0</v>
      </c>
      <c r="Y130" s="15">
        <v>0</v>
      </c>
      <c r="Z130" s="15">
        <v>1</v>
      </c>
      <c r="AA130" s="15">
        <v>0</v>
      </c>
      <c r="AB130" s="15">
        <v>1</v>
      </c>
      <c r="AC130" s="15">
        <v>1</v>
      </c>
      <c r="AD130" s="15">
        <v>0</v>
      </c>
      <c r="AE130" s="15">
        <v>0</v>
      </c>
      <c r="AF130" s="15">
        <v>0</v>
      </c>
      <c r="AG130" s="15">
        <v>3</v>
      </c>
      <c r="AH130" s="15">
        <f t="shared" si="6"/>
        <v>0</v>
      </c>
      <c r="AI130" s="15"/>
      <c r="AJ130" s="15"/>
      <c r="AK130" s="15"/>
    </row>
    <row r="131" spans="1:37" ht="15.75" customHeight="1">
      <c r="A131" s="9">
        <v>43418.753009259257</v>
      </c>
      <c r="B131" s="10">
        <v>43418.753009259257</v>
      </c>
      <c r="C131" s="11">
        <f t="shared" si="0"/>
        <v>43418.836342592593</v>
      </c>
      <c r="D131" s="13">
        <v>3</v>
      </c>
      <c r="E131" s="15">
        <v>2941</v>
      </c>
      <c r="F131" s="17" t="s">
        <v>246</v>
      </c>
      <c r="G131" s="17"/>
      <c r="H131" s="15" t="s">
        <v>63</v>
      </c>
      <c r="I131" s="15">
        <f t="shared" si="1"/>
        <v>0</v>
      </c>
      <c r="J131" s="15">
        <v>18</v>
      </c>
      <c r="K131" s="15" t="s">
        <v>69</v>
      </c>
      <c r="L131" s="15"/>
      <c r="M131" s="15">
        <f>IF(K131="Freshman",1,0)</f>
        <v>1</v>
      </c>
      <c r="N131" s="15" t="s">
        <v>76</v>
      </c>
      <c r="O131" s="15"/>
      <c r="P131" s="15" t="s">
        <v>19</v>
      </c>
      <c r="Q131" s="15">
        <f t="shared" si="2"/>
        <v>0</v>
      </c>
      <c r="R131" s="15">
        <f t="shared" si="3"/>
        <v>0</v>
      </c>
      <c r="S131" s="15">
        <f t="shared" si="4"/>
        <v>1</v>
      </c>
      <c r="T131" s="15">
        <f t="shared" si="5"/>
        <v>0</v>
      </c>
      <c r="U131" s="17">
        <v>6</v>
      </c>
      <c r="V131" s="15">
        <v>1499</v>
      </c>
      <c r="W131" s="15">
        <v>1</v>
      </c>
      <c r="X131" s="15">
        <v>0</v>
      </c>
      <c r="Y131" s="15">
        <v>1</v>
      </c>
      <c r="Z131" s="15">
        <v>0</v>
      </c>
      <c r="AA131" s="15">
        <v>1</v>
      </c>
      <c r="AB131" s="15">
        <v>1</v>
      </c>
      <c r="AC131" s="15">
        <v>0</v>
      </c>
      <c r="AD131" s="15">
        <v>1</v>
      </c>
      <c r="AE131" s="15">
        <v>0</v>
      </c>
      <c r="AF131" s="15">
        <v>0</v>
      </c>
      <c r="AG131" s="15">
        <v>5</v>
      </c>
      <c r="AH131" s="15">
        <f t="shared" si="6"/>
        <v>0</v>
      </c>
      <c r="AI131" s="15"/>
      <c r="AJ131" s="15"/>
      <c r="AK131" s="15"/>
    </row>
    <row r="132" spans="1:37" ht="15.75" customHeight="1">
      <c r="A132" s="9">
        <v>43431.600694444445</v>
      </c>
      <c r="B132" s="10">
        <v>43431.600694444445</v>
      </c>
      <c r="C132" s="11">
        <f t="shared" si="0"/>
        <v>43431.684027777781</v>
      </c>
      <c r="D132" s="13">
        <v>2</v>
      </c>
      <c r="E132" s="15">
        <v>2942</v>
      </c>
      <c r="F132" s="15" t="s">
        <v>247</v>
      </c>
      <c r="G132" s="15"/>
      <c r="H132" s="15" t="s">
        <v>63</v>
      </c>
      <c r="I132" s="15">
        <f t="shared" si="1"/>
        <v>0</v>
      </c>
      <c r="J132" s="15">
        <v>21</v>
      </c>
      <c r="K132" s="15" t="s">
        <v>82</v>
      </c>
      <c r="L132" s="15" t="s">
        <v>248</v>
      </c>
      <c r="M132" s="15">
        <v>5</v>
      </c>
      <c r="N132" s="15" t="s">
        <v>89</v>
      </c>
      <c r="O132" s="15"/>
      <c r="P132" s="15" t="s">
        <v>17</v>
      </c>
      <c r="Q132" s="15">
        <f t="shared" si="2"/>
        <v>1</v>
      </c>
      <c r="R132" s="15">
        <f t="shared" si="3"/>
        <v>0</v>
      </c>
      <c r="S132" s="15">
        <f t="shared" si="4"/>
        <v>0</v>
      </c>
      <c r="T132" s="15">
        <f t="shared" si="5"/>
        <v>0</v>
      </c>
      <c r="U132" s="15">
        <v>4</v>
      </c>
      <c r="V132" s="15">
        <v>5282</v>
      </c>
      <c r="W132" s="15">
        <v>0</v>
      </c>
      <c r="X132" s="15">
        <v>1</v>
      </c>
      <c r="Y132" s="15">
        <v>0</v>
      </c>
      <c r="Z132" s="15">
        <v>1</v>
      </c>
      <c r="AA132" s="15">
        <v>0</v>
      </c>
      <c r="AB132" s="15">
        <v>1</v>
      </c>
      <c r="AC132" s="15">
        <v>0</v>
      </c>
      <c r="AD132" s="15">
        <v>1</v>
      </c>
      <c r="AE132" s="15">
        <v>0</v>
      </c>
      <c r="AF132" s="15">
        <v>0</v>
      </c>
      <c r="AG132" s="15">
        <v>4</v>
      </c>
      <c r="AH132" s="15">
        <f t="shared" si="6"/>
        <v>0</v>
      </c>
      <c r="AI132" s="15"/>
      <c r="AJ132" s="15"/>
      <c r="AK132" s="15"/>
    </row>
    <row r="133" spans="1:37" ht="15.75" customHeight="1">
      <c r="A133" s="9">
        <v>43430.54583333333</v>
      </c>
      <c r="B133" s="10">
        <v>43430.54583333333</v>
      </c>
      <c r="C133" s="11">
        <f t="shared" si="0"/>
        <v>43430.629166666666</v>
      </c>
      <c r="D133" s="13">
        <v>2</v>
      </c>
      <c r="E133" s="15">
        <v>2969</v>
      </c>
      <c r="F133" s="17" t="s">
        <v>249</v>
      </c>
      <c r="G133" s="17"/>
      <c r="H133" s="15" t="s">
        <v>94</v>
      </c>
      <c r="I133" s="15">
        <f t="shared" si="1"/>
        <v>1</v>
      </c>
      <c r="J133" s="15">
        <v>20</v>
      </c>
      <c r="K133" s="15" t="s">
        <v>95</v>
      </c>
      <c r="L133" s="15"/>
      <c r="M133" s="15">
        <v>4</v>
      </c>
      <c r="N133" s="15" t="s">
        <v>90</v>
      </c>
      <c r="O133" s="15"/>
      <c r="P133" s="15" t="s">
        <v>19</v>
      </c>
      <c r="Q133" s="15">
        <f t="shared" si="2"/>
        <v>0</v>
      </c>
      <c r="R133" s="15">
        <f t="shared" si="3"/>
        <v>0</v>
      </c>
      <c r="S133" s="15">
        <f t="shared" si="4"/>
        <v>1</v>
      </c>
      <c r="T133" s="15">
        <f t="shared" si="5"/>
        <v>0</v>
      </c>
      <c r="U133" s="17">
        <v>5</v>
      </c>
      <c r="V133" s="15">
        <v>5082</v>
      </c>
      <c r="W133" s="15">
        <v>0</v>
      </c>
      <c r="X133" s="15">
        <v>0</v>
      </c>
      <c r="Y133" s="15">
        <v>0</v>
      </c>
      <c r="Z133" s="15">
        <v>1</v>
      </c>
      <c r="AA133" s="15">
        <v>1</v>
      </c>
      <c r="AB133" s="15">
        <v>1</v>
      </c>
      <c r="AC133" s="15">
        <v>1</v>
      </c>
      <c r="AD133" s="15">
        <v>0</v>
      </c>
      <c r="AE133" s="15">
        <v>0</v>
      </c>
      <c r="AF133" s="15">
        <v>0</v>
      </c>
      <c r="AG133" s="15">
        <v>4</v>
      </c>
      <c r="AH133" s="15">
        <f t="shared" si="6"/>
        <v>0</v>
      </c>
      <c r="AI133" s="15"/>
      <c r="AJ133" s="15"/>
      <c r="AK133" s="15"/>
    </row>
    <row r="134" spans="1:37" ht="15.75" customHeight="1"/>
    <row r="135" spans="1:37" ht="15.75" customHeight="1"/>
    <row r="136" spans="1:37" ht="15.75" customHeight="1"/>
    <row r="137" spans="1:37" ht="15.75" customHeight="1"/>
    <row r="138" spans="1:37" ht="15.75" customHeight="1"/>
    <row r="139" spans="1:37" ht="15.75" customHeight="1"/>
    <row r="140" spans="1:37" ht="15.75" customHeight="1"/>
    <row r="141" spans="1:37" ht="15.75" customHeight="1"/>
    <row r="142" spans="1:37" ht="15.75" customHeight="1"/>
    <row r="143" spans="1:37" ht="15.75" customHeight="1"/>
    <row r="144" spans="1:37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5" right="0.75" top="1" bottom="1" header="0" footer="0"/>
  <pageSetup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000"/>
  <sheetViews>
    <sheetView workbookViewId="0"/>
  </sheetViews>
  <sheetFormatPr baseColWidth="10" defaultColWidth="11.1640625" defaultRowHeight="15" customHeight="1" x14ac:dyDescent="0"/>
  <cols>
    <col min="1" max="5" width="10.5" customWidth="1"/>
    <col min="6" max="6" width="26.33203125" customWidth="1"/>
    <col min="7" max="7" width="10.83203125" customWidth="1"/>
    <col min="8" max="17" width="10.5" customWidth="1"/>
    <col min="18" max="18" width="13.6640625" customWidth="1"/>
    <col min="19" max="19" width="13.5" customWidth="1"/>
    <col min="20" max="20" width="13.33203125" customWidth="1"/>
    <col min="21" max="21" width="12.6640625" customWidth="1"/>
    <col min="22" max="22" width="11.33203125" customWidth="1"/>
    <col min="23" max="39" width="10.5" customWidth="1"/>
  </cols>
  <sheetData>
    <row r="1" spans="1:39" ht="89">
      <c r="A1" s="1" t="s">
        <v>0</v>
      </c>
      <c r="B1" s="1" t="s">
        <v>2</v>
      </c>
      <c r="C1" s="1" t="s">
        <v>3</v>
      </c>
      <c r="D1" s="1" t="s">
        <v>4</v>
      </c>
      <c r="E1" s="2" t="s">
        <v>5</v>
      </c>
      <c r="F1" s="2" t="s">
        <v>6</v>
      </c>
      <c r="G1" s="2" t="s">
        <v>7</v>
      </c>
      <c r="H1" s="2" t="s">
        <v>35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3" t="s">
        <v>34</v>
      </c>
      <c r="AJ1" s="3" t="s">
        <v>36</v>
      </c>
    </row>
    <row r="2" spans="1:39">
      <c r="A2" s="6">
        <v>43419.733437499999</v>
      </c>
      <c r="B2" s="8">
        <v>43419.733437499999</v>
      </c>
      <c r="C2" s="12">
        <f t="shared" ref="C2:C135" si="0">B2+((1/24)*2)</f>
        <v>43419.816770833335</v>
      </c>
      <c r="D2" s="14">
        <v>3</v>
      </c>
      <c r="E2" s="16">
        <v>1001</v>
      </c>
      <c r="F2" s="18" t="s">
        <v>59</v>
      </c>
      <c r="G2" s="18" t="s">
        <v>61</v>
      </c>
      <c r="H2" s="18" t="s">
        <v>64</v>
      </c>
      <c r="I2" s="16" t="s">
        <v>63</v>
      </c>
      <c r="J2" s="16">
        <f t="shared" ref="J2:J181" si="1">IF(I2="Male",1,0)</f>
        <v>0</v>
      </c>
      <c r="K2" s="16">
        <v>19</v>
      </c>
      <c r="L2" s="16" t="s">
        <v>69</v>
      </c>
      <c r="M2" s="16"/>
      <c r="N2" s="16">
        <f>IF(L2="Freshman",1,0)</f>
        <v>1</v>
      </c>
      <c r="O2" s="16" t="s">
        <v>76</v>
      </c>
      <c r="P2" s="16"/>
      <c r="Q2" s="16" t="s">
        <v>18</v>
      </c>
      <c r="R2" s="16">
        <f t="shared" ref="R2:R135" si="2">IF(Q2="DL",1,0)</f>
        <v>0</v>
      </c>
      <c r="S2" s="16">
        <f t="shared" ref="S2:S135" si="3">IF(Q2="DG",1,0)</f>
        <v>1</v>
      </c>
      <c r="T2" s="16">
        <f t="shared" ref="T2:T135" si="4">IF(Q2="NL",1,0)</f>
        <v>0</v>
      </c>
      <c r="U2" s="16">
        <f t="shared" ref="U2:U135" si="5">IF(Q2="NG",1,0)</f>
        <v>0</v>
      </c>
      <c r="V2" s="18">
        <v>4</v>
      </c>
      <c r="W2" s="16">
        <v>1361</v>
      </c>
      <c r="X2" s="16">
        <v>0</v>
      </c>
      <c r="Y2" s="16">
        <v>0</v>
      </c>
      <c r="Z2" s="16">
        <v>1</v>
      </c>
      <c r="AA2" s="16">
        <v>0</v>
      </c>
      <c r="AB2" s="16">
        <v>0</v>
      </c>
      <c r="AC2" s="16">
        <v>0</v>
      </c>
      <c r="AD2" s="16">
        <v>1</v>
      </c>
      <c r="AE2" s="16">
        <v>0</v>
      </c>
      <c r="AF2" s="16">
        <v>1</v>
      </c>
      <c r="AG2" s="16">
        <v>0</v>
      </c>
      <c r="AH2" s="16">
        <v>3</v>
      </c>
      <c r="AI2" s="16">
        <f t="shared" ref="AI2:AI133" si="6">IF(V2-AH2-1&gt;0,1,0)</f>
        <v>0</v>
      </c>
      <c r="AJ2" s="16"/>
      <c r="AK2" s="14"/>
      <c r="AL2" s="14"/>
      <c r="AM2" s="14"/>
    </row>
    <row r="3" spans="1:39">
      <c r="A3" s="6">
        <v>43433.499305555553</v>
      </c>
      <c r="B3" s="8">
        <v>43433.499305555553</v>
      </c>
      <c r="C3" s="12">
        <f t="shared" si="0"/>
        <v>43433.582638888889</v>
      </c>
      <c r="D3" s="14">
        <v>2</v>
      </c>
      <c r="E3" s="16">
        <v>1024</v>
      </c>
      <c r="F3" s="16" t="s">
        <v>81</v>
      </c>
      <c r="G3" s="16"/>
      <c r="H3" s="18" t="s">
        <v>64</v>
      </c>
      <c r="I3" s="16" t="s">
        <v>63</v>
      </c>
      <c r="J3" s="16">
        <f t="shared" si="1"/>
        <v>0</v>
      </c>
      <c r="K3" s="16">
        <v>27</v>
      </c>
      <c r="L3" s="16" t="s">
        <v>82</v>
      </c>
      <c r="M3" s="16" t="s">
        <v>83</v>
      </c>
      <c r="N3" s="16">
        <v>5</v>
      </c>
      <c r="O3" s="16" t="s">
        <v>84</v>
      </c>
      <c r="P3" s="16"/>
      <c r="Q3" s="18" t="s">
        <v>18</v>
      </c>
      <c r="R3" s="16">
        <f t="shared" si="2"/>
        <v>0</v>
      </c>
      <c r="S3" s="16">
        <f t="shared" si="3"/>
        <v>1</v>
      </c>
      <c r="T3" s="16">
        <f t="shared" si="4"/>
        <v>0</v>
      </c>
      <c r="U3" s="16">
        <f t="shared" si="5"/>
        <v>0</v>
      </c>
      <c r="V3" s="16">
        <v>2</v>
      </c>
      <c r="W3" s="16">
        <v>7096</v>
      </c>
      <c r="X3" s="16">
        <v>0</v>
      </c>
      <c r="Y3" s="16">
        <v>0</v>
      </c>
      <c r="Z3" s="16">
        <v>1</v>
      </c>
      <c r="AA3" s="16">
        <v>0</v>
      </c>
      <c r="AB3" s="16">
        <v>0</v>
      </c>
      <c r="AC3" s="16">
        <v>0</v>
      </c>
      <c r="AD3" s="16">
        <v>0</v>
      </c>
      <c r="AE3" s="16">
        <v>0</v>
      </c>
      <c r="AF3" s="16">
        <v>0</v>
      </c>
      <c r="AG3" s="16">
        <v>0</v>
      </c>
      <c r="AH3" s="16">
        <v>1</v>
      </c>
      <c r="AI3" s="16">
        <f t="shared" si="6"/>
        <v>0</v>
      </c>
      <c r="AJ3" s="16"/>
      <c r="AK3" s="14"/>
      <c r="AL3" s="14"/>
      <c r="AM3" s="14"/>
    </row>
    <row r="4" spans="1:39">
      <c r="A4" s="6">
        <v>43433.488888888889</v>
      </c>
      <c r="B4" s="8">
        <v>43433.488888888889</v>
      </c>
      <c r="C4" s="12">
        <f t="shared" si="0"/>
        <v>43433.572222222225</v>
      </c>
      <c r="D4" s="14">
        <v>2</v>
      </c>
      <c r="E4" s="16">
        <v>1035</v>
      </c>
      <c r="F4" s="16" t="s">
        <v>85</v>
      </c>
      <c r="G4" s="16"/>
      <c r="H4" s="18" t="s">
        <v>64</v>
      </c>
      <c r="I4" s="16" t="s">
        <v>63</v>
      </c>
      <c r="J4" s="16">
        <f t="shared" si="1"/>
        <v>0</v>
      </c>
      <c r="K4" s="16">
        <v>23</v>
      </c>
      <c r="L4" s="16" t="s">
        <v>86</v>
      </c>
      <c r="M4" s="16"/>
      <c r="N4" s="16">
        <v>3</v>
      </c>
      <c r="O4" s="16" t="s">
        <v>84</v>
      </c>
      <c r="P4" s="16"/>
      <c r="Q4" s="16" t="s">
        <v>18</v>
      </c>
      <c r="R4" s="16">
        <f t="shared" si="2"/>
        <v>0</v>
      </c>
      <c r="S4" s="16">
        <f t="shared" si="3"/>
        <v>1</v>
      </c>
      <c r="T4" s="16">
        <f t="shared" si="4"/>
        <v>0</v>
      </c>
      <c r="U4" s="16">
        <f t="shared" si="5"/>
        <v>0</v>
      </c>
      <c r="V4" s="16">
        <v>4</v>
      </c>
      <c r="W4" s="16">
        <v>7146</v>
      </c>
      <c r="X4" s="16">
        <v>0</v>
      </c>
      <c r="Y4" s="16">
        <v>0</v>
      </c>
      <c r="Z4" s="16">
        <v>0</v>
      </c>
      <c r="AA4" s="16">
        <v>0</v>
      </c>
      <c r="AB4" s="16">
        <v>0</v>
      </c>
      <c r="AC4" s="16">
        <v>1</v>
      </c>
      <c r="AD4" s="16">
        <v>0</v>
      </c>
      <c r="AE4" s="16">
        <v>0</v>
      </c>
      <c r="AF4" s="16">
        <v>0</v>
      </c>
      <c r="AG4" s="16">
        <v>0</v>
      </c>
      <c r="AH4" s="16">
        <v>1</v>
      </c>
      <c r="AI4" s="16">
        <f t="shared" si="6"/>
        <v>1</v>
      </c>
      <c r="AJ4" s="16">
        <f>V4-AH4-1</f>
        <v>2</v>
      </c>
      <c r="AK4" s="14"/>
      <c r="AL4" s="14"/>
      <c r="AM4" s="14"/>
    </row>
    <row r="5" spans="1:39">
      <c r="A5" s="6">
        <v>43420.481249999997</v>
      </c>
      <c r="B5" s="8">
        <v>43420.481249999997</v>
      </c>
      <c r="C5" s="12">
        <f t="shared" si="0"/>
        <v>43420.564583333333</v>
      </c>
      <c r="D5" s="14">
        <v>2</v>
      </c>
      <c r="E5" s="16">
        <v>1058</v>
      </c>
      <c r="F5" s="18" t="s">
        <v>87</v>
      </c>
      <c r="G5" s="18"/>
      <c r="H5" s="18" t="s">
        <v>64</v>
      </c>
      <c r="I5" s="16" t="s">
        <v>63</v>
      </c>
      <c r="J5" s="16">
        <f t="shared" si="1"/>
        <v>0</v>
      </c>
      <c r="K5" s="16">
        <v>27</v>
      </c>
      <c r="L5" s="16" t="s">
        <v>82</v>
      </c>
      <c r="M5" s="16" t="s">
        <v>88</v>
      </c>
      <c r="N5" s="16">
        <v>5</v>
      </c>
      <c r="O5" s="16" t="s">
        <v>89</v>
      </c>
      <c r="P5" s="16" t="s">
        <v>90</v>
      </c>
      <c r="Q5" s="16" t="s">
        <v>18</v>
      </c>
      <c r="R5" s="16">
        <f t="shared" si="2"/>
        <v>0</v>
      </c>
      <c r="S5" s="16">
        <f t="shared" si="3"/>
        <v>1</v>
      </c>
      <c r="T5" s="16">
        <f t="shared" si="4"/>
        <v>0</v>
      </c>
      <c r="U5" s="16">
        <f t="shared" si="5"/>
        <v>0</v>
      </c>
      <c r="V5" s="18">
        <v>5</v>
      </c>
      <c r="W5" s="16">
        <v>3054</v>
      </c>
      <c r="X5" s="16">
        <v>0</v>
      </c>
      <c r="Y5" s="16">
        <v>0</v>
      </c>
      <c r="Z5" s="16">
        <v>0</v>
      </c>
      <c r="AA5" s="16">
        <v>0</v>
      </c>
      <c r="AB5" s="16">
        <v>1</v>
      </c>
      <c r="AC5" s="16">
        <v>0</v>
      </c>
      <c r="AD5" s="16">
        <v>0</v>
      </c>
      <c r="AE5" s="16">
        <v>1</v>
      </c>
      <c r="AF5" s="16">
        <v>1</v>
      </c>
      <c r="AG5" s="16">
        <v>1</v>
      </c>
      <c r="AH5" s="16">
        <v>4</v>
      </c>
      <c r="AI5" s="16">
        <f t="shared" si="6"/>
        <v>0</v>
      </c>
      <c r="AJ5" s="16"/>
      <c r="AK5" s="14"/>
      <c r="AL5" s="14"/>
      <c r="AM5" s="14"/>
    </row>
    <row r="6" spans="1:39">
      <c r="A6" s="6">
        <v>43422.719444444447</v>
      </c>
      <c r="B6" s="8">
        <v>43422.719444444447</v>
      </c>
      <c r="C6" s="12">
        <f t="shared" si="0"/>
        <v>43422.802777777782</v>
      </c>
      <c r="D6" s="14">
        <v>3</v>
      </c>
      <c r="E6" s="16">
        <v>1077</v>
      </c>
      <c r="F6" s="18" t="s">
        <v>91</v>
      </c>
      <c r="G6" s="18"/>
      <c r="H6" s="18" t="s">
        <v>64</v>
      </c>
      <c r="I6" s="16" t="s">
        <v>63</v>
      </c>
      <c r="J6" s="16">
        <f t="shared" si="1"/>
        <v>0</v>
      </c>
      <c r="K6" s="16">
        <v>18</v>
      </c>
      <c r="L6" s="16" t="s">
        <v>69</v>
      </c>
      <c r="M6" s="16"/>
      <c r="N6" s="16">
        <f>IF(L6="Freshman",1,0)</f>
        <v>1</v>
      </c>
      <c r="O6" s="16" t="s">
        <v>92</v>
      </c>
      <c r="P6" s="16"/>
      <c r="Q6" s="16" t="s">
        <v>18</v>
      </c>
      <c r="R6" s="16">
        <f t="shared" si="2"/>
        <v>0</v>
      </c>
      <c r="S6" s="16">
        <f t="shared" si="3"/>
        <v>1</v>
      </c>
      <c r="T6" s="16">
        <f t="shared" si="4"/>
        <v>0</v>
      </c>
      <c r="U6" s="16">
        <f t="shared" si="5"/>
        <v>0</v>
      </c>
      <c r="V6" s="18">
        <v>5</v>
      </c>
      <c r="W6" s="16">
        <v>4190</v>
      </c>
      <c r="X6" s="16">
        <v>1</v>
      </c>
      <c r="Y6" s="16">
        <v>1</v>
      </c>
      <c r="Z6" s="16">
        <v>0</v>
      </c>
      <c r="AA6" s="16">
        <v>0</v>
      </c>
      <c r="AB6" s="16">
        <v>0</v>
      </c>
      <c r="AC6" s="16">
        <v>1</v>
      </c>
      <c r="AD6" s="16">
        <v>0</v>
      </c>
      <c r="AE6" s="16">
        <v>0</v>
      </c>
      <c r="AF6" s="16">
        <v>0</v>
      </c>
      <c r="AG6" s="16">
        <v>1</v>
      </c>
      <c r="AH6" s="16">
        <v>4</v>
      </c>
      <c r="AI6" s="16">
        <f t="shared" si="6"/>
        <v>0</v>
      </c>
      <c r="AJ6" s="16"/>
      <c r="AK6" s="14"/>
      <c r="AL6" s="14"/>
      <c r="AM6" s="14"/>
    </row>
    <row r="7" spans="1:39">
      <c r="A7" s="6">
        <v>43434.369444444441</v>
      </c>
      <c r="B7" s="8">
        <v>43434.369444444441</v>
      </c>
      <c r="C7" s="12">
        <f t="shared" si="0"/>
        <v>43434.452777777777</v>
      </c>
      <c r="D7" s="14">
        <v>1</v>
      </c>
      <c r="E7" s="16">
        <v>1090</v>
      </c>
      <c r="F7" s="16" t="s">
        <v>93</v>
      </c>
      <c r="G7" s="16"/>
      <c r="H7" s="18" t="s">
        <v>64</v>
      </c>
      <c r="I7" s="16" t="s">
        <v>94</v>
      </c>
      <c r="J7" s="16">
        <f t="shared" si="1"/>
        <v>1</v>
      </c>
      <c r="K7" s="16">
        <v>22</v>
      </c>
      <c r="L7" s="16" t="s">
        <v>95</v>
      </c>
      <c r="M7" s="16"/>
      <c r="N7" s="16">
        <v>4</v>
      </c>
      <c r="O7" s="16" t="s">
        <v>76</v>
      </c>
      <c r="P7" s="16"/>
      <c r="Q7" s="16" t="s">
        <v>18</v>
      </c>
      <c r="R7" s="16">
        <f t="shared" si="2"/>
        <v>0</v>
      </c>
      <c r="S7" s="16">
        <f t="shared" si="3"/>
        <v>1</v>
      </c>
      <c r="T7" s="16">
        <f t="shared" si="4"/>
        <v>0</v>
      </c>
      <c r="U7" s="16">
        <f t="shared" si="5"/>
        <v>0</v>
      </c>
      <c r="V7" s="16">
        <v>7</v>
      </c>
      <c r="W7" s="16">
        <v>8094</v>
      </c>
      <c r="X7" s="16">
        <v>0</v>
      </c>
      <c r="Y7" s="16">
        <v>0</v>
      </c>
      <c r="Z7" s="16">
        <v>1</v>
      </c>
      <c r="AA7" s="16">
        <v>1</v>
      </c>
      <c r="AB7" s="16">
        <v>1</v>
      </c>
      <c r="AC7" s="16">
        <v>1</v>
      </c>
      <c r="AD7" s="16">
        <v>0</v>
      </c>
      <c r="AE7" s="16">
        <v>0</v>
      </c>
      <c r="AF7" s="16">
        <v>0</v>
      </c>
      <c r="AG7" s="16">
        <v>1</v>
      </c>
      <c r="AH7" s="16">
        <v>5</v>
      </c>
      <c r="AI7" s="16">
        <f t="shared" si="6"/>
        <v>1</v>
      </c>
      <c r="AJ7" s="16">
        <f>V7-AH7-1</f>
        <v>1</v>
      </c>
      <c r="AK7" s="14"/>
      <c r="AL7" s="14"/>
      <c r="AM7" s="14"/>
    </row>
    <row r="8" spans="1:39">
      <c r="A8" s="6">
        <v>43430.538194444445</v>
      </c>
      <c r="B8" s="8">
        <v>43430.538194444445</v>
      </c>
      <c r="C8" s="12">
        <f t="shared" si="0"/>
        <v>43430.621527777781</v>
      </c>
      <c r="D8" s="14">
        <v>2</v>
      </c>
      <c r="E8" s="16">
        <v>1137</v>
      </c>
      <c r="F8" s="18" t="s">
        <v>96</v>
      </c>
      <c r="G8" s="18"/>
      <c r="H8" s="18" t="s">
        <v>64</v>
      </c>
      <c r="I8" s="16" t="s">
        <v>63</v>
      </c>
      <c r="J8" s="16">
        <f t="shared" si="1"/>
        <v>0</v>
      </c>
      <c r="K8" s="16">
        <v>19</v>
      </c>
      <c r="L8" s="16" t="s">
        <v>97</v>
      </c>
      <c r="M8" s="16"/>
      <c r="N8" s="16">
        <v>2</v>
      </c>
      <c r="O8" s="16" t="s">
        <v>76</v>
      </c>
      <c r="P8" s="16"/>
      <c r="Q8" s="16" t="s">
        <v>18</v>
      </c>
      <c r="R8" s="16">
        <f t="shared" si="2"/>
        <v>0</v>
      </c>
      <c r="S8" s="16">
        <f t="shared" si="3"/>
        <v>1</v>
      </c>
      <c r="T8" s="16">
        <f t="shared" si="4"/>
        <v>0</v>
      </c>
      <c r="U8" s="16">
        <f t="shared" si="5"/>
        <v>0</v>
      </c>
      <c r="V8" s="18">
        <v>7</v>
      </c>
      <c r="W8" s="16">
        <v>5111</v>
      </c>
      <c r="X8" s="16">
        <v>1</v>
      </c>
      <c r="Y8" s="16">
        <v>0</v>
      </c>
      <c r="Z8" s="16">
        <v>0</v>
      </c>
      <c r="AA8" s="16">
        <v>1</v>
      </c>
      <c r="AB8" s="16">
        <v>1</v>
      </c>
      <c r="AC8" s="16">
        <v>0</v>
      </c>
      <c r="AD8" s="16">
        <v>0</v>
      </c>
      <c r="AE8" s="16">
        <v>1</v>
      </c>
      <c r="AF8" s="16">
        <v>1</v>
      </c>
      <c r="AG8" s="16">
        <v>1</v>
      </c>
      <c r="AH8" s="16">
        <v>6</v>
      </c>
      <c r="AI8" s="16">
        <f t="shared" si="6"/>
        <v>0</v>
      </c>
      <c r="AJ8" s="16"/>
      <c r="AK8" s="14"/>
      <c r="AL8" s="14"/>
      <c r="AM8" s="14"/>
    </row>
    <row r="9" spans="1:39">
      <c r="A9" s="6">
        <v>43419.579745370371</v>
      </c>
      <c r="B9" s="8">
        <v>43419.579745370371</v>
      </c>
      <c r="C9" s="12">
        <f t="shared" si="0"/>
        <v>43419.663078703707</v>
      </c>
      <c r="D9" s="14">
        <v>2</v>
      </c>
      <c r="E9" s="16">
        <v>1144</v>
      </c>
      <c r="F9" s="18" t="s">
        <v>98</v>
      </c>
      <c r="G9" s="18"/>
      <c r="H9" s="18" t="s">
        <v>64</v>
      </c>
      <c r="I9" s="16" t="s">
        <v>63</v>
      </c>
      <c r="J9" s="16">
        <f t="shared" si="1"/>
        <v>0</v>
      </c>
      <c r="K9" s="16">
        <v>18</v>
      </c>
      <c r="L9" s="16" t="s">
        <v>69</v>
      </c>
      <c r="M9" s="16"/>
      <c r="N9" s="16">
        <f>IF(L9="Freshman",1,0)</f>
        <v>1</v>
      </c>
      <c r="O9" s="16" t="s">
        <v>99</v>
      </c>
      <c r="P9" s="16"/>
      <c r="Q9" s="16" t="s">
        <v>18</v>
      </c>
      <c r="R9" s="16">
        <f t="shared" si="2"/>
        <v>0</v>
      </c>
      <c r="S9" s="16">
        <f t="shared" si="3"/>
        <v>1</v>
      </c>
      <c r="T9" s="16">
        <f t="shared" si="4"/>
        <v>0</v>
      </c>
      <c r="U9" s="16">
        <f t="shared" si="5"/>
        <v>0</v>
      </c>
      <c r="V9" s="18">
        <v>3</v>
      </c>
      <c r="W9" s="16">
        <v>1506</v>
      </c>
      <c r="X9" s="16">
        <v>0</v>
      </c>
      <c r="Y9" s="16">
        <v>0</v>
      </c>
      <c r="Z9" s="16">
        <v>0</v>
      </c>
      <c r="AA9" s="16">
        <v>0</v>
      </c>
      <c r="AB9" s="16">
        <v>1</v>
      </c>
      <c r="AC9" s="16">
        <v>0</v>
      </c>
      <c r="AD9" s="16">
        <v>0</v>
      </c>
      <c r="AE9" s="16">
        <v>1</v>
      </c>
      <c r="AF9" s="16">
        <v>0</v>
      </c>
      <c r="AG9" s="16">
        <v>0</v>
      </c>
      <c r="AH9" s="16">
        <v>2</v>
      </c>
      <c r="AI9" s="16">
        <f t="shared" si="6"/>
        <v>0</v>
      </c>
      <c r="AJ9" s="16"/>
      <c r="AK9" s="14"/>
      <c r="AL9" s="14"/>
      <c r="AM9" s="14"/>
    </row>
    <row r="10" spans="1:39">
      <c r="A10" s="6">
        <v>43420.393750000003</v>
      </c>
      <c r="B10" s="8">
        <v>43420.393750000003</v>
      </c>
      <c r="C10" s="12">
        <f t="shared" si="0"/>
        <v>43420.477083333339</v>
      </c>
      <c r="D10" s="14">
        <v>1</v>
      </c>
      <c r="E10" s="16">
        <v>1151</v>
      </c>
      <c r="F10" s="18" t="s">
        <v>100</v>
      </c>
      <c r="G10" s="18"/>
      <c r="H10" s="18" t="s">
        <v>64</v>
      </c>
      <c r="I10" s="16" t="s">
        <v>94</v>
      </c>
      <c r="J10" s="16">
        <f t="shared" si="1"/>
        <v>1</v>
      </c>
      <c r="K10" s="16">
        <v>25</v>
      </c>
      <c r="L10" s="16" t="s">
        <v>82</v>
      </c>
      <c r="M10" s="16"/>
      <c r="N10" s="16">
        <v>5</v>
      </c>
      <c r="O10" s="16" t="s">
        <v>89</v>
      </c>
      <c r="P10" s="16"/>
      <c r="Q10" s="16" t="s">
        <v>18</v>
      </c>
      <c r="R10" s="16">
        <f t="shared" si="2"/>
        <v>0</v>
      </c>
      <c r="S10" s="16">
        <f t="shared" si="3"/>
        <v>1</v>
      </c>
      <c r="T10" s="16">
        <f t="shared" si="4"/>
        <v>0</v>
      </c>
      <c r="U10" s="16">
        <f t="shared" si="5"/>
        <v>0</v>
      </c>
      <c r="V10" s="18">
        <v>3</v>
      </c>
      <c r="W10" s="16">
        <v>3241</v>
      </c>
      <c r="X10" s="16">
        <v>0</v>
      </c>
      <c r="Y10" s="16">
        <v>0</v>
      </c>
      <c r="Z10" s="16">
        <v>1</v>
      </c>
      <c r="AA10" s="16">
        <v>0</v>
      </c>
      <c r="AB10" s="16">
        <v>0</v>
      </c>
      <c r="AC10" s="16">
        <v>0</v>
      </c>
      <c r="AD10" s="16">
        <v>1</v>
      </c>
      <c r="AE10" s="16">
        <v>0</v>
      </c>
      <c r="AF10" s="16">
        <v>0</v>
      </c>
      <c r="AG10" s="16">
        <v>0</v>
      </c>
      <c r="AH10" s="16">
        <v>2</v>
      </c>
      <c r="AI10" s="16">
        <f t="shared" si="6"/>
        <v>0</v>
      </c>
      <c r="AJ10" s="16"/>
      <c r="AK10" s="14"/>
      <c r="AL10" s="14"/>
      <c r="AM10" s="14"/>
    </row>
    <row r="11" spans="1:39">
      <c r="A11" s="6">
        <v>43422.702777777777</v>
      </c>
      <c r="B11" s="8">
        <v>43422.702777777777</v>
      </c>
      <c r="C11" s="12">
        <f t="shared" si="0"/>
        <v>43422.786111111112</v>
      </c>
      <c r="D11" s="14">
        <v>3</v>
      </c>
      <c r="E11" s="16">
        <v>1191</v>
      </c>
      <c r="F11" s="18" t="s">
        <v>101</v>
      </c>
      <c r="G11" s="18"/>
      <c r="H11" s="18" t="s">
        <v>64</v>
      </c>
      <c r="I11" s="16" t="s">
        <v>63</v>
      </c>
      <c r="J11" s="16">
        <f t="shared" si="1"/>
        <v>0</v>
      </c>
      <c r="K11" s="16">
        <v>22</v>
      </c>
      <c r="L11" s="16" t="s">
        <v>82</v>
      </c>
      <c r="M11" s="16" t="s">
        <v>102</v>
      </c>
      <c r="N11" s="16">
        <v>5</v>
      </c>
      <c r="O11" s="16" t="s">
        <v>90</v>
      </c>
      <c r="P11" s="16"/>
      <c r="Q11" s="16" t="s">
        <v>18</v>
      </c>
      <c r="R11" s="16">
        <f t="shared" si="2"/>
        <v>0</v>
      </c>
      <c r="S11" s="16">
        <f t="shared" si="3"/>
        <v>1</v>
      </c>
      <c r="T11" s="16">
        <f t="shared" si="4"/>
        <v>0</v>
      </c>
      <c r="U11" s="16">
        <f t="shared" si="5"/>
        <v>0</v>
      </c>
      <c r="V11" s="18">
        <v>3</v>
      </c>
      <c r="W11" s="16">
        <v>4031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1</v>
      </c>
      <c r="AF11" s="16">
        <v>0</v>
      </c>
      <c r="AG11" s="16">
        <v>1</v>
      </c>
      <c r="AH11" s="16">
        <v>2</v>
      </c>
      <c r="AI11" s="16">
        <f t="shared" si="6"/>
        <v>0</v>
      </c>
      <c r="AJ11" s="16"/>
      <c r="AK11" s="14"/>
      <c r="AL11" s="14"/>
      <c r="AM11" s="14"/>
    </row>
    <row r="12" spans="1:39">
      <c r="A12" s="6">
        <v>43419.711365740739</v>
      </c>
      <c r="B12" s="8">
        <v>43419.711365740739</v>
      </c>
      <c r="C12" s="12">
        <f t="shared" si="0"/>
        <v>43419.794699074075</v>
      </c>
      <c r="D12" s="14">
        <v>3</v>
      </c>
      <c r="E12" s="16">
        <v>1204</v>
      </c>
      <c r="F12" s="18" t="s">
        <v>103</v>
      </c>
      <c r="G12" s="18"/>
      <c r="H12" s="18" t="s">
        <v>64</v>
      </c>
      <c r="I12" s="16" t="s">
        <v>63</v>
      </c>
      <c r="J12" s="16">
        <f t="shared" si="1"/>
        <v>0</v>
      </c>
      <c r="K12" s="16">
        <v>18</v>
      </c>
      <c r="L12" s="16" t="s">
        <v>69</v>
      </c>
      <c r="M12" s="16"/>
      <c r="N12" s="16">
        <f t="shared" ref="N12:N13" si="7">IF(L12="Freshman",1,0)</f>
        <v>1</v>
      </c>
      <c r="O12" s="16" t="s">
        <v>104</v>
      </c>
      <c r="P12" s="16"/>
      <c r="Q12" s="16" t="s">
        <v>18</v>
      </c>
      <c r="R12" s="16">
        <f t="shared" si="2"/>
        <v>0</v>
      </c>
      <c r="S12" s="16">
        <f t="shared" si="3"/>
        <v>1</v>
      </c>
      <c r="T12" s="16">
        <f t="shared" si="4"/>
        <v>0</v>
      </c>
      <c r="U12" s="16">
        <f t="shared" si="5"/>
        <v>0</v>
      </c>
      <c r="V12" s="18">
        <v>5</v>
      </c>
      <c r="W12" s="16">
        <v>1377</v>
      </c>
      <c r="X12" s="16">
        <v>1</v>
      </c>
      <c r="Y12" s="16">
        <v>1</v>
      </c>
      <c r="Z12" s="16">
        <v>1</v>
      </c>
      <c r="AA12" s="16">
        <v>0</v>
      </c>
      <c r="AB12" s="16">
        <v>0</v>
      </c>
      <c r="AC12" s="16">
        <v>1</v>
      </c>
      <c r="AD12" s="16">
        <v>0</v>
      </c>
      <c r="AE12" s="16">
        <v>0</v>
      </c>
      <c r="AF12" s="16">
        <v>0</v>
      </c>
      <c r="AG12" s="16">
        <v>0</v>
      </c>
      <c r="AH12" s="16">
        <v>4</v>
      </c>
      <c r="AI12" s="16">
        <f t="shared" si="6"/>
        <v>0</v>
      </c>
      <c r="AJ12" s="16"/>
      <c r="AK12" s="14"/>
      <c r="AL12" s="14"/>
      <c r="AM12" s="14"/>
    </row>
    <row r="13" spans="1:39">
      <c r="A13" s="6">
        <v>43419.583067129628</v>
      </c>
      <c r="B13" s="8">
        <v>43419.583067129628</v>
      </c>
      <c r="C13" s="12">
        <f t="shared" si="0"/>
        <v>43419.666400462964</v>
      </c>
      <c r="D13" s="14">
        <v>2</v>
      </c>
      <c r="E13" s="16">
        <v>1210</v>
      </c>
      <c r="F13" s="18" t="s">
        <v>105</v>
      </c>
      <c r="G13" s="18"/>
      <c r="H13" s="18" t="s">
        <v>64</v>
      </c>
      <c r="I13" s="16" t="s">
        <v>63</v>
      </c>
      <c r="J13" s="16">
        <f t="shared" si="1"/>
        <v>0</v>
      </c>
      <c r="K13" s="16">
        <v>18</v>
      </c>
      <c r="L13" s="16" t="s">
        <v>69</v>
      </c>
      <c r="M13" s="16"/>
      <c r="N13" s="16">
        <f t="shared" si="7"/>
        <v>1</v>
      </c>
      <c r="O13" s="16" t="s">
        <v>104</v>
      </c>
      <c r="P13" s="16"/>
      <c r="Q13" s="16" t="s">
        <v>18</v>
      </c>
      <c r="R13" s="16">
        <f t="shared" si="2"/>
        <v>0</v>
      </c>
      <c r="S13" s="16">
        <f t="shared" si="3"/>
        <v>1</v>
      </c>
      <c r="T13" s="16">
        <f t="shared" si="4"/>
        <v>0</v>
      </c>
      <c r="U13" s="16">
        <f t="shared" si="5"/>
        <v>0</v>
      </c>
      <c r="V13" s="18">
        <v>2</v>
      </c>
      <c r="W13" s="16">
        <v>1251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1</v>
      </c>
      <c r="AD13" s="16">
        <v>0</v>
      </c>
      <c r="AE13" s="16">
        <v>0</v>
      </c>
      <c r="AF13" s="16">
        <v>0</v>
      </c>
      <c r="AG13" s="16">
        <v>0</v>
      </c>
      <c r="AH13" s="16">
        <v>1</v>
      </c>
      <c r="AI13" s="16">
        <f t="shared" si="6"/>
        <v>0</v>
      </c>
      <c r="AJ13" s="16"/>
      <c r="AK13" s="14"/>
      <c r="AL13" s="14"/>
      <c r="AM13" s="14"/>
    </row>
    <row r="14" spans="1:39">
      <c r="A14" s="6">
        <v>43433.478472222225</v>
      </c>
      <c r="B14" s="8">
        <v>43433.478472222225</v>
      </c>
      <c r="C14" s="12">
        <f t="shared" si="0"/>
        <v>43433.561805555561</v>
      </c>
      <c r="D14" s="14">
        <v>2</v>
      </c>
      <c r="E14" s="16">
        <v>1231</v>
      </c>
      <c r="F14" s="16" t="s">
        <v>106</v>
      </c>
      <c r="G14" s="16"/>
      <c r="H14" s="18" t="s">
        <v>64</v>
      </c>
      <c r="I14" s="16" t="s">
        <v>94</v>
      </c>
      <c r="J14" s="16">
        <f t="shared" si="1"/>
        <v>1</v>
      </c>
      <c r="K14" s="16">
        <v>22</v>
      </c>
      <c r="L14" s="16" t="s">
        <v>82</v>
      </c>
      <c r="M14" s="16" t="s">
        <v>88</v>
      </c>
      <c r="N14" s="16">
        <v>5</v>
      </c>
      <c r="O14" s="16" t="s">
        <v>90</v>
      </c>
      <c r="P14" s="16"/>
      <c r="Q14" s="16" t="s">
        <v>20</v>
      </c>
      <c r="R14" s="16">
        <f t="shared" si="2"/>
        <v>0</v>
      </c>
      <c r="S14" s="16">
        <f t="shared" si="3"/>
        <v>0</v>
      </c>
      <c r="T14" s="16">
        <f t="shared" si="4"/>
        <v>0</v>
      </c>
      <c r="U14" s="16">
        <f t="shared" si="5"/>
        <v>1</v>
      </c>
      <c r="V14" s="16">
        <v>7</v>
      </c>
      <c r="W14" s="16">
        <v>7239</v>
      </c>
      <c r="X14" s="16">
        <v>0</v>
      </c>
      <c r="Y14" s="16">
        <v>1</v>
      </c>
      <c r="Z14" s="16">
        <v>1</v>
      </c>
      <c r="AA14" s="16">
        <v>1</v>
      </c>
      <c r="AB14" s="16">
        <v>1</v>
      </c>
      <c r="AC14" s="16">
        <v>1</v>
      </c>
      <c r="AD14" s="16">
        <v>0</v>
      </c>
      <c r="AE14" s="16">
        <v>0</v>
      </c>
      <c r="AF14" s="16">
        <v>0</v>
      </c>
      <c r="AG14" s="16">
        <v>1</v>
      </c>
      <c r="AH14" s="16">
        <v>6</v>
      </c>
      <c r="AI14" s="16">
        <f t="shared" si="6"/>
        <v>0</v>
      </c>
      <c r="AJ14" s="16"/>
      <c r="AK14" s="14"/>
      <c r="AL14" s="14"/>
      <c r="AM14" s="14"/>
    </row>
    <row r="15" spans="1:39">
      <c r="A15" s="6">
        <v>43434.495138888888</v>
      </c>
      <c r="B15" s="8">
        <v>43434.495138888888</v>
      </c>
      <c r="C15" s="12">
        <f t="shared" si="0"/>
        <v>43434.578472222223</v>
      </c>
      <c r="D15" s="14">
        <v>2</v>
      </c>
      <c r="E15" s="16">
        <v>1244</v>
      </c>
      <c r="F15" s="16" t="s">
        <v>107</v>
      </c>
      <c r="G15" s="16"/>
      <c r="H15" s="18" t="s">
        <v>64</v>
      </c>
      <c r="I15" s="16" t="s">
        <v>63</v>
      </c>
      <c r="J15" s="16">
        <f t="shared" si="1"/>
        <v>0</v>
      </c>
      <c r="K15" s="16">
        <v>20</v>
      </c>
      <c r="L15" s="16" t="s">
        <v>86</v>
      </c>
      <c r="M15" s="16"/>
      <c r="N15" s="16">
        <v>3</v>
      </c>
      <c r="O15" s="16" t="s">
        <v>104</v>
      </c>
      <c r="P15" s="16"/>
      <c r="Q15" s="16" t="s">
        <v>18</v>
      </c>
      <c r="R15" s="16">
        <f t="shared" si="2"/>
        <v>0</v>
      </c>
      <c r="S15" s="16">
        <f t="shared" si="3"/>
        <v>1</v>
      </c>
      <c r="T15" s="16">
        <f t="shared" si="4"/>
        <v>0</v>
      </c>
      <c r="U15" s="16">
        <f t="shared" si="5"/>
        <v>0</v>
      </c>
      <c r="V15" s="16">
        <v>6</v>
      </c>
      <c r="W15" s="16">
        <v>9223</v>
      </c>
      <c r="X15" s="16">
        <v>0</v>
      </c>
      <c r="Y15" s="16">
        <v>1</v>
      </c>
      <c r="Z15" s="16">
        <v>1</v>
      </c>
      <c r="AA15" s="16">
        <v>0</v>
      </c>
      <c r="AB15" s="16">
        <v>1</v>
      </c>
      <c r="AC15" s="16">
        <v>1</v>
      </c>
      <c r="AD15" s="16">
        <v>0</v>
      </c>
      <c r="AE15" s="16">
        <v>1</v>
      </c>
      <c r="AF15" s="16">
        <v>0</v>
      </c>
      <c r="AG15" s="16">
        <v>0</v>
      </c>
      <c r="AH15" s="16">
        <v>5</v>
      </c>
      <c r="AI15" s="16">
        <f t="shared" si="6"/>
        <v>0</v>
      </c>
      <c r="AJ15" s="16"/>
      <c r="AK15" s="14"/>
      <c r="AL15" s="14"/>
      <c r="AM15" s="14"/>
    </row>
    <row r="16" spans="1:39">
      <c r="A16" s="6">
        <v>43419.640173611115</v>
      </c>
      <c r="B16" s="8">
        <v>43419.640173611115</v>
      </c>
      <c r="C16" s="12">
        <f t="shared" si="0"/>
        <v>43419.72350694445</v>
      </c>
      <c r="D16" s="14">
        <v>3</v>
      </c>
      <c r="E16" s="16">
        <v>1254</v>
      </c>
      <c r="F16" s="18" t="s">
        <v>108</v>
      </c>
      <c r="G16" s="18"/>
      <c r="H16" s="18" t="s">
        <v>64</v>
      </c>
      <c r="I16" s="16" t="s">
        <v>94</v>
      </c>
      <c r="J16" s="16">
        <f t="shared" si="1"/>
        <v>1</v>
      </c>
      <c r="K16" s="16">
        <v>21</v>
      </c>
      <c r="L16" s="16" t="s">
        <v>95</v>
      </c>
      <c r="M16" s="16"/>
      <c r="N16" s="16">
        <v>4</v>
      </c>
      <c r="O16" s="16" t="s">
        <v>76</v>
      </c>
      <c r="P16" s="16" t="s">
        <v>104</v>
      </c>
      <c r="Q16" s="16" t="s">
        <v>18</v>
      </c>
      <c r="R16" s="16">
        <f t="shared" si="2"/>
        <v>0</v>
      </c>
      <c r="S16" s="16">
        <f t="shared" si="3"/>
        <v>1</v>
      </c>
      <c r="T16" s="16">
        <f t="shared" si="4"/>
        <v>0</v>
      </c>
      <c r="U16" s="16">
        <f t="shared" si="5"/>
        <v>0</v>
      </c>
      <c r="V16" s="18">
        <v>3</v>
      </c>
      <c r="W16" s="16">
        <v>1438</v>
      </c>
      <c r="X16" s="16">
        <v>0</v>
      </c>
      <c r="Y16" s="16">
        <v>1</v>
      </c>
      <c r="Z16" s="16">
        <v>0</v>
      </c>
      <c r="AA16" s="16">
        <v>0</v>
      </c>
      <c r="AB16" s="16">
        <v>0</v>
      </c>
      <c r="AC16" s="16">
        <v>1</v>
      </c>
      <c r="AD16" s="16">
        <v>0</v>
      </c>
      <c r="AE16" s="16">
        <v>0</v>
      </c>
      <c r="AF16" s="16">
        <v>0</v>
      </c>
      <c r="AG16" s="16">
        <v>0</v>
      </c>
      <c r="AH16" s="16">
        <v>2</v>
      </c>
      <c r="AI16" s="16">
        <f t="shared" si="6"/>
        <v>0</v>
      </c>
      <c r="AJ16" s="16"/>
      <c r="AK16" s="14"/>
      <c r="AL16" s="14"/>
      <c r="AM16" s="14"/>
    </row>
    <row r="17" spans="1:39">
      <c r="A17" s="6">
        <v>43418.61142361111</v>
      </c>
      <c r="B17" s="8">
        <v>43418.61142361111</v>
      </c>
      <c r="C17" s="12">
        <f t="shared" si="0"/>
        <v>43418.694756944446</v>
      </c>
      <c r="D17" s="14">
        <v>2</v>
      </c>
      <c r="E17" s="16">
        <v>1255</v>
      </c>
      <c r="F17" s="18" t="s">
        <v>109</v>
      </c>
      <c r="G17" s="18"/>
      <c r="H17" s="18" t="s">
        <v>64</v>
      </c>
      <c r="I17" s="16" t="s">
        <v>63</v>
      </c>
      <c r="J17" s="16">
        <f t="shared" si="1"/>
        <v>0</v>
      </c>
      <c r="K17" s="16">
        <v>18</v>
      </c>
      <c r="L17" s="16" t="s">
        <v>69</v>
      </c>
      <c r="M17" s="16"/>
      <c r="N17" s="16">
        <f t="shared" ref="N17:N18" si="8">IF(L17="Freshman",1,0)</f>
        <v>1</v>
      </c>
      <c r="O17" s="16" t="s">
        <v>92</v>
      </c>
      <c r="P17" s="16"/>
      <c r="Q17" s="16" t="s">
        <v>18</v>
      </c>
      <c r="R17" s="16">
        <f t="shared" si="2"/>
        <v>0</v>
      </c>
      <c r="S17" s="16">
        <f t="shared" si="3"/>
        <v>1</v>
      </c>
      <c r="T17" s="16">
        <f t="shared" si="4"/>
        <v>0</v>
      </c>
      <c r="U17" s="16">
        <f t="shared" si="5"/>
        <v>0</v>
      </c>
      <c r="V17" s="18">
        <v>3</v>
      </c>
      <c r="W17" s="16">
        <v>1505</v>
      </c>
      <c r="X17" s="16">
        <v>1</v>
      </c>
      <c r="Y17" s="16">
        <v>0</v>
      </c>
      <c r="Z17" s="16">
        <v>0</v>
      </c>
      <c r="AA17" s="16">
        <v>1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2</v>
      </c>
      <c r="AI17" s="16">
        <f t="shared" si="6"/>
        <v>0</v>
      </c>
      <c r="AJ17" s="16"/>
      <c r="AK17" s="14"/>
      <c r="AL17" s="14"/>
      <c r="AM17" s="14"/>
    </row>
    <row r="18" spans="1:39">
      <c r="A18" s="6">
        <v>43419.722314814811</v>
      </c>
      <c r="B18" s="8">
        <v>43419.722314814811</v>
      </c>
      <c r="C18" s="12">
        <f t="shared" si="0"/>
        <v>43419.805648148147</v>
      </c>
      <c r="D18" s="14">
        <v>3</v>
      </c>
      <c r="E18" s="16">
        <v>1263</v>
      </c>
      <c r="F18" s="18" t="s">
        <v>110</v>
      </c>
      <c r="G18" s="18"/>
      <c r="H18" s="18" t="s">
        <v>64</v>
      </c>
      <c r="I18" s="16" t="s">
        <v>63</v>
      </c>
      <c r="J18" s="16">
        <f t="shared" si="1"/>
        <v>0</v>
      </c>
      <c r="K18" s="16">
        <v>18</v>
      </c>
      <c r="L18" s="16" t="s">
        <v>69</v>
      </c>
      <c r="M18" s="16"/>
      <c r="N18" s="16">
        <f t="shared" si="8"/>
        <v>1</v>
      </c>
      <c r="O18" s="16" t="s">
        <v>84</v>
      </c>
      <c r="P18" s="16"/>
      <c r="Q18" s="16" t="s">
        <v>20</v>
      </c>
      <c r="R18" s="16">
        <f t="shared" si="2"/>
        <v>0</v>
      </c>
      <c r="S18" s="16">
        <f t="shared" si="3"/>
        <v>0</v>
      </c>
      <c r="T18" s="16">
        <f t="shared" si="4"/>
        <v>0</v>
      </c>
      <c r="U18" s="16">
        <f t="shared" si="5"/>
        <v>1</v>
      </c>
      <c r="V18" s="18">
        <v>8</v>
      </c>
      <c r="W18" s="16">
        <v>1428</v>
      </c>
      <c r="X18" s="16">
        <v>1</v>
      </c>
      <c r="Y18" s="16">
        <v>1</v>
      </c>
      <c r="Z18" s="16">
        <v>0</v>
      </c>
      <c r="AA18" s="16">
        <v>1</v>
      </c>
      <c r="AB18" s="16">
        <v>1</v>
      </c>
      <c r="AC18" s="16">
        <v>1</v>
      </c>
      <c r="AD18" s="16">
        <v>1</v>
      </c>
      <c r="AE18" s="16">
        <v>1</v>
      </c>
      <c r="AF18" s="16">
        <v>0</v>
      </c>
      <c r="AG18" s="16">
        <v>0</v>
      </c>
      <c r="AH18" s="16">
        <v>7</v>
      </c>
      <c r="AI18" s="16">
        <f t="shared" si="6"/>
        <v>0</v>
      </c>
      <c r="AJ18" s="16"/>
      <c r="AK18" s="14"/>
      <c r="AL18" s="14"/>
      <c r="AM18" s="14"/>
    </row>
    <row r="19" spans="1:39">
      <c r="A19" s="6">
        <v>43420.463888888888</v>
      </c>
      <c r="B19" s="8">
        <v>43420.463888888888</v>
      </c>
      <c r="C19" s="12">
        <f t="shared" si="0"/>
        <v>43420.547222222223</v>
      </c>
      <c r="D19" s="14">
        <v>2</v>
      </c>
      <c r="E19" s="16">
        <v>1274</v>
      </c>
      <c r="F19" s="18" t="s">
        <v>111</v>
      </c>
      <c r="G19" s="18"/>
      <c r="H19" s="18" t="s">
        <v>64</v>
      </c>
      <c r="I19" s="16" t="s">
        <v>94</v>
      </c>
      <c r="J19" s="16">
        <f t="shared" si="1"/>
        <v>1</v>
      </c>
      <c r="K19" s="16">
        <v>24</v>
      </c>
      <c r="L19" s="16" t="s">
        <v>82</v>
      </c>
      <c r="M19" s="16" t="s">
        <v>112</v>
      </c>
      <c r="N19" s="16">
        <v>5</v>
      </c>
      <c r="O19" s="16" t="s">
        <v>92</v>
      </c>
      <c r="P19" s="16"/>
      <c r="Q19" s="16" t="s">
        <v>20</v>
      </c>
      <c r="R19" s="16">
        <f t="shared" si="2"/>
        <v>0</v>
      </c>
      <c r="S19" s="16">
        <f t="shared" si="3"/>
        <v>0</v>
      </c>
      <c r="T19" s="16">
        <f t="shared" si="4"/>
        <v>0</v>
      </c>
      <c r="U19" s="16">
        <f t="shared" si="5"/>
        <v>1</v>
      </c>
      <c r="V19" s="18">
        <v>4</v>
      </c>
      <c r="W19" s="16">
        <v>3085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1</v>
      </c>
      <c r="AD19" s="16">
        <v>1</v>
      </c>
      <c r="AE19" s="16">
        <v>0</v>
      </c>
      <c r="AF19" s="16">
        <v>1</v>
      </c>
      <c r="AG19" s="16">
        <v>0</v>
      </c>
      <c r="AH19" s="16">
        <v>3</v>
      </c>
      <c r="AI19" s="16">
        <f t="shared" si="6"/>
        <v>0</v>
      </c>
      <c r="AJ19" s="16"/>
      <c r="AK19" s="14"/>
      <c r="AL19" s="14"/>
      <c r="AM19" s="14"/>
    </row>
    <row r="20" spans="1:39">
      <c r="A20" s="6">
        <v>43418.616388888891</v>
      </c>
      <c r="B20" s="8">
        <v>43418.616388888891</v>
      </c>
      <c r="C20" s="12">
        <f t="shared" si="0"/>
        <v>43418.699722222227</v>
      </c>
      <c r="D20" s="14">
        <v>2</v>
      </c>
      <c r="E20" s="16">
        <v>1280</v>
      </c>
      <c r="F20" s="18" t="s">
        <v>113</v>
      </c>
      <c r="G20" s="18"/>
      <c r="H20" s="18" t="s">
        <v>64</v>
      </c>
      <c r="I20" s="16" t="s">
        <v>94</v>
      </c>
      <c r="J20" s="16">
        <f t="shared" si="1"/>
        <v>1</v>
      </c>
      <c r="K20" s="16">
        <v>18</v>
      </c>
      <c r="L20" s="16" t="s">
        <v>69</v>
      </c>
      <c r="M20" s="16"/>
      <c r="N20" s="16">
        <f t="shared" ref="N20:N22" si="9">IF(L20="Freshman",1,0)</f>
        <v>1</v>
      </c>
      <c r="O20" s="16" t="s">
        <v>104</v>
      </c>
      <c r="P20" s="16"/>
      <c r="Q20" s="16" t="s">
        <v>18</v>
      </c>
      <c r="R20" s="16">
        <f t="shared" si="2"/>
        <v>0</v>
      </c>
      <c r="S20" s="16">
        <f t="shared" si="3"/>
        <v>1</v>
      </c>
      <c r="T20" s="16">
        <f t="shared" si="4"/>
        <v>0</v>
      </c>
      <c r="U20" s="16">
        <f t="shared" si="5"/>
        <v>0</v>
      </c>
      <c r="V20" s="18">
        <v>5</v>
      </c>
      <c r="W20" s="16">
        <v>1239</v>
      </c>
      <c r="X20" s="16">
        <v>1</v>
      </c>
      <c r="Y20" s="16">
        <v>0</v>
      </c>
      <c r="Z20" s="16">
        <v>0</v>
      </c>
      <c r="AA20" s="16">
        <v>0</v>
      </c>
      <c r="AB20" s="16">
        <v>1</v>
      </c>
      <c r="AC20" s="16">
        <v>1</v>
      </c>
      <c r="AD20" s="16">
        <v>0</v>
      </c>
      <c r="AE20" s="16">
        <v>0</v>
      </c>
      <c r="AF20" s="16">
        <v>0</v>
      </c>
      <c r="AG20" s="16">
        <v>1</v>
      </c>
      <c r="AH20" s="16">
        <v>4</v>
      </c>
      <c r="AI20" s="16">
        <f t="shared" si="6"/>
        <v>0</v>
      </c>
      <c r="AJ20" s="16"/>
      <c r="AK20" s="14"/>
      <c r="AL20" s="14"/>
      <c r="AM20" s="14"/>
    </row>
    <row r="21" spans="1:39" ht="15.75" customHeight="1">
      <c r="A21" s="6">
        <v>43422.72152777778</v>
      </c>
      <c r="B21" s="8">
        <v>43422.72152777778</v>
      </c>
      <c r="C21" s="12">
        <f t="shared" si="0"/>
        <v>43422.804861111115</v>
      </c>
      <c r="D21" s="14">
        <v>3</v>
      </c>
      <c r="E21" s="16">
        <v>1290</v>
      </c>
      <c r="F21" s="18" t="s">
        <v>114</v>
      </c>
      <c r="G21" s="18"/>
      <c r="H21" s="18" t="s">
        <v>64</v>
      </c>
      <c r="I21" s="16" t="s">
        <v>94</v>
      </c>
      <c r="J21" s="16">
        <f t="shared" si="1"/>
        <v>1</v>
      </c>
      <c r="K21" s="16">
        <v>18</v>
      </c>
      <c r="L21" s="16" t="s">
        <v>69</v>
      </c>
      <c r="M21" s="16"/>
      <c r="N21" s="16">
        <f t="shared" si="9"/>
        <v>1</v>
      </c>
      <c r="O21" s="16" t="s">
        <v>92</v>
      </c>
      <c r="P21" s="16"/>
      <c r="Q21" s="16" t="s">
        <v>18</v>
      </c>
      <c r="R21" s="16">
        <f t="shared" si="2"/>
        <v>0</v>
      </c>
      <c r="S21" s="16">
        <f t="shared" si="3"/>
        <v>1</v>
      </c>
      <c r="T21" s="16">
        <f t="shared" si="4"/>
        <v>0</v>
      </c>
      <c r="U21" s="16">
        <f t="shared" si="5"/>
        <v>0</v>
      </c>
      <c r="V21" s="18">
        <v>5</v>
      </c>
      <c r="W21" s="16">
        <v>4174</v>
      </c>
      <c r="X21" s="16">
        <v>0</v>
      </c>
      <c r="Y21" s="16">
        <v>0</v>
      </c>
      <c r="Z21" s="16">
        <v>0</v>
      </c>
      <c r="AA21" s="16">
        <v>1</v>
      </c>
      <c r="AB21" s="16">
        <v>0</v>
      </c>
      <c r="AC21" s="16">
        <v>0</v>
      </c>
      <c r="AD21" s="16">
        <v>1</v>
      </c>
      <c r="AE21" s="16">
        <v>1</v>
      </c>
      <c r="AF21" s="16">
        <v>0</v>
      </c>
      <c r="AG21" s="16">
        <v>1</v>
      </c>
      <c r="AH21" s="16">
        <v>4</v>
      </c>
      <c r="AI21" s="16">
        <f t="shared" si="6"/>
        <v>0</v>
      </c>
      <c r="AJ21" s="16"/>
      <c r="AK21" s="14"/>
      <c r="AL21" s="14"/>
      <c r="AM21" s="14"/>
    </row>
    <row r="22" spans="1:39" ht="15.75" customHeight="1">
      <c r="A22" s="6">
        <v>43419.709710648145</v>
      </c>
      <c r="B22" s="8">
        <v>43419.709710648145</v>
      </c>
      <c r="C22" s="12">
        <f t="shared" si="0"/>
        <v>43419.793043981481</v>
      </c>
      <c r="D22" s="14">
        <v>3</v>
      </c>
      <c r="E22" s="16">
        <v>1321</v>
      </c>
      <c r="F22" s="18" t="s">
        <v>115</v>
      </c>
      <c r="G22" s="18"/>
      <c r="H22" s="18" t="s">
        <v>64</v>
      </c>
      <c r="I22" s="16" t="s">
        <v>94</v>
      </c>
      <c r="J22" s="16">
        <f t="shared" si="1"/>
        <v>1</v>
      </c>
      <c r="K22" s="16">
        <v>19</v>
      </c>
      <c r="L22" s="16" t="s">
        <v>69</v>
      </c>
      <c r="M22" s="16"/>
      <c r="N22" s="16">
        <f t="shared" si="9"/>
        <v>1</v>
      </c>
      <c r="O22" s="16" t="s">
        <v>104</v>
      </c>
      <c r="P22" s="16"/>
      <c r="Q22" s="16" t="s">
        <v>20</v>
      </c>
      <c r="R22" s="16">
        <f t="shared" si="2"/>
        <v>0</v>
      </c>
      <c r="S22" s="16">
        <f t="shared" si="3"/>
        <v>0</v>
      </c>
      <c r="T22" s="16">
        <f t="shared" si="4"/>
        <v>0</v>
      </c>
      <c r="U22" s="16">
        <f t="shared" si="5"/>
        <v>1</v>
      </c>
      <c r="V22" s="18">
        <v>7</v>
      </c>
      <c r="W22" s="16">
        <v>1289</v>
      </c>
      <c r="X22" s="16">
        <v>0</v>
      </c>
      <c r="Y22" s="16">
        <v>1</v>
      </c>
      <c r="Z22" s="16">
        <v>1</v>
      </c>
      <c r="AA22" s="16">
        <v>1</v>
      </c>
      <c r="AB22" s="16">
        <v>1</v>
      </c>
      <c r="AC22" s="16">
        <v>1</v>
      </c>
      <c r="AD22" s="16">
        <v>0</v>
      </c>
      <c r="AE22" s="16">
        <v>0</v>
      </c>
      <c r="AF22" s="16">
        <v>1</v>
      </c>
      <c r="AG22" s="16">
        <v>0</v>
      </c>
      <c r="AH22" s="16">
        <v>6</v>
      </c>
      <c r="AI22" s="16">
        <f t="shared" si="6"/>
        <v>0</v>
      </c>
      <c r="AJ22" s="16"/>
      <c r="AK22" s="14"/>
      <c r="AL22" s="14"/>
      <c r="AM22" s="14"/>
    </row>
    <row r="23" spans="1:39" ht="15.75" customHeight="1">
      <c r="A23" s="6">
        <v>43434.475694444445</v>
      </c>
      <c r="B23" s="8">
        <v>43434.475694444445</v>
      </c>
      <c r="C23" s="12">
        <f t="shared" si="0"/>
        <v>43434.559027777781</v>
      </c>
      <c r="D23" s="14">
        <v>2</v>
      </c>
      <c r="E23" s="16">
        <v>1367</v>
      </c>
      <c r="F23" s="16" t="s">
        <v>116</v>
      </c>
      <c r="G23" s="16"/>
      <c r="H23" s="18" t="s">
        <v>64</v>
      </c>
      <c r="I23" s="16" t="s">
        <v>94</v>
      </c>
      <c r="J23" s="16">
        <f t="shared" si="1"/>
        <v>1</v>
      </c>
      <c r="K23" s="16">
        <v>20</v>
      </c>
      <c r="L23" s="16" t="s">
        <v>86</v>
      </c>
      <c r="M23" s="16"/>
      <c r="N23" s="16">
        <v>3</v>
      </c>
      <c r="O23" s="16" t="s">
        <v>104</v>
      </c>
      <c r="P23" s="16"/>
      <c r="Q23" s="16" t="s">
        <v>18</v>
      </c>
      <c r="R23" s="16">
        <f t="shared" si="2"/>
        <v>0</v>
      </c>
      <c r="S23" s="16">
        <f t="shared" si="3"/>
        <v>1</v>
      </c>
      <c r="T23" s="16">
        <f t="shared" si="4"/>
        <v>0</v>
      </c>
      <c r="U23" s="16">
        <f t="shared" si="5"/>
        <v>0</v>
      </c>
      <c r="V23" s="16">
        <v>8</v>
      </c>
      <c r="W23" s="16">
        <v>9090</v>
      </c>
      <c r="X23" s="16">
        <v>0</v>
      </c>
      <c r="Y23" s="16">
        <v>1</v>
      </c>
      <c r="Z23" s="16">
        <v>1</v>
      </c>
      <c r="AA23" s="16">
        <v>1</v>
      </c>
      <c r="AB23" s="16">
        <v>1</v>
      </c>
      <c r="AC23" s="16">
        <v>1</v>
      </c>
      <c r="AD23" s="16">
        <v>0</v>
      </c>
      <c r="AE23" s="16">
        <v>0</v>
      </c>
      <c r="AF23" s="16">
        <v>1</v>
      </c>
      <c r="AG23" s="16">
        <v>1</v>
      </c>
      <c r="AH23" s="16">
        <v>7</v>
      </c>
      <c r="AI23" s="16">
        <f t="shared" si="6"/>
        <v>0</v>
      </c>
      <c r="AJ23" s="16"/>
      <c r="AK23" s="14"/>
      <c r="AL23" s="14"/>
      <c r="AM23" s="14"/>
    </row>
    <row r="24" spans="1:39" ht="15.75" customHeight="1">
      <c r="A24" s="6">
        <v>43433.499305555553</v>
      </c>
      <c r="B24" s="8">
        <v>43433.499305555553</v>
      </c>
      <c r="C24" s="12">
        <f t="shared" si="0"/>
        <v>43433.582638888889</v>
      </c>
      <c r="D24" s="14">
        <v>2</v>
      </c>
      <c r="E24" s="16">
        <v>1381</v>
      </c>
      <c r="F24" s="16" t="s">
        <v>117</v>
      </c>
      <c r="G24" s="16"/>
      <c r="H24" s="18" t="s">
        <v>64</v>
      </c>
      <c r="I24" s="16" t="s">
        <v>94</v>
      </c>
      <c r="J24" s="16">
        <f t="shared" si="1"/>
        <v>1</v>
      </c>
      <c r="K24" s="16">
        <v>30</v>
      </c>
      <c r="L24" s="16" t="s">
        <v>82</v>
      </c>
      <c r="M24" s="16"/>
      <c r="N24" s="16">
        <v>5</v>
      </c>
      <c r="O24" s="16" t="s">
        <v>84</v>
      </c>
      <c r="P24" s="16"/>
      <c r="Q24" s="16" t="s">
        <v>18</v>
      </c>
      <c r="R24" s="16">
        <f t="shared" si="2"/>
        <v>0</v>
      </c>
      <c r="S24" s="16">
        <f t="shared" si="3"/>
        <v>1</v>
      </c>
      <c r="T24" s="16">
        <f t="shared" si="4"/>
        <v>0</v>
      </c>
      <c r="U24" s="16">
        <f t="shared" si="5"/>
        <v>0</v>
      </c>
      <c r="V24" s="16">
        <v>1</v>
      </c>
      <c r="W24" s="16">
        <v>7259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f t="shared" si="6"/>
        <v>0</v>
      </c>
      <c r="AJ24" s="16"/>
      <c r="AK24" s="14"/>
      <c r="AL24" s="14"/>
      <c r="AM24" s="14"/>
    </row>
    <row r="25" spans="1:39" ht="15.75" customHeight="1">
      <c r="A25" s="6">
        <v>43419.721863425926</v>
      </c>
      <c r="B25" s="8">
        <v>43419.721863425926</v>
      </c>
      <c r="C25" s="12">
        <f t="shared" si="0"/>
        <v>43419.805196759262</v>
      </c>
      <c r="D25" s="14">
        <v>3</v>
      </c>
      <c r="E25" s="16">
        <v>1388</v>
      </c>
      <c r="F25" s="18" t="s">
        <v>118</v>
      </c>
      <c r="G25" s="18"/>
      <c r="H25" s="18" t="s">
        <v>64</v>
      </c>
      <c r="I25" s="16" t="s">
        <v>94</v>
      </c>
      <c r="J25" s="16">
        <f t="shared" si="1"/>
        <v>1</v>
      </c>
      <c r="K25" s="16">
        <v>18</v>
      </c>
      <c r="L25" s="16" t="s">
        <v>69</v>
      </c>
      <c r="M25" s="16"/>
      <c r="N25" s="16">
        <f>IF(L25="Freshman",1,0)</f>
        <v>1</v>
      </c>
      <c r="O25" s="16" t="s">
        <v>90</v>
      </c>
      <c r="P25" s="16"/>
      <c r="Q25" s="16" t="s">
        <v>20</v>
      </c>
      <c r="R25" s="16">
        <f t="shared" si="2"/>
        <v>0</v>
      </c>
      <c r="S25" s="16">
        <f t="shared" si="3"/>
        <v>0</v>
      </c>
      <c r="T25" s="16">
        <f t="shared" si="4"/>
        <v>0</v>
      </c>
      <c r="U25" s="16">
        <f t="shared" si="5"/>
        <v>1</v>
      </c>
      <c r="V25" s="18">
        <v>7</v>
      </c>
      <c r="W25" s="16">
        <v>1420</v>
      </c>
      <c r="X25" s="18">
        <v>0</v>
      </c>
      <c r="Y25" s="18">
        <v>0</v>
      </c>
      <c r="Z25" s="18">
        <v>1</v>
      </c>
      <c r="AA25" s="18">
        <v>1</v>
      </c>
      <c r="AB25" s="18">
        <v>0</v>
      </c>
      <c r="AC25" s="18">
        <v>0</v>
      </c>
      <c r="AD25" s="18">
        <v>1</v>
      </c>
      <c r="AE25" s="18">
        <v>0</v>
      </c>
      <c r="AF25" s="18">
        <v>1</v>
      </c>
      <c r="AG25" s="18">
        <v>1</v>
      </c>
      <c r="AH25" s="18">
        <f>SUM(X25:AG25)</f>
        <v>5</v>
      </c>
      <c r="AI25" s="16">
        <f t="shared" si="6"/>
        <v>1</v>
      </c>
      <c r="AJ25" s="16">
        <f>V25-AH25-1</f>
        <v>1</v>
      </c>
      <c r="AK25" s="14"/>
      <c r="AL25" s="14"/>
      <c r="AM25" s="14"/>
    </row>
    <row r="26" spans="1:39" ht="15.75" customHeight="1">
      <c r="A26" s="6">
        <v>43420.468055555553</v>
      </c>
      <c r="B26" s="8">
        <v>43420.468055555553</v>
      </c>
      <c r="C26" s="12">
        <f t="shared" si="0"/>
        <v>43420.551388888889</v>
      </c>
      <c r="D26" s="14">
        <v>2</v>
      </c>
      <c r="E26" s="16">
        <v>1391</v>
      </c>
      <c r="F26" s="18" t="s">
        <v>119</v>
      </c>
      <c r="G26" s="18"/>
      <c r="H26" s="18" t="s">
        <v>64</v>
      </c>
      <c r="I26" s="16" t="s">
        <v>63</v>
      </c>
      <c r="J26" s="16">
        <f t="shared" si="1"/>
        <v>0</v>
      </c>
      <c r="K26" s="16">
        <v>25</v>
      </c>
      <c r="L26" s="16" t="s">
        <v>82</v>
      </c>
      <c r="M26" s="16" t="s">
        <v>120</v>
      </c>
      <c r="N26" s="16">
        <v>5</v>
      </c>
      <c r="O26" s="16" t="s">
        <v>76</v>
      </c>
      <c r="P26" s="16"/>
      <c r="Q26" s="16" t="s">
        <v>20</v>
      </c>
      <c r="R26" s="16">
        <f t="shared" si="2"/>
        <v>0</v>
      </c>
      <c r="S26" s="16">
        <f t="shared" si="3"/>
        <v>0</v>
      </c>
      <c r="T26" s="16">
        <f t="shared" si="4"/>
        <v>0</v>
      </c>
      <c r="U26" s="16">
        <f t="shared" si="5"/>
        <v>1</v>
      </c>
      <c r="V26" s="18">
        <v>7</v>
      </c>
      <c r="W26" s="16">
        <v>3015</v>
      </c>
      <c r="X26" s="16">
        <v>0</v>
      </c>
      <c r="Y26" s="16">
        <v>1</v>
      </c>
      <c r="Z26" s="16">
        <v>1</v>
      </c>
      <c r="AA26" s="16">
        <v>1</v>
      </c>
      <c r="AB26" s="16">
        <v>1</v>
      </c>
      <c r="AC26" s="16">
        <v>1</v>
      </c>
      <c r="AD26" s="16">
        <v>1</v>
      </c>
      <c r="AE26" s="16">
        <v>0</v>
      </c>
      <c r="AF26" s="16">
        <v>1</v>
      </c>
      <c r="AG26" s="16">
        <v>0</v>
      </c>
      <c r="AH26" s="16">
        <v>7</v>
      </c>
      <c r="AI26" s="16">
        <f t="shared" si="6"/>
        <v>0</v>
      </c>
      <c r="AJ26" s="16"/>
      <c r="AK26" s="14"/>
      <c r="AL26" s="14"/>
      <c r="AM26" s="14"/>
    </row>
    <row r="27" spans="1:39" ht="15.75" customHeight="1">
      <c r="A27" s="6">
        <v>43418.615081018521</v>
      </c>
      <c r="B27" s="8">
        <v>43418.615081018521</v>
      </c>
      <c r="C27" s="12">
        <f t="shared" si="0"/>
        <v>43418.698414351857</v>
      </c>
      <c r="D27" s="14">
        <v>2</v>
      </c>
      <c r="E27" s="16">
        <v>1394</v>
      </c>
      <c r="F27" s="18" t="s">
        <v>121</v>
      </c>
      <c r="G27" s="18"/>
      <c r="H27" s="18" t="s">
        <v>64</v>
      </c>
      <c r="I27" s="16" t="s">
        <v>94</v>
      </c>
      <c r="J27" s="16">
        <f t="shared" si="1"/>
        <v>1</v>
      </c>
      <c r="K27" s="16">
        <v>18</v>
      </c>
      <c r="L27" s="16" t="s">
        <v>69</v>
      </c>
      <c r="M27" s="16"/>
      <c r="N27" s="16">
        <f t="shared" ref="N27:N28" si="10">IF(L27="Freshman",1,0)</f>
        <v>1</v>
      </c>
      <c r="O27" s="16" t="s">
        <v>76</v>
      </c>
      <c r="P27" s="16"/>
      <c r="Q27" s="16" t="s">
        <v>20</v>
      </c>
      <c r="R27" s="16">
        <f t="shared" si="2"/>
        <v>0</v>
      </c>
      <c r="S27" s="16">
        <f t="shared" si="3"/>
        <v>0</v>
      </c>
      <c r="T27" s="16">
        <f t="shared" si="4"/>
        <v>0</v>
      </c>
      <c r="U27" s="16">
        <f t="shared" si="5"/>
        <v>1</v>
      </c>
      <c r="V27" s="18">
        <v>2</v>
      </c>
      <c r="W27" s="16">
        <v>1368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1</v>
      </c>
      <c r="AH27" s="16">
        <v>1</v>
      </c>
      <c r="AI27" s="16">
        <f t="shared" si="6"/>
        <v>0</v>
      </c>
      <c r="AJ27" s="16"/>
      <c r="AK27" s="14"/>
      <c r="AL27" s="14"/>
      <c r="AM27" s="14"/>
    </row>
    <row r="28" spans="1:39" ht="15.75" customHeight="1">
      <c r="A28" s="6">
        <v>43419.699930555558</v>
      </c>
      <c r="B28" s="8">
        <v>43419.699930555558</v>
      </c>
      <c r="C28" s="12">
        <f t="shared" si="0"/>
        <v>43419.783263888894</v>
      </c>
      <c r="D28" s="14">
        <v>3</v>
      </c>
      <c r="E28" s="16">
        <v>1399</v>
      </c>
      <c r="F28" s="18" t="s">
        <v>122</v>
      </c>
      <c r="G28" s="18"/>
      <c r="H28" s="18" t="s">
        <v>64</v>
      </c>
      <c r="I28" s="16" t="s">
        <v>63</v>
      </c>
      <c r="J28" s="16">
        <f t="shared" si="1"/>
        <v>0</v>
      </c>
      <c r="K28" s="16">
        <v>18</v>
      </c>
      <c r="L28" s="16" t="s">
        <v>69</v>
      </c>
      <c r="M28" s="16"/>
      <c r="N28" s="16">
        <f t="shared" si="10"/>
        <v>1</v>
      </c>
      <c r="O28" s="16" t="s">
        <v>76</v>
      </c>
      <c r="P28" s="16"/>
      <c r="Q28" s="16" t="s">
        <v>20</v>
      </c>
      <c r="R28" s="16">
        <f t="shared" si="2"/>
        <v>0</v>
      </c>
      <c r="S28" s="16">
        <f t="shared" si="3"/>
        <v>0</v>
      </c>
      <c r="T28" s="16">
        <f t="shared" si="4"/>
        <v>0</v>
      </c>
      <c r="U28" s="16">
        <f t="shared" si="5"/>
        <v>1</v>
      </c>
      <c r="V28" s="18">
        <v>8</v>
      </c>
      <c r="W28" s="16">
        <v>1314</v>
      </c>
      <c r="X28" s="16">
        <v>1</v>
      </c>
      <c r="Y28" s="16">
        <v>1</v>
      </c>
      <c r="Z28" s="16">
        <v>1</v>
      </c>
      <c r="AA28" s="16">
        <v>1</v>
      </c>
      <c r="AB28" s="16">
        <v>0</v>
      </c>
      <c r="AC28" s="16">
        <v>1</v>
      </c>
      <c r="AD28" s="16">
        <v>0</v>
      </c>
      <c r="AE28" s="16">
        <v>1</v>
      </c>
      <c r="AF28" s="16">
        <v>1</v>
      </c>
      <c r="AG28" s="16">
        <v>0</v>
      </c>
      <c r="AH28" s="16">
        <v>7</v>
      </c>
      <c r="AI28" s="16">
        <f t="shared" si="6"/>
        <v>0</v>
      </c>
      <c r="AJ28" s="16"/>
      <c r="AK28" s="14"/>
      <c r="AL28" s="14"/>
      <c r="AM28" s="14"/>
    </row>
    <row r="29" spans="1:39" ht="15.75" customHeight="1">
      <c r="A29" s="6">
        <v>43434.354861111111</v>
      </c>
      <c r="B29" s="8">
        <v>43434.354861111111</v>
      </c>
      <c r="C29" s="12">
        <f t="shared" si="0"/>
        <v>43434.438194444447</v>
      </c>
      <c r="D29" s="14">
        <v>1</v>
      </c>
      <c r="E29" s="16">
        <v>1419</v>
      </c>
      <c r="F29" s="16" t="s">
        <v>123</v>
      </c>
      <c r="G29" s="16"/>
      <c r="H29" s="18" t="s">
        <v>64</v>
      </c>
      <c r="I29" s="16" t="s">
        <v>63</v>
      </c>
      <c r="J29" s="16">
        <f t="shared" si="1"/>
        <v>0</v>
      </c>
      <c r="K29" s="16">
        <v>20</v>
      </c>
      <c r="L29" s="16" t="s">
        <v>86</v>
      </c>
      <c r="M29" s="16"/>
      <c r="N29" s="16">
        <v>3</v>
      </c>
      <c r="O29" s="16" t="s">
        <v>84</v>
      </c>
      <c r="P29" s="16"/>
      <c r="Q29" s="16" t="s">
        <v>20</v>
      </c>
      <c r="R29" s="16">
        <f t="shared" si="2"/>
        <v>0</v>
      </c>
      <c r="S29" s="16">
        <f t="shared" si="3"/>
        <v>0</v>
      </c>
      <c r="T29" s="16">
        <f t="shared" si="4"/>
        <v>0</v>
      </c>
      <c r="U29" s="16">
        <f t="shared" si="5"/>
        <v>1</v>
      </c>
      <c r="V29" s="16">
        <v>5</v>
      </c>
      <c r="W29" s="16">
        <v>8080</v>
      </c>
      <c r="X29" s="16">
        <v>1</v>
      </c>
      <c r="Y29" s="16">
        <v>0</v>
      </c>
      <c r="Z29" s="16">
        <v>0</v>
      </c>
      <c r="AA29" s="16">
        <v>0</v>
      </c>
      <c r="AB29" s="16">
        <v>1</v>
      </c>
      <c r="AC29" s="16">
        <v>1</v>
      </c>
      <c r="AD29" s="16">
        <v>0</v>
      </c>
      <c r="AE29" s="16">
        <v>0</v>
      </c>
      <c r="AF29" s="16">
        <v>0</v>
      </c>
      <c r="AG29" s="16">
        <v>0</v>
      </c>
      <c r="AH29" s="16">
        <v>3</v>
      </c>
      <c r="AI29" s="16">
        <f t="shared" si="6"/>
        <v>1</v>
      </c>
      <c r="AJ29" s="16">
        <f>V29-AH29-1</f>
        <v>1</v>
      </c>
      <c r="AK29" s="14"/>
      <c r="AL29" s="14"/>
      <c r="AM29" s="14"/>
    </row>
    <row r="30" spans="1:39" ht="15.75" customHeight="1">
      <c r="A30" s="6">
        <v>43433.476388888892</v>
      </c>
      <c r="B30" s="8">
        <v>43433.476388888892</v>
      </c>
      <c r="C30" s="12">
        <f t="shared" si="0"/>
        <v>43433.559722222228</v>
      </c>
      <c r="D30" s="14">
        <v>2</v>
      </c>
      <c r="E30" s="16">
        <v>1433</v>
      </c>
      <c r="F30" s="16" t="s">
        <v>124</v>
      </c>
      <c r="G30" s="16"/>
      <c r="H30" s="18" t="s">
        <v>64</v>
      </c>
      <c r="I30" s="16" t="s">
        <v>63</v>
      </c>
      <c r="J30" s="16">
        <f t="shared" si="1"/>
        <v>0</v>
      </c>
      <c r="K30" s="16">
        <v>19</v>
      </c>
      <c r="L30" s="16" t="s">
        <v>97</v>
      </c>
      <c r="M30" s="16"/>
      <c r="N30" s="16">
        <v>2</v>
      </c>
      <c r="O30" s="16" t="s">
        <v>90</v>
      </c>
      <c r="P30" s="16" t="s">
        <v>76</v>
      </c>
      <c r="Q30" s="16" t="s">
        <v>20</v>
      </c>
      <c r="R30" s="16">
        <f t="shared" si="2"/>
        <v>0</v>
      </c>
      <c r="S30" s="16">
        <f t="shared" si="3"/>
        <v>0</v>
      </c>
      <c r="T30" s="16">
        <f t="shared" si="4"/>
        <v>0</v>
      </c>
      <c r="U30" s="16">
        <f t="shared" si="5"/>
        <v>1</v>
      </c>
      <c r="V30" s="16">
        <v>5</v>
      </c>
      <c r="W30" s="16">
        <v>7084</v>
      </c>
      <c r="X30" s="16">
        <v>1</v>
      </c>
      <c r="Y30" s="16">
        <v>0</v>
      </c>
      <c r="Z30" s="16">
        <v>0</v>
      </c>
      <c r="AA30" s="16">
        <v>1</v>
      </c>
      <c r="AB30" s="16">
        <v>0</v>
      </c>
      <c r="AC30" s="16">
        <v>1</v>
      </c>
      <c r="AD30" s="16">
        <v>0</v>
      </c>
      <c r="AE30" s="16">
        <v>0</v>
      </c>
      <c r="AF30" s="16">
        <v>1</v>
      </c>
      <c r="AG30" s="16">
        <v>0</v>
      </c>
      <c r="AH30" s="16">
        <v>4</v>
      </c>
      <c r="AI30" s="16">
        <f t="shared" si="6"/>
        <v>0</v>
      </c>
      <c r="AJ30" s="16"/>
      <c r="AK30" s="14"/>
      <c r="AL30" s="14"/>
      <c r="AM30" s="14"/>
    </row>
    <row r="31" spans="1:39" ht="15.75" customHeight="1">
      <c r="A31" s="6">
        <v>43433.509722222225</v>
      </c>
      <c r="B31" s="8">
        <v>43433.509722222225</v>
      </c>
      <c r="C31" s="12">
        <f t="shared" si="0"/>
        <v>43433.593055555561</v>
      </c>
      <c r="D31" s="14">
        <v>2</v>
      </c>
      <c r="E31" s="16">
        <v>1434</v>
      </c>
      <c r="F31" s="16" t="s">
        <v>125</v>
      </c>
      <c r="G31" s="16"/>
      <c r="H31" s="18" t="s">
        <v>64</v>
      </c>
      <c r="I31" s="16" t="s">
        <v>63</v>
      </c>
      <c r="J31" s="16">
        <f t="shared" si="1"/>
        <v>0</v>
      </c>
      <c r="K31" s="16">
        <v>23</v>
      </c>
      <c r="L31" s="16" t="s">
        <v>82</v>
      </c>
      <c r="M31" s="16" t="s">
        <v>126</v>
      </c>
      <c r="N31" s="16">
        <v>5</v>
      </c>
      <c r="O31" s="16" t="s">
        <v>127</v>
      </c>
      <c r="P31" s="16"/>
      <c r="Q31" s="16" t="s">
        <v>20</v>
      </c>
      <c r="R31" s="16">
        <f t="shared" si="2"/>
        <v>0</v>
      </c>
      <c r="S31" s="16">
        <f t="shared" si="3"/>
        <v>0</v>
      </c>
      <c r="T31" s="16">
        <f t="shared" si="4"/>
        <v>0</v>
      </c>
      <c r="U31" s="16">
        <f t="shared" si="5"/>
        <v>1</v>
      </c>
      <c r="V31" s="16">
        <v>6</v>
      </c>
      <c r="W31" s="16">
        <v>7278</v>
      </c>
      <c r="X31" s="16">
        <v>0</v>
      </c>
      <c r="Y31" s="16">
        <v>1</v>
      </c>
      <c r="Z31" s="16">
        <v>0</v>
      </c>
      <c r="AA31" s="16">
        <v>1</v>
      </c>
      <c r="AB31" s="16">
        <v>1</v>
      </c>
      <c r="AC31" s="16">
        <v>1</v>
      </c>
      <c r="AD31" s="16">
        <v>1</v>
      </c>
      <c r="AE31" s="16">
        <v>1</v>
      </c>
      <c r="AF31" s="16">
        <v>0</v>
      </c>
      <c r="AG31" s="16">
        <v>0</v>
      </c>
      <c r="AH31" s="16">
        <v>6</v>
      </c>
      <c r="AI31" s="16">
        <f t="shared" si="6"/>
        <v>0</v>
      </c>
      <c r="AJ31" s="16"/>
      <c r="AK31" s="14"/>
      <c r="AL31" s="14"/>
      <c r="AM31" s="14"/>
    </row>
    <row r="32" spans="1:39" ht="15.75" customHeight="1">
      <c r="A32" s="6">
        <v>43422.723611111112</v>
      </c>
      <c r="B32" s="8">
        <v>43422.723611111112</v>
      </c>
      <c r="C32" s="12">
        <f t="shared" si="0"/>
        <v>43422.806944444448</v>
      </c>
      <c r="D32" s="14">
        <v>3</v>
      </c>
      <c r="E32" s="16">
        <v>1460</v>
      </c>
      <c r="F32" s="18" t="s">
        <v>128</v>
      </c>
      <c r="G32" s="18"/>
      <c r="H32" s="18" t="s">
        <v>64</v>
      </c>
      <c r="I32" s="16" t="s">
        <v>63</v>
      </c>
      <c r="J32" s="16">
        <f t="shared" si="1"/>
        <v>0</v>
      </c>
      <c r="K32" s="16">
        <v>18</v>
      </c>
      <c r="L32" s="16" t="s">
        <v>69</v>
      </c>
      <c r="M32" s="16"/>
      <c r="N32" s="16">
        <f t="shared" ref="N32:N33" si="11">IF(L32="Freshman",1,0)</f>
        <v>1</v>
      </c>
      <c r="O32" s="16" t="s">
        <v>92</v>
      </c>
      <c r="P32" s="16"/>
      <c r="Q32" s="16" t="s">
        <v>20</v>
      </c>
      <c r="R32" s="16">
        <f t="shared" si="2"/>
        <v>0</v>
      </c>
      <c r="S32" s="16">
        <f t="shared" si="3"/>
        <v>0</v>
      </c>
      <c r="T32" s="16">
        <f t="shared" si="4"/>
        <v>0</v>
      </c>
      <c r="U32" s="16">
        <f t="shared" si="5"/>
        <v>1</v>
      </c>
      <c r="V32" s="18">
        <v>3</v>
      </c>
      <c r="W32" s="16">
        <v>4224</v>
      </c>
      <c r="X32" s="16">
        <v>0</v>
      </c>
      <c r="Y32" s="16">
        <v>1</v>
      </c>
      <c r="Z32" s="16">
        <v>0</v>
      </c>
      <c r="AA32" s="16">
        <v>0</v>
      </c>
      <c r="AB32" s="16">
        <v>0</v>
      </c>
      <c r="AC32" s="16">
        <v>1</v>
      </c>
      <c r="AD32" s="16">
        <v>0</v>
      </c>
      <c r="AE32" s="16">
        <v>0</v>
      </c>
      <c r="AF32" s="16">
        <v>0</v>
      </c>
      <c r="AG32" s="16">
        <v>0</v>
      </c>
      <c r="AH32" s="16">
        <v>2</v>
      </c>
      <c r="AI32" s="16">
        <f t="shared" si="6"/>
        <v>0</v>
      </c>
      <c r="AJ32" s="16"/>
      <c r="AK32" s="14"/>
      <c r="AL32" s="14"/>
      <c r="AM32" s="14"/>
    </row>
    <row r="33" spans="1:39" ht="15.75" customHeight="1">
      <c r="A33" s="6">
        <v>43418.623784722222</v>
      </c>
      <c r="B33" s="8">
        <v>43418.623784722222</v>
      </c>
      <c r="C33" s="12">
        <f t="shared" si="0"/>
        <v>43418.707118055558</v>
      </c>
      <c r="D33" s="14">
        <v>2</v>
      </c>
      <c r="E33" s="16">
        <v>1468</v>
      </c>
      <c r="F33" s="18" t="s">
        <v>129</v>
      </c>
      <c r="G33" s="18" t="s">
        <v>130</v>
      </c>
      <c r="H33" s="18" t="s">
        <v>64</v>
      </c>
      <c r="I33" s="16" t="s">
        <v>63</v>
      </c>
      <c r="J33" s="16">
        <f t="shared" si="1"/>
        <v>0</v>
      </c>
      <c r="K33" s="16">
        <v>18</v>
      </c>
      <c r="L33" s="16" t="s">
        <v>69</v>
      </c>
      <c r="M33" s="16"/>
      <c r="N33" s="16">
        <f t="shared" si="11"/>
        <v>1</v>
      </c>
      <c r="O33" s="16" t="s">
        <v>84</v>
      </c>
      <c r="P33" s="16"/>
      <c r="Q33" s="16" t="s">
        <v>20</v>
      </c>
      <c r="R33" s="16">
        <f t="shared" si="2"/>
        <v>0</v>
      </c>
      <c r="S33" s="16">
        <f t="shared" si="3"/>
        <v>0</v>
      </c>
      <c r="T33" s="16">
        <f t="shared" si="4"/>
        <v>0</v>
      </c>
      <c r="U33" s="16">
        <f t="shared" si="5"/>
        <v>1</v>
      </c>
      <c r="V33" s="18">
        <v>2</v>
      </c>
      <c r="W33" s="18" t="s">
        <v>131</v>
      </c>
      <c r="X33" s="18">
        <v>0</v>
      </c>
      <c r="Y33" s="18">
        <v>0</v>
      </c>
      <c r="Z33" s="18">
        <v>0</v>
      </c>
      <c r="AA33" s="18">
        <v>0</v>
      </c>
      <c r="AB33" s="18">
        <v>1</v>
      </c>
      <c r="AC33" s="18">
        <v>0</v>
      </c>
      <c r="AD33" s="18">
        <v>0</v>
      </c>
      <c r="AE33" s="18">
        <v>0</v>
      </c>
      <c r="AF33" s="18">
        <v>0</v>
      </c>
      <c r="AG33" s="18">
        <v>0</v>
      </c>
      <c r="AH33" s="18">
        <f>SUM(X33:AG33)</f>
        <v>1</v>
      </c>
      <c r="AI33" s="16">
        <f t="shared" si="6"/>
        <v>0</v>
      </c>
      <c r="AJ33" s="16"/>
      <c r="AK33" s="14"/>
      <c r="AL33" s="14"/>
      <c r="AM33" s="14"/>
    </row>
    <row r="34" spans="1:39" ht="15.75" customHeight="1">
      <c r="A34" s="6">
        <v>43420.464583333334</v>
      </c>
      <c r="B34" s="8">
        <v>43420.464583333334</v>
      </c>
      <c r="C34" s="12">
        <f t="shared" si="0"/>
        <v>43420.54791666667</v>
      </c>
      <c r="D34" s="14">
        <v>2</v>
      </c>
      <c r="E34" s="16">
        <v>1470</v>
      </c>
      <c r="F34" s="18" t="s">
        <v>132</v>
      </c>
      <c r="G34" s="18" t="s">
        <v>133</v>
      </c>
      <c r="H34" s="18" t="s">
        <v>64</v>
      </c>
      <c r="I34" s="16" t="s">
        <v>94</v>
      </c>
      <c r="J34" s="16">
        <f t="shared" si="1"/>
        <v>1</v>
      </c>
      <c r="K34" s="16">
        <v>25</v>
      </c>
      <c r="L34" s="16" t="s">
        <v>82</v>
      </c>
      <c r="M34" s="16" t="s">
        <v>134</v>
      </c>
      <c r="N34" s="16">
        <v>5</v>
      </c>
      <c r="O34" s="16" t="s">
        <v>104</v>
      </c>
      <c r="P34" s="16"/>
      <c r="Q34" s="16" t="s">
        <v>18</v>
      </c>
      <c r="R34" s="16">
        <f t="shared" si="2"/>
        <v>0</v>
      </c>
      <c r="S34" s="16">
        <f t="shared" si="3"/>
        <v>1</v>
      </c>
      <c r="T34" s="16">
        <f t="shared" si="4"/>
        <v>0</v>
      </c>
      <c r="U34" s="16">
        <f t="shared" si="5"/>
        <v>0</v>
      </c>
      <c r="V34" s="18">
        <v>2</v>
      </c>
      <c r="W34" s="16">
        <v>3005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1</v>
      </c>
      <c r="AH34" s="16">
        <v>1</v>
      </c>
      <c r="AI34" s="16">
        <f t="shared" si="6"/>
        <v>0</v>
      </c>
      <c r="AJ34" s="16"/>
      <c r="AK34" s="14"/>
      <c r="AL34" s="14"/>
      <c r="AM34" s="14"/>
    </row>
    <row r="35" spans="1:39" ht="15.75" customHeight="1">
      <c r="A35" s="6">
        <v>43433.477083333331</v>
      </c>
      <c r="B35" s="8">
        <v>43433.477083333331</v>
      </c>
      <c r="C35" s="12">
        <f t="shared" si="0"/>
        <v>43433.560416666667</v>
      </c>
      <c r="D35" s="14">
        <v>2</v>
      </c>
      <c r="E35" s="16">
        <v>1476</v>
      </c>
      <c r="F35" s="16" t="s">
        <v>135</v>
      </c>
      <c r="G35" s="16"/>
      <c r="H35" s="18" t="s">
        <v>64</v>
      </c>
      <c r="I35" s="16" t="s">
        <v>63</v>
      </c>
      <c r="J35" s="16">
        <f t="shared" si="1"/>
        <v>0</v>
      </c>
      <c r="K35" s="16">
        <v>20</v>
      </c>
      <c r="L35" s="16" t="s">
        <v>97</v>
      </c>
      <c r="M35" s="16"/>
      <c r="N35" s="16">
        <v>2</v>
      </c>
      <c r="O35" s="16" t="s">
        <v>104</v>
      </c>
      <c r="P35" s="16"/>
      <c r="Q35" s="16" t="s">
        <v>18</v>
      </c>
      <c r="R35" s="16">
        <f t="shared" si="2"/>
        <v>0</v>
      </c>
      <c r="S35" s="16">
        <f t="shared" si="3"/>
        <v>1</v>
      </c>
      <c r="T35" s="16">
        <f t="shared" si="4"/>
        <v>0</v>
      </c>
      <c r="U35" s="16">
        <f t="shared" si="5"/>
        <v>0</v>
      </c>
      <c r="V35" s="16">
        <v>6</v>
      </c>
      <c r="W35" s="16">
        <v>7229</v>
      </c>
      <c r="X35" s="16">
        <v>0</v>
      </c>
      <c r="Y35" s="16">
        <v>0</v>
      </c>
      <c r="Z35" s="16">
        <v>1</v>
      </c>
      <c r="AA35" s="16">
        <v>0</v>
      </c>
      <c r="AB35" s="16">
        <v>0</v>
      </c>
      <c r="AC35" s="16">
        <v>1</v>
      </c>
      <c r="AD35" s="16">
        <v>1</v>
      </c>
      <c r="AE35" s="16">
        <v>1</v>
      </c>
      <c r="AF35" s="16">
        <v>0</v>
      </c>
      <c r="AG35" s="16">
        <v>1</v>
      </c>
      <c r="AH35" s="16">
        <v>5</v>
      </c>
      <c r="AI35" s="16">
        <f t="shared" si="6"/>
        <v>0</v>
      </c>
      <c r="AJ35" s="16"/>
      <c r="AK35" s="14"/>
      <c r="AL35" s="14"/>
      <c r="AM35" s="14"/>
    </row>
    <row r="36" spans="1:39" ht="15.75" customHeight="1">
      <c r="A36" s="6">
        <v>43419.586354166669</v>
      </c>
      <c r="B36" s="8">
        <v>43419.586354166669</v>
      </c>
      <c r="C36" s="12">
        <f t="shared" si="0"/>
        <v>43419.669687500005</v>
      </c>
      <c r="D36" s="14">
        <v>2</v>
      </c>
      <c r="E36" s="16">
        <v>1477</v>
      </c>
      <c r="F36" s="18" t="s">
        <v>136</v>
      </c>
      <c r="G36" s="18"/>
      <c r="H36" s="18" t="s">
        <v>64</v>
      </c>
      <c r="I36" s="16" t="s">
        <v>63</v>
      </c>
      <c r="J36" s="16">
        <f t="shared" si="1"/>
        <v>0</v>
      </c>
      <c r="K36" s="16">
        <v>19</v>
      </c>
      <c r="L36" s="16" t="s">
        <v>69</v>
      </c>
      <c r="M36" s="16"/>
      <c r="N36" s="16">
        <f>IF(L36="Freshman",1,0)</f>
        <v>1</v>
      </c>
      <c r="O36" s="16" t="s">
        <v>90</v>
      </c>
      <c r="P36" s="16"/>
      <c r="Q36" s="16" t="s">
        <v>20</v>
      </c>
      <c r="R36" s="16">
        <f t="shared" si="2"/>
        <v>0</v>
      </c>
      <c r="S36" s="16">
        <f t="shared" si="3"/>
        <v>0</v>
      </c>
      <c r="T36" s="16">
        <f t="shared" si="4"/>
        <v>0</v>
      </c>
      <c r="U36" s="16">
        <f t="shared" si="5"/>
        <v>1</v>
      </c>
      <c r="V36" s="18">
        <v>7</v>
      </c>
      <c r="W36" s="16">
        <v>1250</v>
      </c>
      <c r="X36" s="16">
        <v>0</v>
      </c>
      <c r="Y36" s="16">
        <v>1</v>
      </c>
      <c r="Z36" s="16">
        <v>1</v>
      </c>
      <c r="AA36" s="16">
        <v>1</v>
      </c>
      <c r="AB36" s="16">
        <v>1</v>
      </c>
      <c r="AC36" s="16">
        <v>0</v>
      </c>
      <c r="AD36" s="16">
        <v>1</v>
      </c>
      <c r="AE36" s="16">
        <v>0</v>
      </c>
      <c r="AF36" s="16">
        <v>1</v>
      </c>
      <c r="AG36" s="16">
        <v>0</v>
      </c>
      <c r="AH36" s="16">
        <v>6</v>
      </c>
      <c r="AI36" s="16">
        <f t="shared" si="6"/>
        <v>0</v>
      </c>
      <c r="AJ36" s="16"/>
      <c r="AK36" s="14"/>
      <c r="AL36" s="14"/>
      <c r="AM36" s="14"/>
    </row>
    <row r="37" spans="1:39" ht="15.75" customHeight="1">
      <c r="A37" s="6">
        <v>43420.379166666666</v>
      </c>
      <c r="B37" s="8">
        <v>43420.379166666666</v>
      </c>
      <c r="C37" s="12">
        <f t="shared" si="0"/>
        <v>43420.462500000001</v>
      </c>
      <c r="D37" s="14">
        <v>1</v>
      </c>
      <c r="E37" s="16">
        <v>1497</v>
      </c>
      <c r="F37" s="18" t="s">
        <v>137</v>
      </c>
      <c r="G37" s="18" t="s">
        <v>138</v>
      </c>
      <c r="H37" s="18" t="s">
        <v>64</v>
      </c>
      <c r="I37" s="16" t="s">
        <v>63</v>
      </c>
      <c r="J37" s="16">
        <f t="shared" si="1"/>
        <v>0</v>
      </c>
      <c r="K37" s="16">
        <v>50</v>
      </c>
      <c r="L37" s="16" t="s">
        <v>82</v>
      </c>
      <c r="M37" s="16"/>
      <c r="N37" s="16">
        <v>5</v>
      </c>
      <c r="O37" s="16" t="s">
        <v>84</v>
      </c>
      <c r="P37" s="16"/>
      <c r="Q37" s="16" t="s">
        <v>18</v>
      </c>
      <c r="R37" s="16">
        <f t="shared" si="2"/>
        <v>0</v>
      </c>
      <c r="S37" s="16">
        <f t="shared" si="3"/>
        <v>1</v>
      </c>
      <c r="T37" s="16">
        <f t="shared" si="4"/>
        <v>0</v>
      </c>
      <c r="U37" s="16">
        <f t="shared" si="5"/>
        <v>0</v>
      </c>
      <c r="V37" s="18">
        <v>6</v>
      </c>
      <c r="W37" s="16">
        <v>3129</v>
      </c>
      <c r="X37" s="16">
        <v>0</v>
      </c>
      <c r="Y37" s="16">
        <v>0</v>
      </c>
      <c r="Z37" s="16">
        <v>1</v>
      </c>
      <c r="AA37" s="16">
        <v>0</v>
      </c>
      <c r="AB37" s="16">
        <v>1</v>
      </c>
      <c r="AC37" s="16">
        <v>1</v>
      </c>
      <c r="AD37" s="16">
        <v>1</v>
      </c>
      <c r="AE37" s="16">
        <v>0</v>
      </c>
      <c r="AF37" s="16">
        <v>1</v>
      </c>
      <c r="AG37" s="16">
        <v>0</v>
      </c>
      <c r="AH37" s="16">
        <v>5</v>
      </c>
      <c r="AI37" s="16">
        <f t="shared" si="6"/>
        <v>0</v>
      </c>
      <c r="AJ37" s="16"/>
      <c r="AK37" s="14"/>
      <c r="AL37" s="14"/>
      <c r="AM37" s="14"/>
    </row>
    <row r="38" spans="1:39" ht="15.75" customHeight="1">
      <c r="A38" s="6">
        <v>43418.594143518516</v>
      </c>
      <c r="B38" s="8">
        <v>43418.594143518516</v>
      </c>
      <c r="C38" s="12">
        <f t="shared" si="0"/>
        <v>43418.677476851852</v>
      </c>
      <c r="D38" s="14">
        <v>2</v>
      </c>
      <c r="E38" s="16">
        <v>1518</v>
      </c>
      <c r="F38" s="18" t="s">
        <v>139</v>
      </c>
      <c r="G38" s="18" t="s">
        <v>140</v>
      </c>
      <c r="H38" s="18" t="s">
        <v>64</v>
      </c>
      <c r="I38" s="16" t="s">
        <v>63</v>
      </c>
      <c r="J38" s="16">
        <f t="shared" si="1"/>
        <v>0</v>
      </c>
      <c r="K38" s="16">
        <v>18</v>
      </c>
      <c r="L38" s="16" t="s">
        <v>69</v>
      </c>
      <c r="M38" s="16"/>
      <c r="N38" s="16">
        <f>IF(L38="Freshman",1,0)</f>
        <v>1</v>
      </c>
      <c r="O38" s="16" t="s">
        <v>92</v>
      </c>
      <c r="P38" s="16"/>
      <c r="Q38" s="16" t="s">
        <v>20</v>
      </c>
      <c r="R38" s="16">
        <f t="shared" si="2"/>
        <v>0</v>
      </c>
      <c r="S38" s="16">
        <f t="shared" si="3"/>
        <v>0</v>
      </c>
      <c r="T38" s="16">
        <f t="shared" si="4"/>
        <v>0</v>
      </c>
      <c r="U38" s="16">
        <f t="shared" si="5"/>
        <v>1</v>
      </c>
      <c r="V38" s="18">
        <v>3</v>
      </c>
      <c r="W38" s="16">
        <v>1218</v>
      </c>
      <c r="X38" s="16">
        <v>0</v>
      </c>
      <c r="Y38" s="16">
        <v>1</v>
      </c>
      <c r="Z38" s="16">
        <v>0</v>
      </c>
      <c r="AA38" s="16">
        <v>1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2</v>
      </c>
      <c r="AI38" s="16">
        <f t="shared" si="6"/>
        <v>0</v>
      </c>
      <c r="AJ38" s="16"/>
      <c r="AK38" s="14"/>
      <c r="AL38" s="14"/>
      <c r="AM38" s="14"/>
    </row>
    <row r="39" spans="1:39" ht="15.75" customHeight="1">
      <c r="A39" s="6">
        <v>43434.504861111112</v>
      </c>
      <c r="B39" s="8">
        <v>43434.504861111112</v>
      </c>
      <c r="C39" s="12">
        <f t="shared" si="0"/>
        <v>43434.588194444448</v>
      </c>
      <c r="D39" s="14">
        <v>2</v>
      </c>
      <c r="E39" s="16">
        <v>1530</v>
      </c>
      <c r="F39" s="16" t="s">
        <v>141</v>
      </c>
      <c r="G39" s="16"/>
      <c r="H39" s="18" t="s">
        <v>64</v>
      </c>
      <c r="I39" s="16" t="s">
        <v>63</v>
      </c>
      <c r="J39" s="16">
        <f t="shared" si="1"/>
        <v>0</v>
      </c>
      <c r="K39" s="16">
        <v>21</v>
      </c>
      <c r="L39" s="16" t="s">
        <v>95</v>
      </c>
      <c r="M39" s="16"/>
      <c r="N39" s="16">
        <v>4</v>
      </c>
      <c r="O39" s="16" t="s">
        <v>84</v>
      </c>
      <c r="P39" s="16" t="s">
        <v>127</v>
      </c>
      <c r="Q39" s="16" t="s">
        <v>18</v>
      </c>
      <c r="R39" s="16">
        <f t="shared" si="2"/>
        <v>0</v>
      </c>
      <c r="S39" s="16">
        <f t="shared" si="3"/>
        <v>1</v>
      </c>
      <c r="T39" s="16">
        <f t="shared" si="4"/>
        <v>0</v>
      </c>
      <c r="U39" s="16">
        <f t="shared" si="5"/>
        <v>0</v>
      </c>
      <c r="V39" s="16">
        <v>4</v>
      </c>
      <c r="W39" s="16">
        <v>9262</v>
      </c>
      <c r="X39" s="16">
        <v>0</v>
      </c>
      <c r="Y39" s="16">
        <v>0</v>
      </c>
      <c r="Z39" s="16">
        <v>0</v>
      </c>
      <c r="AA39" s="16">
        <v>1</v>
      </c>
      <c r="AB39" s="16">
        <v>0</v>
      </c>
      <c r="AC39" s="16">
        <v>1</v>
      </c>
      <c r="AD39" s="16">
        <v>0</v>
      </c>
      <c r="AE39" s="16">
        <v>1</v>
      </c>
      <c r="AF39" s="16">
        <v>0</v>
      </c>
      <c r="AG39" s="16">
        <v>0</v>
      </c>
      <c r="AH39" s="16">
        <v>3</v>
      </c>
      <c r="AI39" s="16">
        <f t="shared" si="6"/>
        <v>0</v>
      </c>
      <c r="AJ39" s="16"/>
      <c r="AK39" s="14"/>
      <c r="AL39" s="14"/>
      <c r="AM39" s="14"/>
    </row>
    <row r="40" spans="1:39" ht="15.75" customHeight="1">
      <c r="A40" s="6">
        <v>43419.72215277778</v>
      </c>
      <c r="B40" s="8">
        <v>43419.72215277778</v>
      </c>
      <c r="C40" s="12">
        <f t="shared" si="0"/>
        <v>43419.805486111116</v>
      </c>
      <c r="D40" s="14">
        <v>3</v>
      </c>
      <c r="E40" s="16">
        <v>1539</v>
      </c>
      <c r="F40" s="18" t="s">
        <v>142</v>
      </c>
      <c r="G40" s="18"/>
      <c r="H40" s="18" t="s">
        <v>64</v>
      </c>
      <c r="I40" s="16" t="s">
        <v>94</v>
      </c>
      <c r="J40" s="16">
        <f t="shared" si="1"/>
        <v>1</v>
      </c>
      <c r="K40" s="16">
        <v>18</v>
      </c>
      <c r="L40" s="16" t="s">
        <v>69</v>
      </c>
      <c r="M40" s="16"/>
      <c r="N40" s="16">
        <f t="shared" ref="N40:N41" si="12">IF(L40="Freshman",1,0)</f>
        <v>1</v>
      </c>
      <c r="O40" s="16" t="s">
        <v>84</v>
      </c>
      <c r="P40" s="16"/>
      <c r="Q40" s="16" t="s">
        <v>18</v>
      </c>
      <c r="R40" s="16">
        <f t="shared" si="2"/>
        <v>0</v>
      </c>
      <c r="S40" s="16">
        <f t="shared" si="3"/>
        <v>1</v>
      </c>
      <c r="T40" s="16">
        <f t="shared" si="4"/>
        <v>0</v>
      </c>
      <c r="U40" s="16">
        <f t="shared" si="5"/>
        <v>0</v>
      </c>
      <c r="V40" s="18">
        <v>5</v>
      </c>
      <c r="W40" s="16">
        <v>1278</v>
      </c>
      <c r="X40" s="16">
        <v>0</v>
      </c>
      <c r="Y40" s="16">
        <v>1</v>
      </c>
      <c r="Z40" s="16">
        <v>1</v>
      </c>
      <c r="AA40" s="16">
        <v>0</v>
      </c>
      <c r="AB40" s="16">
        <v>0</v>
      </c>
      <c r="AC40" s="16">
        <v>1</v>
      </c>
      <c r="AD40" s="16">
        <v>0</v>
      </c>
      <c r="AE40" s="16">
        <v>1</v>
      </c>
      <c r="AF40" s="16">
        <v>0</v>
      </c>
      <c r="AG40" s="16">
        <v>0</v>
      </c>
      <c r="AH40" s="16">
        <v>4</v>
      </c>
      <c r="AI40" s="16">
        <f t="shared" si="6"/>
        <v>0</v>
      </c>
      <c r="AJ40" s="16"/>
      <c r="AK40" s="14"/>
      <c r="AL40" s="14"/>
      <c r="AM40" s="14"/>
    </row>
    <row r="41" spans="1:39" ht="15.75" customHeight="1">
      <c r="A41" s="6">
        <v>43418.626747685186</v>
      </c>
      <c r="B41" s="8">
        <v>43418.626747685186</v>
      </c>
      <c r="C41" s="12">
        <f t="shared" si="0"/>
        <v>43418.710081018522</v>
      </c>
      <c r="D41" s="14">
        <v>3</v>
      </c>
      <c r="E41" s="16">
        <v>1568</v>
      </c>
      <c r="F41" s="18" t="s">
        <v>143</v>
      </c>
      <c r="G41" s="18"/>
      <c r="H41" s="18" t="s">
        <v>64</v>
      </c>
      <c r="I41" s="16" t="s">
        <v>94</v>
      </c>
      <c r="J41" s="16">
        <f t="shared" si="1"/>
        <v>1</v>
      </c>
      <c r="K41" s="16">
        <v>19</v>
      </c>
      <c r="L41" s="16" t="s">
        <v>69</v>
      </c>
      <c r="M41" s="16"/>
      <c r="N41" s="16">
        <f t="shared" si="12"/>
        <v>1</v>
      </c>
      <c r="O41" s="16" t="s">
        <v>92</v>
      </c>
      <c r="P41" s="16"/>
      <c r="Q41" s="16" t="s">
        <v>20</v>
      </c>
      <c r="R41" s="16">
        <f t="shared" si="2"/>
        <v>0</v>
      </c>
      <c r="S41" s="16">
        <f t="shared" si="3"/>
        <v>0</v>
      </c>
      <c r="T41" s="16">
        <f t="shared" si="4"/>
        <v>0</v>
      </c>
      <c r="U41" s="16">
        <f t="shared" si="5"/>
        <v>1</v>
      </c>
      <c r="V41" s="18">
        <v>3</v>
      </c>
      <c r="W41" s="16">
        <v>1434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1</v>
      </c>
      <c r="AG41" s="16">
        <v>1</v>
      </c>
      <c r="AH41" s="16">
        <v>2</v>
      </c>
      <c r="AI41" s="16">
        <f t="shared" si="6"/>
        <v>0</v>
      </c>
      <c r="AJ41" s="16"/>
      <c r="AK41" s="14"/>
      <c r="AL41" s="14"/>
      <c r="AM41" s="14"/>
    </row>
    <row r="42" spans="1:39" ht="15.75" customHeight="1">
      <c r="A42" s="6">
        <v>43422.713194444441</v>
      </c>
      <c r="B42" s="8">
        <v>43422.713194444441</v>
      </c>
      <c r="C42" s="12">
        <f t="shared" si="0"/>
        <v>43422.796527777777</v>
      </c>
      <c r="D42" s="14">
        <v>3</v>
      </c>
      <c r="E42" s="16">
        <v>1571</v>
      </c>
      <c r="F42" s="18" t="s">
        <v>144</v>
      </c>
      <c r="G42" s="18"/>
      <c r="H42" s="18" t="s">
        <v>64</v>
      </c>
      <c r="I42" s="16" t="s">
        <v>63</v>
      </c>
      <c r="J42" s="16">
        <f t="shared" si="1"/>
        <v>0</v>
      </c>
      <c r="K42" s="16">
        <v>26</v>
      </c>
      <c r="L42" s="16" t="s">
        <v>82</v>
      </c>
      <c r="M42" s="16" t="s">
        <v>112</v>
      </c>
      <c r="N42" s="16">
        <v>5</v>
      </c>
      <c r="O42" s="16" t="s">
        <v>76</v>
      </c>
      <c r="P42" s="16"/>
      <c r="Q42" s="16" t="s">
        <v>18</v>
      </c>
      <c r="R42" s="16">
        <f t="shared" si="2"/>
        <v>0</v>
      </c>
      <c r="S42" s="16">
        <f t="shared" si="3"/>
        <v>1</v>
      </c>
      <c r="T42" s="16">
        <f t="shared" si="4"/>
        <v>0</v>
      </c>
      <c r="U42" s="16">
        <f t="shared" si="5"/>
        <v>0</v>
      </c>
      <c r="V42" s="18">
        <v>4</v>
      </c>
      <c r="W42" s="16">
        <v>4152</v>
      </c>
      <c r="X42" s="16">
        <v>1</v>
      </c>
      <c r="Y42" s="16">
        <v>0</v>
      </c>
      <c r="Z42" s="16">
        <v>1</v>
      </c>
      <c r="AA42" s="16">
        <v>0</v>
      </c>
      <c r="AB42" s="16">
        <v>0</v>
      </c>
      <c r="AC42" s="16">
        <v>1</v>
      </c>
      <c r="AD42" s="16">
        <v>0</v>
      </c>
      <c r="AE42" s="16">
        <v>0</v>
      </c>
      <c r="AF42" s="16">
        <v>1</v>
      </c>
      <c r="AG42" s="16">
        <v>0</v>
      </c>
      <c r="AH42" s="16">
        <v>4</v>
      </c>
      <c r="AI42" s="16">
        <f t="shared" si="6"/>
        <v>0</v>
      </c>
      <c r="AJ42" s="16"/>
      <c r="AK42" s="14"/>
      <c r="AL42" s="14"/>
      <c r="AM42" s="14"/>
    </row>
    <row r="43" spans="1:39" ht="15.75" customHeight="1">
      <c r="A43" s="6">
        <v>43434.495833333334</v>
      </c>
      <c r="B43" s="8">
        <v>43434.495833333334</v>
      </c>
      <c r="C43" s="12">
        <f t="shared" si="0"/>
        <v>43434.57916666667</v>
      </c>
      <c r="D43" s="14">
        <v>2</v>
      </c>
      <c r="E43" s="16">
        <v>1582</v>
      </c>
      <c r="F43" s="16" t="s">
        <v>145</v>
      </c>
      <c r="G43" s="16"/>
      <c r="H43" s="18" t="s">
        <v>64</v>
      </c>
      <c r="I43" s="16" t="s">
        <v>63</v>
      </c>
      <c r="J43" s="16">
        <f t="shared" si="1"/>
        <v>0</v>
      </c>
      <c r="K43" s="16">
        <v>18</v>
      </c>
      <c r="L43" s="16" t="s">
        <v>69</v>
      </c>
      <c r="M43" s="16"/>
      <c r="N43" s="16">
        <f t="shared" ref="N43:N51" si="13">IF(L43="Freshman",1,0)</f>
        <v>1</v>
      </c>
      <c r="O43" s="16" t="s">
        <v>76</v>
      </c>
      <c r="P43" s="16"/>
      <c r="Q43" s="16" t="s">
        <v>18</v>
      </c>
      <c r="R43" s="16">
        <f t="shared" si="2"/>
        <v>0</v>
      </c>
      <c r="S43" s="16">
        <f t="shared" si="3"/>
        <v>1</v>
      </c>
      <c r="T43" s="16">
        <f t="shared" si="4"/>
        <v>0</v>
      </c>
      <c r="U43" s="16">
        <f t="shared" si="5"/>
        <v>0</v>
      </c>
      <c r="V43" s="16">
        <v>5</v>
      </c>
      <c r="W43" s="16">
        <v>9020</v>
      </c>
      <c r="X43" s="16">
        <v>1</v>
      </c>
      <c r="Y43" s="16">
        <v>0</v>
      </c>
      <c r="Z43" s="16">
        <v>0</v>
      </c>
      <c r="AA43" s="16">
        <v>1</v>
      </c>
      <c r="AB43" s="16">
        <v>0</v>
      </c>
      <c r="AC43" s="16">
        <v>1</v>
      </c>
      <c r="AD43" s="16">
        <v>0</v>
      </c>
      <c r="AE43" s="16">
        <v>0</v>
      </c>
      <c r="AF43" s="16">
        <v>0</v>
      </c>
      <c r="AG43" s="16">
        <v>1</v>
      </c>
      <c r="AH43" s="16">
        <v>4</v>
      </c>
      <c r="AI43" s="16">
        <f t="shared" si="6"/>
        <v>0</v>
      </c>
      <c r="AJ43" s="16"/>
      <c r="AK43" s="14"/>
      <c r="AL43" s="14"/>
      <c r="AM43" s="14"/>
    </row>
    <row r="44" spans="1:39" ht="15.75" customHeight="1">
      <c r="A44" s="6">
        <v>43430.538888888892</v>
      </c>
      <c r="B44" s="8">
        <v>43430.538888888892</v>
      </c>
      <c r="C44" s="12">
        <f t="shared" si="0"/>
        <v>43430.622222222228</v>
      </c>
      <c r="D44" s="14">
        <v>2</v>
      </c>
      <c r="E44" s="16">
        <v>1602</v>
      </c>
      <c r="F44" s="18" t="s">
        <v>146</v>
      </c>
      <c r="G44" s="18"/>
      <c r="H44" s="18" t="s">
        <v>64</v>
      </c>
      <c r="I44" s="16" t="s">
        <v>94</v>
      </c>
      <c r="J44" s="16">
        <f t="shared" si="1"/>
        <v>1</v>
      </c>
      <c r="K44" s="16">
        <v>18</v>
      </c>
      <c r="L44" s="16" t="s">
        <v>69</v>
      </c>
      <c r="M44" s="16"/>
      <c r="N44" s="16">
        <f t="shared" si="13"/>
        <v>1</v>
      </c>
      <c r="O44" s="16" t="s">
        <v>104</v>
      </c>
      <c r="P44" s="16"/>
      <c r="Q44" s="16" t="s">
        <v>20</v>
      </c>
      <c r="R44" s="16">
        <f t="shared" si="2"/>
        <v>0</v>
      </c>
      <c r="S44" s="16">
        <f t="shared" si="3"/>
        <v>0</v>
      </c>
      <c r="T44" s="16">
        <f t="shared" si="4"/>
        <v>0</v>
      </c>
      <c r="U44" s="16">
        <f t="shared" si="5"/>
        <v>1</v>
      </c>
      <c r="V44" s="18">
        <v>6</v>
      </c>
      <c r="W44" s="16">
        <v>5215</v>
      </c>
      <c r="X44" s="16">
        <v>0</v>
      </c>
      <c r="Y44" s="16">
        <v>1</v>
      </c>
      <c r="Z44" s="16">
        <v>0</v>
      </c>
      <c r="AA44" s="16">
        <v>0</v>
      </c>
      <c r="AB44" s="16">
        <v>1</v>
      </c>
      <c r="AC44" s="16">
        <v>1</v>
      </c>
      <c r="AD44" s="16">
        <v>1</v>
      </c>
      <c r="AE44" s="16">
        <v>1</v>
      </c>
      <c r="AF44" s="16">
        <v>0</v>
      </c>
      <c r="AG44" s="16">
        <v>0</v>
      </c>
      <c r="AH44" s="16">
        <v>5</v>
      </c>
      <c r="AI44" s="16">
        <f t="shared" si="6"/>
        <v>0</v>
      </c>
      <c r="AJ44" s="16"/>
      <c r="AK44" s="14"/>
      <c r="AL44" s="14"/>
      <c r="AM44" s="14"/>
    </row>
    <row r="45" spans="1:39" ht="15.75" customHeight="1">
      <c r="A45" s="6">
        <v>43419.617337962962</v>
      </c>
      <c r="B45" s="8">
        <v>43419.617337962962</v>
      </c>
      <c r="C45" s="12">
        <f t="shared" si="0"/>
        <v>43419.700671296298</v>
      </c>
      <c r="D45" s="14">
        <v>2</v>
      </c>
      <c r="E45" s="16">
        <v>1606</v>
      </c>
      <c r="F45" s="18" t="s">
        <v>147</v>
      </c>
      <c r="G45" s="18"/>
      <c r="H45" s="18" t="s">
        <v>64</v>
      </c>
      <c r="I45" s="16" t="s">
        <v>94</v>
      </c>
      <c r="J45" s="16">
        <f t="shared" si="1"/>
        <v>1</v>
      </c>
      <c r="K45" s="16">
        <v>18</v>
      </c>
      <c r="L45" s="16" t="s">
        <v>69</v>
      </c>
      <c r="M45" s="16"/>
      <c r="N45" s="16">
        <f t="shared" si="13"/>
        <v>1</v>
      </c>
      <c r="O45" s="16" t="s">
        <v>104</v>
      </c>
      <c r="P45" s="16"/>
      <c r="Q45" s="16" t="s">
        <v>20</v>
      </c>
      <c r="R45" s="16">
        <f t="shared" si="2"/>
        <v>0</v>
      </c>
      <c r="S45" s="16">
        <f t="shared" si="3"/>
        <v>0</v>
      </c>
      <c r="T45" s="16">
        <f t="shared" si="4"/>
        <v>0</v>
      </c>
      <c r="U45" s="16">
        <f t="shared" si="5"/>
        <v>1</v>
      </c>
      <c r="V45" s="18">
        <v>5</v>
      </c>
      <c r="W45" s="16">
        <v>1480</v>
      </c>
      <c r="X45" s="16">
        <v>1</v>
      </c>
      <c r="Y45" s="16">
        <v>0</v>
      </c>
      <c r="Z45" s="16">
        <v>1</v>
      </c>
      <c r="AA45" s="16">
        <v>0</v>
      </c>
      <c r="AB45" s="16">
        <v>0</v>
      </c>
      <c r="AC45" s="16">
        <v>0</v>
      </c>
      <c r="AD45" s="16">
        <v>1</v>
      </c>
      <c r="AE45" s="16">
        <v>0</v>
      </c>
      <c r="AF45" s="16">
        <v>1</v>
      </c>
      <c r="AG45" s="16">
        <v>0</v>
      </c>
      <c r="AH45" s="16">
        <v>4</v>
      </c>
      <c r="AI45" s="16">
        <f t="shared" si="6"/>
        <v>0</v>
      </c>
      <c r="AJ45" s="16"/>
      <c r="AK45" s="14"/>
      <c r="AL45" s="14"/>
      <c r="AM45" s="14"/>
    </row>
    <row r="46" spans="1:39" ht="15.75" customHeight="1">
      <c r="A46" s="6">
        <v>43418.634780092594</v>
      </c>
      <c r="B46" s="8">
        <v>43418.634780092594</v>
      </c>
      <c r="C46" s="12">
        <f t="shared" si="0"/>
        <v>43418.71811342593</v>
      </c>
      <c r="D46" s="14">
        <v>3</v>
      </c>
      <c r="E46" s="16">
        <v>1618</v>
      </c>
      <c r="F46" s="18" t="s">
        <v>148</v>
      </c>
      <c r="G46" s="18"/>
      <c r="H46" s="18" t="s">
        <v>64</v>
      </c>
      <c r="I46" s="16" t="s">
        <v>94</v>
      </c>
      <c r="J46" s="16">
        <f t="shared" si="1"/>
        <v>1</v>
      </c>
      <c r="K46" s="16">
        <v>18</v>
      </c>
      <c r="L46" s="16" t="s">
        <v>69</v>
      </c>
      <c r="M46" s="16"/>
      <c r="N46" s="16">
        <f t="shared" si="13"/>
        <v>1</v>
      </c>
      <c r="O46" s="16" t="s">
        <v>84</v>
      </c>
      <c r="P46" s="16"/>
      <c r="Q46" s="16" t="s">
        <v>18</v>
      </c>
      <c r="R46" s="16">
        <f t="shared" si="2"/>
        <v>0</v>
      </c>
      <c r="S46" s="16">
        <f t="shared" si="3"/>
        <v>1</v>
      </c>
      <c r="T46" s="16">
        <f t="shared" si="4"/>
        <v>0</v>
      </c>
      <c r="U46" s="16">
        <f t="shared" si="5"/>
        <v>0</v>
      </c>
      <c r="V46" s="18">
        <v>8</v>
      </c>
      <c r="W46" s="16">
        <v>1354</v>
      </c>
      <c r="X46" s="16">
        <v>0</v>
      </c>
      <c r="Y46" s="16">
        <v>1</v>
      </c>
      <c r="Z46" s="16">
        <v>1</v>
      </c>
      <c r="AA46" s="16">
        <v>1</v>
      </c>
      <c r="AB46" s="16">
        <v>1</v>
      </c>
      <c r="AC46" s="16">
        <v>1</v>
      </c>
      <c r="AD46" s="16">
        <v>0</v>
      </c>
      <c r="AE46" s="16">
        <v>1</v>
      </c>
      <c r="AF46" s="16">
        <v>0</v>
      </c>
      <c r="AG46" s="16">
        <v>1</v>
      </c>
      <c r="AH46" s="16">
        <v>7</v>
      </c>
      <c r="AI46" s="16">
        <f t="shared" si="6"/>
        <v>0</v>
      </c>
      <c r="AJ46" s="16"/>
      <c r="AK46" s="14"/>
      <c r="AL46" s="14"/>
      <c r="AM46" s="14"/>
    </row>
    <row r="47" spans="1:39" ht="15.75" customHeight="1">
      <c r="A47" s="6">
        <v>43434.384027777778</v>
      </c>
      <c r="B47" s="8">
        <v>43434.384027777778</v>
      </c>
      <c r="C47" s="12">
        <f t="shared" si="0"/>
        <v>43434.467361111114</v>
      </c>
      <c r="D47" s="14">
        <v>1</v>
      </c>
      <c r="E47" s="16">
        <v>1619</v>
      </c>
      <c r="F47" s="16" t="s">
        <v>149</v>
      </c>
      <c r="G47" s="16"/>
      <c r="H47" s="18" t="s">
        <v>64</v>
      </c>
      <c r="I47" s="16" t="s">
        <v>63</v>
      </c>
      <c r="J47" s="16">
        <f t="shared" si="1"/>
        <v>0</v>
      </c>
      <c r="K47" s="16">
        <v>18</v>
      </c>
      <c r="L47" s="16" t="s">
        <v>69</v>
      </c>
      <c r="M47" s="16"/>
      <c r="N47" s="16">
        <f t="shared" si="13"/>
        <v>1</v>
      </c>
      <c r="O47" s="16" t="s">
        <v>84</v>
      </c>
      <c r="P47" s="16" t="s">
        <v>76</v>
      </c>
      <c r="Q47" s="16" t="s">
        <v>20</v>
      </c>
      <c r="R47" s="16">
        <f t="shared" si="2"/>
        <v>0</v>
      </c>
      <c r="S47" s="16">
        <f t="shared" si="3"/>
        <v>0</v>
      </c>
      <c r="T47" s="16">
        <f t="shared" si="4"/>
        <v>0</v>
      </c>
      <c r="U47" s="16">
        <f t="shared" si="5"/>
        <v>1</v>
      </c>
      <c r="V47" s="16">
        <v>5</v>
      </c>
      <c r="W47" s="16">
        <v>8005</v>
      </c>
      <c r="X47" s="16">
        <v>0</v>
      </c>
      <c r="Y47" s="16">
        <v>0</v>
      </c>
      <c r="Z47" s="16">
        <v>1</v>
      </c>
      <c r="AA47" s="16">
        <v>0</v>
      </c>
      <c r="AB47" s="16">
        <v>1</v>
      </c>
      <c r="AC47" s="16">
        <v>1</v>
      </c>
      <c r="AD47" s="16">
        <v>0</v>
      </c>
      <c r="AE47" s="16">
        <v>0</v>
      </c>
      <c r="AF47" s="16">
        <v>1</v>
      </c>
      <c r="AG47" s="16">
        <v>0</v>
      </c>
      <c r="AH47" s="16">
        <v>4</v>
      </c>
      <c r="AI47" s="16">
        <f t="shared" si="6"/>
        <v>0</v>
      </c>
      <c r="AJ47" s="16"/>
      <c r="AK47" s="14"/>
      <c r="AL47" s="14"/>
      <c r="AM47" s="14"/>
    </row>
    <row r="48" spans="1:39" ht="15.75" customHeight="1">
      <c r="A48" s="6">
        <v>43418.626284722224</v>
      </c>
      <c r="B48" s="8">
        <v>43418.626284722224</v>
      </c>
      <c r="C48" s="12">
        <f t="shared" si="0"/>
        <v>43418.70961805556</v>
      </c>
      <c r="D48" s="14">
        <v>3</v>
      </c>
      <c r="E48" s="16">
        <v>1627</v>
      </c>
      <c r="F48" s="18" t="s">
        <v>150</v>
      </c>
      <c r="G48" s="18"/>
      <c r="H48" s="18" t="s">
        <v>64</v>
      </c>
      <c r="I48" s="16" t="s">
        <v>63</v>
      </c>
      <c r="J48" s="16">
        <f t="shared" si="1"/>
        <v>0</v>
      </c>
      <c r="K48" s="16">
        <v>18</v>
      </c>
      <c r="L48" s="16" t="s">
        <v>69</v>
      </c>
      <c r="M48" s="16"/>
      <c r="N48" s="16">
        <f t="shared" si="13"/>
        <v>1</v>
      </c>
      <c r="O48" s="16" t="s">
        <v>92</v>
      </c>
      <c r="P48" s="16"/>
      <c r="Q48" s="16" t="s">
        <v>18</v>
      </c>
      <c r="R48" s="16">
        <f t="shared" si="2"/>
        <v>0</v>
      </c>
      <c r="S48" s="16">
        <f t="shared" si="3"/>
        <v>1</v>
      </c>
      <c r="T48" s="16">
        <f t="shared" si="4"/>
        <v>0</v>
      </c>
      <c r="U48" s="16">
        <f t="shared" si="5"/>
        <v>0</v>
      </c>
      <c r="V48" s="18">
        <v>5</v>
      </c>
      <c r="W48" s="16">
        <v>1401</v>
      </c>
      <c r="X48" s="16">
        <v>0</v>
      </c>
      <c r="Y48" s="16">
        <v>0</v>
      </c>
      <c r="Z48" s="16">
        <v>0</v>
      </c>
      <c r="AA48" s="16">
        <v>1</v>
      </c>
      <c r="AB48" s="16">
        <v>0</v>
      </c>
      <c r="AC48" s="16">
        <v>1</v>
      </c>
      <c r="AD48" s="16">
        <v>0</v>
      </c>
      <c r="AE48" s="16">
        <v>1</v>
      </c>
      <c r="AF48" s="16">
        <v>1</v>
      </c>
      <c r="AG48" s="16">
        <v>0</v>
      </c>
      <c r="AH48" s="16">
        <v>4</v>
      </c>
      <c r="AI48" s="16">
        <f t="shared" si="6"/>
        <v>0</v>
      </c>
      <c r="AJ48" s="16"/>
      <c r="AK48" s="14"/>
      <c r="AL48" s="14"/>
      <c r="AM48" s="14"/>
    </row>
    <row r="49" spans="1:39" ht="15.75" customHeight="1">
      <c r="A49" s="6">
        <v>43419.733298611114</v>
      </c>
      <c r="B49" s="8">
        <v>43419.733298611114</v>
      </c>
      <c r="C49" s="12">
        <f t="shared" si="0"/>
        <v>43419.81663194445</v>
      </c>
      <c r="D49" s="14">
        <v>3</v>
      </c>
      <c r="E49" s="16">
        <v>1638</v>
      </c>
      <c r="F49" s="18" t="s">
        <v>151</v>
      </c>
      <c r="G49" s="18" t="s">
        <v>61</v>
      </c>
      <c r="H49" s="18" t="s">
        <v>64</v>
      </c>
      <c r="I49" s="16" t="s">
        <v>94</v>
      </c>
      <c r="J49" s="16">
        <f t="shared" si="1"/>
        <v>1</v>
      </c>
      <c r="K49" s="16">
        <v>18</v>
      </c>
      <c r="L49" s="16" t="s">
        <v>69</v>
      </c>
      <c r="M49" s="16"/>
      <c r="N49" s="16">
        <f t="shared" si="13"/>
        <v>1</v>
      </c>
      <c r="O49" s="16" t="s">
        <v>104</v>
      </c>
      <c r="P49" s="16"/>
      <c r="Q49" s="16" t="s">
        <v>18</v>
      </c>
      <c r="R49" s="16">
        <f t="shared" si="2"/>
        <v>0</v>
      </c>
      <c r="S49" s="16">
        <f t="shared" si="3"/>
        <v>1</v>
      </c>
      <c r="T49" s="16">
        <f t="shared" si="4"/>
        <v>0</v>
      </c>
      <c r="U49" s="16">
        <f t="shared" si="5"/>
        <v>0</v>
      </c>
      <c r="V49" s="18">
        <v>1</v>
      </c>
      <c r="W49" s="16">
        <v>1277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1</v>
      </c>
      <c r="AH49" s="16">
        <v>1</v>
      </c>
      <c r="AI49" s="16">
        <f t="shared" si="6"/>
        <v>0</v>
      </c>
      <c r="AJ49" s="16"/>
      <c r="AK49" s="14"/>
      <c r="AL49" s="14"/>
      <c r="AM49" s="14"/>
    </row>
    <row r="50" spans="1:39" ht="15.75" customHeight="1">
      <c r="A50" s="6">
        <v>43432.589583333334</v>
      </c>
      <c r="B50" s="8">
        <v>43432.589583333334</v>
      </c>
      <c r="C50" s="12">
        <f t="shared" si="0"/>
        <v>43432.67291666667</v>
      </c>
      <c r="D50" s="14">
        <v>2</v>
      </c>
      <c r="E50" s="16">
        <v>1650</v>
      </c>
      <c r="F50" s="16" t="s">
        <v>152</v>
      </c>
      <c r="G50" s="16"/>
      <c r="H50" s="18" t="s">
        <v>64</v>
      </c>
      <c r="I50" s="16" t="s">
        <v>94</v>
      </c>
      <c r="J50" s="16">
        <f t="shared" si="1"/>
        <v>1</v>
      </c>
      <c r="K50" s="16">
        <v>19</v>
      </c>
      <c r="L50" s="16" t="s">
        <v>69</v>
      </c>
      <c r="M50" s="16"/>
      <c r="N50" s="16">
        <f t="shared" si="13"/>
        <v>1</v>
      </c>
      <c r="O50" s="16" t="s">
        <v>92</v>
      </c>
      <c r="P50" s="16"/>
      <c r="Q50" s="16" t="s">
        <v>18</v>
      </c>
      <c r="R50" s="16">
        <f t="shared" si="2"/>
        <v>0</v>
      </c>
      <c r="S50" s="16">
        <f t="shared" si="3"/>
        <v>1</v>
      </c>
      <c r="T50" s="16">
        <f t="shared" si="4"/>
        <v>0</v>
      </c>
      <c r="U50" s="16">
        <f t="shared" si="5"/>
        <v>0</v>
      </c>
      <c r="V50" s="16">
        <v>8</v>
      </c>
      <c r="W50" s="16">
        <v>6018</v>
      </c>
      <c r="X50" s="16">
        <v>0</v>
      </c>
      <c r="Y50" s="16">
        <v>1</v>
      </c>
      <c r="Z50" s="16">
        <v>1</v>
      </c>
      <c r="AA50" s="16">
        <v>1</v>
      </c>
      <c r="AB50" s="16">
        <v>0</v>
      </c>
      <c r="AC50" s="16">
        <v>1</v>
      </c>
      <c r="AD50" s="16">
        <v>1</v>
      </c>
      <c r="AE50" s="16">
        <v>0</v>
      </c>
      <c r="AF50" s="16">
        <v>0</v>
      </c>
      <c r="AG50" s="16">
        <v>1</v>
      </c>
      <c r="AH50" s="16">
        <v>6</v>
      </c>
      <c r="AI50" s="16">
        <f t="shared" si="6"/>
        <v>1</v>
      </c>
      <c r="AJ50" s="16">
        <f>V50-AH50-1</f>
        <v>1</v>
      </c>
      <c r="AK50" s="14"/>
      <c r="AL50" s="14"/>
      <c r="AM50" s="14"/>
    </row>
    <row r="51" spans="1:39" ht="15.75" customHeight="1">
      <c r="A51" s="6">
        <v>43419.680601851855</v>
      </c>
      <c r="B51" s="8">
        <v>43419.680601851855</v>
      </c>
      <c r="C51" s="12">
        <f t="shared" si="0"/>
        <v>43419.76393518519</v>
      </c>
      <c r="D51" s="14">
        <v>3</v>
      </c>
      <c r="E51" s="16">
        <v>1651</v>
      </c>
      <c r="F51" s="18" t="s">
        <v>153</v>
      </c>
      <c r="G51" s="18"/>
      <c r="H51" s="18" t="s">
        <v>64</v>
      </c>
      <c r="I51" s="16" t="s">
        <v>63</v>
      </c>
      <c r="J51" s="16">
        <f t="shared" si="1"/>
        <v>0</v>
      </c>
      <c r="K51" s="16">
        <v>18</v>
      </c>
      <c r="L51" s="16" t="s">
        <v>69</v>
      </c>
      <c r="M51" s="16"/>
      <c r="N51" s="16">
        <f t="shared" si="13"/>
        <v>1</v>
      </c>
      <c r="O51" s="16" t="s">
        <v>76</v>
      </c>
      <c r="P51" s="16"/>
      <c r="Q51" s="16" t="s">
        <v>20</v>
      </c>
      <c r="R51" s="16">
        <f t="shared" si="2"/>
        <v>0</v>
      </c>
      <c r="S51" s="16">
        <f t="shared" si="3"/>
        <v>0</v>
      </c>
      <c r="T51" s="16">
        <f t="shared" si="4"/>
        <v>0</v>
      </c>
      <c r="U51" s="16">
        <f t="shared" si="5"/>
        <v>1</v>
      </c>
      <c r="V51" s="18">
        <v>4</v>
      </c>
      <c r="W51" s="16">
        <v>1288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1</v>
      </c>
      <c r="AD51" s="16">
        <v>0</v>
      </c>
      <c r="AE51" s="16">
        <v>0</v>
      </c>
      <c r="AF51" s="16">
        <v>1</v>
      </c>
      <c r="AG51" s="16">
        <v>1</v>
      </c>
      <c r="AH51" s="16">
        <v>3</v>
      </c>
      <c r="AI51" s="16">
        <f t="shared" si="6"/>
        <v>0</v>
      </c>
      <c r="AJ51" s="16"/>
      <c r="AK51" s="14"/>
      <c r="AL51" s="14"/>
      <c r="AM51" s="14"/>
    </row>
    <row r="52" spans="1:39" ht="15.75" customHeight="1">
      <c r="A52" s="6">
        <v>43433.511805555558</v>
      </c>
      <c r="B52" s="8">
        <v>43433.511805555558</v>
      </c>
      <c r="C52" s="12">
        <f t="shared" si="0"/>
        <v>43433.595138888893</v>
      </c>
      <c r="D52" s="14">
        <v>2</v>
      </c>
      <c r="E52" s="16">
        <v>1665</v>
      </c>
      <c r="F52" s="16" t="s">
        <v>154</v>
      </c>
      <c r="G52" s="16"/>
      <c r="H52" s="18" t="s">
        <v>64</v>
      </c>
      <c r="I52" s="16" t="s">
        <v>63</v>
      </c>
      <c r="J52" s="16">
        <f t="shared" si="1"/>
        <v>0</v>
      </c>
      <c r="K52" s="16">
        <v>25</v>
      </c>
      <c r="L52" s="16" t="s">
        <v>82</v>
      </c>
      <c r="M52" s="16"/>
      <c r="N52" s="16">
        <v>5</v>
      </c>
      <c r="O52" s="16" t="s">
        <v>84</v>
      </c>
      <c r="P52" s="16"/>
      <c r="Q52" s="16" t="s">
        <v>20</v>
      </c>
      <c r="R52" s="16">
        <f t="shared" si="2"/>
        <v>0</v>
      </c>
      <c r="S52" s="16">
        <f t="shared" si="3"/>
        <v>0</v>
      </c>
      <c r="T52" s="16">
        <f t="shared" si="4"/>
        <v>0</v>
      </c>
      <c r="U52" s="16">
        <f t="shared" si="5"/>
        <v>1</v>
      </c>
      <c r="V52" s="16">
        <v>7</v>
      </c>
      <c r="W52" s="16">
        <v>7123</v>
      </c>
      <c r="X52" s="16">
        <v>1</v>
      </c>
      <c r="Y52" s="16">
        <v>0</v>
      </c>
      <c r="Z52" s="16">
        <v>0</v>
      </c>
      <c r="AA52" s="16">
        <v>0</v>
      </c>
      <c r="AB52" s="16">
        <v>1</v>
      </c>
      <c r="AC52" s="16">
        <v>1</v>
      </c>
      <c r="AD52" s="16">
        <v>1</v>
      </c>
      <c r="AE52" s="16">
        <v>0</v>
      </c>
      <c r="AF52" s="16">
        <v>1</v>
      </c>
      <c r="AG52" s="16">
        <v>1</v>
      </c>
      <c r="AH52" s="16">
        <v>6</v>
      </c>
      <c r="AI52" s="16">
        <f t="shared" si="6"/>
        <v>0</v>
      </c>
      <c r="AJ52" s="16"/>
      <c r="AK52" s="14"/>
      <c r="AL52" s="14"/>
      <c r="AM52" s="14"/>
    </row>
    <row r="53" spans="1:39" ht="15.75" customHeight="1">
      <c r="A53" s="6">
        <v>43419.73333333333</v>
      </c>
      <c r="B53" s="8">
        <v>43419.73333333333</v>
      </c>
      <c r="C53" s="12">
        <f t="shared" si="0"/>
        <v>43419.816666666666</v>
      </c>
      <c r="D53" s="14">
        <v>3</v>
      </c>
      <c r="E53" s="16">
        <v>1728</v>
      </c>
      <c r="F53" s="18" t="s">
        <v>155</v>
      </c>
      <c r="G53" s="18" t="s">
        <v>61</v>
      </c>
      <c r="H53" s="18" t="s">
        <v>64</v>
      </c>
      <c r="I53" s="16" t="s">
        <v>63</v>
      </c>
      <c r="J53" s="16">
        <f t="shared" si="1"/>
        <v>0</v>
      </c>
      <c r="K53" s="16">
        <v>18</v>
      </c>
      <c r="L53" s="16" t="s">
        <v>69</v>
      </c>
      <c r="M53" s="16"/>
      <c r="N53" s="16">
        <f>IF(L53="Freshman",1,0)</f>
        <v>1</v>
      </c>
      <c r="O53" s="16" t="s">
        <v>84</v>
      </c>
      <c r="P53" s="16"/>
      <c r="Q53" s="16" t="s">
        <v>20</v>
      </c>
      <c r="R53" s="16">
        <f t="shared" si="2"/>
        <v>0</v>
      </c>
      <c r="S53" s="16">
        <f t="shared" si="3"/>
        <v>0</v>
      </c>
      <c r="T53" s="16">
        <f t="shared" si="4"/>
        <v>0</v>
      </c>
      <c r="U53" s="16">
        <f t="shared" si="5"/>
        <v>1</v>
      </c>
      <c r="V53" s="18">
        <v>4</v>
      </c>
      <c r="W53" s="16">
        <v>1429</v>
      </c>
      <c r="X53" s="16">
        <v>0</v>
      </c>
      <c r="Y53" s="16">
        <v>1</v>
      </c>
      <c r="Z53" s="16">
        <v>1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1</v>
      </c>
      <c r="AH53" s="16">
        <v>3</v>
      </c>
      <c r="AI53" s="16">
        <f t="shared" si="6"/>
        <v>0</v>
      </c>
      <c r="AJ53" s="16"/>
      <c r="AK53" s="14"/>
      <c r="AL53" s="14"/>
      <c r="AM53" s="14"/>
    </row>
    <row r="54" spans="1:39" ht="15.75" customHeight="1">
      <c r="A54" s="6">
        <v>43420.411215277774</v>
      </c>
      <c r="B54" s="8">
        <v>43420.411215277774</v>
      </c>
      <c r="C54" s="12">
        <f t="shared" si="0"/>
        <v>43420.49454861111</v>
      </c>
      <c r="D54" s="14">
        <v>1</v>
      </c>
      <c r="E54" s="16">
        <v>1729</v>
      </c>
      <c r="F54" s="18" t="s">
        <v>156</v>
      </c>
      <c r="G54" s="18" t="s">
        <v>157</v>
      </c>
      <c r="H54" s="18" t="s">
        <v>64</v>
      </c>
      <c r="I54" s="16" t="s">
        <v>94</v>
      </c>
      <c r="J54" s="16">
        <f t="shared" si="1"/>
        <v>1</v>
      </c>
      <c r="K54" s="16">
        <v>27</v>
      </c>
      <c r="L54" s="16" t="s">
        <v>82</v>
      </c>
      <c r="M54" s="16" t="s">
        <v>158</v>
      </c>
      <c r="N54" s="16">
        <v>5</v>
      </c>
      <c r="O54" s="16" t="s">
        <v>84</v>
      </c>
      <c r="P54" s="16"/>
      <c r="Q54" s="16" t="s">
        <v>20</v>
      </c>
      <c r="R54" s="16">
        <f t="shared" si="2"/>
        <v>0</v>
      </c>
      <c r="S54" s="16">
        <f t="shared" si="3"/>
        <v>0</v>
      </c>
      <c r="T54" s="16">
        <f t="shared" si="4"/>
        <v>0</v>
      </c>
      <c r="U54" s="16">
        <f t="shared" si="5"/>
        <v>1</v>
      </c>
      <c r="V54" s="18">
        <v>4</v>
      </c>
      <c r="W54" s="16">
        <v>1455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1</v>
      </c>
      <c r="AD54" s="16">
        <v>0</v>
      </c>
      <c r="AE54" s="16">
        <v>0</v>
      </c>
      <c r="AF54" s="16">
        <v>1</v>
      </c>
      <c r="AG54" s="16">
        <v>1</v>
      </c>
      <c r="AH54" s="16">
        <v>3</v>
      </c>
      <c r="AI54" s="16">
        <f t="shared" si="6"/>
        <v>0</v>
      </c>
      <c r="AJ54" s="16"/>
      <c r="AK54" s="14"/>
      <c r="AL54" s="14"/>
      <c r="AM54" s="14"/>
    </row>
    <row r="55" spans="1:39" ht="15.75" customHeight="1">
      <c r="A55" s="6">
        <v>43433.495833333334</v>
      </c>
      <c r="B55" s="8">
        <v>43433.495833333334</v>
      </c>
      <c r="C55" s="12">
        <f t="shared" si="0"/>
        <v>43433.57916666667</v>
      </c>
      <c r="D55" s="14">
        <v>2</v>
      </c>
      <c r="E55" s="16">
        <v>1730</v>
      </c>
      <c r="F55" s="16" t="s">
        <v>159</v>
      </c>
      <c r="G55" s="16"/>
      <c r="H55" s="18" t="s">
        <v>64</v>
      </c>
      <c r="I55" s="16" t="s">
        <v>63</v>
      </c>
      <c r="J55" s="16">
        <f t="shared" si="1"/>
        <v>0</v>
      </c>
      <c r="K55" s="16">
        <v>19</v>
      </c>
      <c r="L55" s="16" t="s">
        <v>97</v>
      </c>
      <c r="M55" s="16"/>
      <c r="N55" s="16">
        <v>2</v>
      </c>
      <c r="O55" s="16" t="s">
        <v>104</v>
      </c>
      <c r="P55" s="16"/>
      <c r="Q55" s="16" t="s">
        <v>20</v>
      </c>
      <c r="R55" s="16">
        <f t="shared" si="2"/>
        <v>0</v>
      </c>
      <c r="S55" s="16">
        <f t="shared" si="3"/>
        <v>0</v>
      </c>
      <c r="T55" s="16">
        <f t="shared" si="4"/>
        <v>0</v>
      </c>
      <c r="U55" s="16">
        <f t="shared" si="5"/>
        <v>1</v>
      </c>
      <c r="V55" s="16">
        <v>4</v>
      </c>
      <c r="W55" s="16">
        <v>7232</v>
      </c>
      <c r="X55" s="16">
        <v>0</v>
      </c>
      <c r="Y55" s="16">
        <v>0</v>
      </c>
      <c r="Z55" s="16">
        <v>1</v>
      </c>
      <c r="AA55" s="16">
        <v>0</v>
      </c>
      <c r="AB55" s="16">
        <v>0</v>
      </c>
      <c r="AC55" s="16">
        <v>1</v>
      </c>
      <c r="AD55" s="16">
        <v>0</v>
      </c>
      <c r="AE55" s="16">
        <v>0</v>
      </c>
      <c r="AF55" s="16">
        <v>1</v>
      </c>
      <c r="AG55" s="16">
        <v>1</v>
      </c>
      <c r="AH55" s="16">
        <v>4</v>
      </c>
      <c r="AI55" s="16">
        <f t="shared" si="6"/>
        <v>0</v>
      </c>
      <c r="AJ55" s="16"/>
      <c r="AK55" s="14"/>
      <c r="AL55" s="14"/>
      <c r="AM55" s="14"/>
    </row>
    <row r="56" spans="1:39" ht="15.75" customHeight="1">
      <c r="A56" s="6">
        <v>43419.709490740737</v>
      </c>
      <c r="B56" s="8">
        <v>43419.709490740737</v>
      </c>
      <c r="C56" s="12">
        <f t="shared" si="0"/>
        <v>43419.792824074073</v>
      </c>
      <c r="D56" s="14">
        <v>3</v>
      </c>
      <c r="E56" s="16">
        <v>1758</v>
      </c>
      <c r="F56" s="18" t="s">
        <v>160</v>
      </c>
      <c r="G56" s="18"/>
      <c r="H56" s="18" t="s">
        <v>64</v>
      </c>
      <c r="I56" s="16" t="s">
        <v>63</v>
      </c>
      <c r="J56" s="16">
        <f t="shared" si="1"/>
        <v>0</v>
      </c>
      <c r="K56" s="16">
        <v>18</v>
      </c>
      <c r="L56" s="16" t="s">
        <v>69</v>
      </c>
      <c r="M56" s="16"/>
      <c r="N56" s="16">
        <f t="shared" ref="N56:N59" si="14">IF(L56="Freshman",1,0)</f>
        <v>1</v>
      </c>
      <c r="O56" s="16" t="s">
        <v>90</v>
      </c>
      <c r="P56" s="16"/>
      <c r="Q56" s="16" t="s">
        <v>18</v>
      </c>
      <c r="R56" s="16">
        <f t="shared" si="2"/>
        <v>0</v>
      </c>
      <c r="S56" s="16">
        <f t="shared" si="3"/>
        <v>1</v>
      </c>
      <c r="T56" s="16">
        <f t="shared" si="4"/>
        <v>0</v>
      </c>
      <c r="U56" s="16">
        <f t="shared" si="5"/>
        <v>0</v>
      </c>
      <c r="V56" s="18">
        <v>6</v>
      </c>
      <c r="W56" s="16">
        <v>1397</v>
      </c>
      <c r="X56" s="16">
        <v>0</v>
      </c>
      <c r="Y56" s="16">
        <v>1</v>
      </c>
      <c r="Z56" s="16">
        <v>1</v>
      </c>
      <c r="AA56" s="16">
        <v>0</v>
      </c>
      <c r="AB56" s="16">
        <v>1</v>
      </c>
      <c r="AC56" s="16">
        <v>1</v>
      </c>
      <c r="AD56" s="16">
        <v>0</v>
      </c>
      <c r="AE56" s="16">
        <v>1</v>
      </c>
      <c r="AF56" s="16">
        <v>0</v>
      </c>
      <c r="AG56" s="16">
        <v>0</v>
      </c>
      <c r="AH56" s="16">
        <v>5</v>
      </c>
      <c r="AI56" s="16">
        <f t="shared" si="6"/>
        <v>0</v>
      </c>
      <c r="AJ56" s="16"/>
      <c r="AK56" s="14"/>
      <c r="AL56" s="14"/>
      <c r="AM56" s="14"/>
    </row>
    <row r="57" spans="1:39" ht="15.75" customHeight="1">
      <c r="A57" s="6">
        <v>43419.721539351849</v>
      </c>
      <c r="B57" s="8">
        <v>43419.721539351849</v>
      </c>
      <c r="C57" s="12">
        <f t="shared" si="0"/>
        <v>43419.804872685185</v>
      </c>
      <c r="D57" s="14">
        <v>3</v>
      </c>
      <c r="E57" s="16">
        <v>1773</v>
      </c>
      <c r="F57" s="18" t="s">
        <v>161</v>
      </c>
      <c r="G57" s="18"/>
      <c r="H57" s="18" t="s">
        <v>64</v>
      </c>
      <c r="I57" s="16" t="s">
        <v>94</v>
      </c>
      <c r="J57" s="16">
        <f t="shared" si="1"/>
        <v>1</v>
      </c>
      <c r="K57" s="16">
        <v>18</v>
      </c>
      <c r="L57" s="16" t="s">
        <v>69</v>
      </c>
      <c r="M57" s="16"/>
      <c r="N57" s="16">
        <f t="shared" si="14"/>
        <v>1</v>
      </c>
      <c r="O57" s="16" t="s">
        <v>76</v>
      </c>
      <c r="P57" s="16"/>
      <c r="Q57" s="16" t="s">
        <v>18</v>
      </c>
      <c r="R57" s="16">
        <f t="shared" si="2"/>
        <v>0</v>
      </c>
      <c r="S57" s="16">
        <f t="shared" si="3"/>
        <v>1</v>
      </c>
      <c r="T57" s="16">
        <f t="shared" si="4"/>
        <v>0</v>
      </c>
      <c r="U57" s="16">
        <f t="shared" si="5"/>
        <v>0</v>
      </c>
      <c r="V57" s="18">
        <v>7</v>
      </c>
      <c r="W57" s="16">
        <v>1402</v>
      </c>
      <c r="X57" s="16">
        <v>1</v>
      </c>
      <c r="Y57" s="16">
        <v>0</v>
      </c>
      <c r="Z57" s="16">
        <v>1</v>
      </c>
      <c r="AA57" s="16">
        <v>0</v>
      </c>
      <c r="AB57" s="16">
        <v>1</v>
      </c>
      <c r="AC57" s="16">
        <v>0</v>
      </c>
      <c r="AD57" s="16">
        <v>1</v>
      </c>
      <c r="AE57" s="16">
        <v>0</v>
      </c>
      <c r="AF57" s="16">
        <v>1</v>
      </c>
      <c r="AG57" s="16">
        <v>1</v>
      </c>
      <c r="AH57" s="16">
        <v>6</v>
      </c>
      <c r="AI57" s="16">
        <f t="shared" si="6"/>
        <v>0</v>
      </c>
      <c r="AJ57" s="16"/>
      <c r="AK57" s="14"/>
      <c r="AL57" s="14"/>
      <c r="AM57" s="14"/>
    </row>
    <row r="58" spans="1:39" ht="15.75" customHeight="1">
      <c r="A58" s="6">
        <v>43422.703472222223</v>
      </c>
      <c r="B58" s="8">
        <v>43422.703472222223</v>
      </c>
      <c r="C58" s="12">
        <f t="shared" si="0"/>
        <v>43422.786805555559</v>
      </c>
      <c r="D58" s="14">
        <v>3</v>
      </c>
      <c r="E58" s="16">
        <v>1783</v>
      </c>
      <c r="F58" s="18" t="s">
        <v>162</v>
      </c>
      <c r="G58" s="18"/>
      <c r="H58" s="18" t="s">
        <v>64</v>
      </c>
      <c r="I58" s="16" t="s">
        <v>63</v>
      </c>
      <c r="J58" s="16">
        <f t="shared" si="1"/>
        <v>0</v>
      </c>
      <c r="K58" s="16">
        <v>18</v>
      </c>
      <c r="L58" s="16" t="s">
        <v>69</v>
      </c>
      <c r="M58" s="16"/>
      <c r="N58" s="16">
        <f t="shared" si="14"/>
        <v>1</v>
      </c>
      <c r="O58" s="16" t="s">
        <v>84</v>
      </c>
      <c r="P58" s="16"/>
      <c r="Q58" s="16" t="s">
        <v>20</v>
      </c>
      <c r="R58" s="16">
        <f t="shared" si="2"/>
        <v>0</v>
      </c>
      <c r="S58" s="16">
        <f t="shared" si="3"/>
        <v>0</v>
      </c>
      <c r="T58" s="16">
        <f t="shared" si="4"/>
        <v>0</v>
      </c>
      <c r="U58" s="16">
        <f t="shared" si="5"/>
        <v>1</v>
      </c>
      <c r="V58" s="18">
        <v>6</v>
      </c>
      <c r="W58" s="16">
        <v>4196</v>
      </c>
      <c r="X58" s="16">
        <v>0</v>
      </c>
      <c r="Y58" s="16">
        <v>1</v>
      </c>
      <c r="Z58" s="16">
        <v>0</v>
      </c>
      <c r="AA58" s="16">
        <v>1</v>
      </c>
      <c r="AB58" s="16">
        <v>1</v>
      </c>
      <c r="AC58" s="16">
        <v>1</v>
      </c>
      <c r="AD58" s="16">
        <v>0</v>
      </c>
      <c r="AE58" s="16">
        <v>0</v>
      </c>
      <c r="AF58" s="16">
        <v>1</v>
      </c>
      <c r="AG58" s="16">
        <v>0</v>
      </c>
      <c r="AH58" s="16">
        <v>5</v>
      </c>
      <c r="AI58" s="16">
        <f t="shared" si="6"/>
        <v>0</v>
      </c>
      <c r="AJ58" s="16"/>
      <c r="AK58" s="14"/>
      <c r="AL58" s="14"/>
      <c r="AM58" s="14"/>
    </row>
    <row r="59" spans="1:39" ht="15.75" customHeight="1">
      <c r="A59" s="6">
        <v>43434.470138888886</v>
      </c>
      <c r="B59" s="8">
        <v>43434.470138888886</v>
      </c>
      <c r="C59" s="12">
        <f t="shared" si="0"/>
        <v>43434.553472222222</v>
      </c>
      <c r="D59" s="14">
        <v>2</v>
      </c>
      <c r="E59" s="16">
        <v>1790</v>
      </c>
      <c r="F59" s="16" t="s">
        <v>163</v>
      </c>
      <c r="G59" s="16"/>
      <c r="H59" s="18" t="s">
        <v>64</v>
      </c>
      <c r="I59" s="16" t="s">
        <v>94</v>
      </c>
      <c r="J59" s="16">
        <f t="shared" si="1"/>
        <v>1</v>
      </c>
      <c r="K59" s="16">
        <v>18</v>
      </c>
      <c r="L59" s="16" t="s">
        <v>69</v>
      </c>
      <c r="M59" s="16"/>
      <c r="N59" s="16">
        <f t="shared" si="14"/>
        <v>1</v>
      </c>
      <c r="O59" s="16" t="s">
        <v>104</v>
      </c>
      <c r="P59" s="16"/>
      <c r="Q59" s="16" t="s">
        <v>18</v>
      </c>
      <c r="R59" s="16">
        <f t="shared" si="2"/>
        <v>0</v>
      </c>
      <c r="S59" s="16">
        <f t="shared" si="3"/>
        <v>1</v>
      </c>
      <c r="T59" s="16">
        <f t="shared" si="4"/>
        <v>0</v>
      </c>
      <c r="U59" s="16">
        <f t="shared" si="5"/>
        <v>0</v>
      </c>
      <c r="V59" s="16">
        <v>6</v>
      </c>
      <c r="W59" s="16">
        <v>9060</v>
      </c>
      <c r="X59" s="16">
        <v>1</v>
      </c>
      <c r="Y59" s="16">
        <v>1</v>
      </c>
      <c r="Z59" s="16">
        <v>1</v>
      </c>
      <c r="AA59" s="16">
        <v>1</v>
      </c>
      <c r="AB59" s="16">
        <v>0</v>
      </c>
      <c r="AC59" s="16">
        <v>0</v>
      </c>
      <c r="AD59" s="16">
        <v>0</v>
      </c>
      <c r="AE59" s="16">
        <v>1</v>
      </c>
      <c r="AF59" s="16">
        <v>0</v>
      </c>
      <c r="AG59" s="16">
        <v>1</v>
      </c>
      <c r="AH59" s="16">
        <v>6</v>
      </c>
      <c r="AI59" s="16">
        <f t="shared" si="6"/>
        <v>0</v>
      </c>
      <c r="AJ59" s="16"/>
      <c r="AK59" s="14"/>
      <c r="AL59" s="14"/>
      <c r="AM59" s="14"/>
    </row>
    <row r="60" spans="1:39" ht="15.75" customHeight="1">
      <c r="A60" s="6">
        <v>43420.410416666666</v>
      </c>
      <c r="B60" s="8">
        <v>43420.410416666666</v>
      </c>
      <c r="C60" s="12">
        <f t="shared" si="0"/>
        <v>43420.493750000001</v>
      </c>
      <c r="D60" s="14">
        <v>2</v>
      </c>
      <c r="E60" s="16">
        <v>1791</v>
      </c>
      <c r="F60" s="18" t="s">
        <v>164</v>
      </c>
      <c r="G60" s="18" t="s">
        <v>133</v>
      </c>
      <c r="H60" s="18" t="s">
        <v>64</v>
      </c>
      <c r="I60" s="16" t="s">
        <v>63</v>
      </c>
      <c r="J60" s="16">
        <f t="shared" si="1"/>
        <v>0</v>
      </c>
      <c r="K60" s="16">
        <v>22</v>
      </c>
      <c r="L60" s="16" t="s">
        <v>82</v>
      </c>
      <c r="M60" s="16" t="s">
        <v>165</v>
      </c>
      <c r="N60" s="16">
        <v>5</v>
      </c>
      <c r="O60" s="16" t="s">
        <v>104</v>
      </c>
      <c r="P60" s="16"/>
      <c r="Q60" s="16" t="s">
        <v>20</v>
      </c>
      <c r="R60" s="16">
        <f t="shared" si="2"/>
        <v>0</v>
      </c>
      <c r="S60" s="16">
        <f t="shared" si="3"/>
        <v>0</v>
      </c>
      <c r="T60" s="16">
        <f t="shared" si="4"/>
        <v>0</v>
      </c>
      <c r="U60" s="16">
        <f t="shared" si="5"/>
        <v>1</v>
      </c>
      <c r="V60" s="18">
        <v>7</v>
      </c>
      <c r="W60" s="16">
        <v>3244</v>
      </c>
      <c r="X60" s="16">
        <v>0</v>
      </c>
      <c r="Y60" s="16">
        <v>0</v>
      </c>
      <c r="Z60" s="16">
        <v>0</v>
      </c>
      <c r="AA60" s="16">
        <v>1</v>
      </c>
      <c r="AB60" s="16">
        <v>1</v>
      </c>
      <c r="AC60" s="16">
        <v>0</v>
      </c>
      <c r="AD60" s="16">
        <v>1</v>
      </c>
      <c r="AE60" s="16">
        <v>1</v>
      </c>
      <c r="AF60" s="16">
        <v>0</v>
      </c>
      <c r="AG60" s="16">
        <v>1</v>
      </c>
      <c r="AH60" s="16">
        <v>5</v>
      </c>
      <c r="AI60" s="16">
        <f t="shared" si="6"/>
        <v>1</v>
      </c>
      <c r="AJ60" s="16">
        <f>V60-AH60-1</f>
        <v>1</v>
      </c>
      <c r="AK60" s="14"/>
      <c r="AL60" s="14"/>
      <c r="AM60" s="14"/>
    </row>
    <row r="61" spans="1:39" ht="15.75" customHeight="1">
      <c r="A61" s="6">
        <v>43422.710416666669</v>
      </c>
      <c r="B61" s="8">
        <v>43422.710416666669</v>
      </c>
      <c r="C61" s="12">
        <f t="shared" si="0"/>
        <v>43422.793750000004</v>
      </c>
      <c r="D61" s="14">
        <v>3</v>
      </c>
      <c r="E61" s="16">
        <v>1813</v>
      </c>
      <c r="F61" s="18" t="s">
        <v>166</v>
      </c>
      <c r="G61" s="18"/>
      <c r="H61" s="18" t="s">
        <v>64</v>
      </c>
      <c r="I61" s="16" t="s">
        <v>94</v>
      </c>
      <c r="J61" s="16">
        <f t="shared" si="1"/>
        <v>1</v>
      </c>
      <c r="K61" s="16">
        <v>23</v>
      </c>
      <c r="L61" s="16" t="s">
        <v>82</v>
      </c>
      <c r="M61" s="16" t="s">
        <v>167</v>
      </c>
      <c r="N61" s="16">
        <v>5</v>
      </c>
      <c r="O61" s="16" t="s">
        <v>90</v>
      </c>
      <c r="P61" s="16"/>
      <c r="Q61" s="16" t="s">
        <v>20</v>
      </c>
      <c r="R61" s="16">
        <f t="shared" si="2"/>
        <v>0</v>
      </c>
      <c r="S61" s="16">
        <f t="shared" si="3"/>
        <v>0</v>
      </c>
      <c r="T61" s="16">
        <f t="shared" si="4"/>
        <v>0</v>
      </c>
      <c r="U61" s="16">
        <f t="shared" si="5"/>
        <v>1</v>
      </c>
      <c r="V61" s="18">
        <v>1</v>
      </c>
      <c r="W61" s="16">
        <v>4171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  <c r="AI61" s="16">
        <f t="shared" si="6"/>
        <v>0</v>
      </c>
      <c r="AJ61" s="16"/>
      <c r="AK61" s="14"/>
      <c r="AL61" s="14"/>
      <c r="AM61" s="14"/>
    </row>
    <row r="62" spans="1:39" ht="15.75" customHeight="1">
      <c r="A62" s="6">
        <v>43420.377083333333</v>
      </c>
      <c r="B62" s="8">
        <v>43420.377083333333</v>
      </c>
      <c r="C62" s="12">
        <f t="shared" si="0"/>
        <v>43420.460416666669</v>
      </c>
      <c r="D62" s="14">
        <v>1</v>
      </c>
      <c r="E62" s="16">
        <v>1828</v>
      </c>
      <c r="F62" s="18" t="s">
        <v>168</v>
      </c>
      <c r="G62" s="18"/>
      <c r="H62" s="18" t="s">
        <v>64</v>
      </c>
      <c r="I62" s="16" t="s">
        <v>63</v>
      </c>
      <c r="J62" s="16">
        <f t="shared" si="1"/>
        <v>0</v>
      </c>
      <c r="K62" s="16">
        <v>26</v>
      </c>
      <c r="L62" s="16" t="s">
        <v>95</v>
      </c>
      <c r="M62" s="16"/>
      <c r="N62" s="16">
        <f>IF(L62="Freshman",1,0)</f>
        <v>0</v>
      </c>
      <c r="O62" s="16" t="s">
        <v>84</v>
      </c>
      <c r="P62" s="16"/>
      <c r="Q62" s="16" t="s">
        <v>20</v>
      </c>
      <c r="R62" s="16">
        <f t="shared" si="2"/>
        <v>0</v>
      </c>
      <c r="S62" s="16">
        <f t="shared" si="3"/>
        <v>0</v>
      </c>
      <c r="T62" s="16">
        <f t="shared" si="4"/>
        <v>0</v>
      </c>
      <c r="U62" s="16">
        <f t="shared" si="5"/>
        <v>1</v>
      </c>
      <c r="V62" s="18">
        <v>1</v>
      </c>
      <c r="W62" s="16">
        <v>3135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  <c r="AI62" s="16">
        <f t="shared" si="6"/>
        <v>0</v>
      </c>
      <c r="AJ62" s="16"/>
      <c r="AK62" s="14"/>
      <c r="AL62" s="14"/>
      <c r="AM62" s="14"/>
    </row>
    <row r="63" spans="1:39" ht="15.75" customHeight="1">
      <c r="A63" s="6">
        <v>43422.7</v>
      </c>
      <c r="B63" s="8">
        <v>43422.7</v>
      </c>
      <c r="C63" s="12">
        <f t="shared" si="0"/>
        <v>43422.783333333333</v>
      </c>
      <c r="D63" s="14">
        <v>3</v>
      </c>
      <c r="E63" s="16">
        <v>1834</v>
      </c>
      <c r="F63" s="18" t="s">
        <v>169</v>
      </c>
      <c r="G63" s="18"/>
      <c r="H63" s="18" t="s">
        <v>64</v>
      </c>
      <c r="I63" s="16" t="s">
        <v>63</v>
      </c>
      <c r="J63" s="16">
        <f t="shared" si="1"/>
        <v>0</v>
      </c>
      <c r="K63" s="16">
        <v>23</v>
      </c>
      <c r="L63" s="16" t="s">
        <v>82</v>
      </c>
      <c r="M63" s="16" t="s">
        <v>102</v>
      </c>
      <c r="N63" s="16">
        <v>5</v>
      </c>
      <c r="O63" s="16" t="s">
        <v>90</v>
      </c>
      <c r="P63" s="16"/>
      <c r="Q63" s="16" t="s">
        <v>18</v>
      </c>
      <c r="R63" s="16">
        <f t="shared" si="2"/>
        <v>0</v>
      </c>
      <c r="S63" s="16">
        <f t="shared" si="3"/>
        <v>1</v>
      </c>
      <c r="T63" s="16">
        <f t="shared" si="4"/>
        <v>0</v>
      </c>
      <c r="U63" s="16">
        <f t="shared" si="5"/>
        <v>0</v>
      </c>
      <c r="V63" s="18">
        <v>4</v>
      </c>
      <c r="W63" s="16">
        <v>4277</v>
      </c>
      <c r="X63" s="16">
        <v>0</v>
      </c>
      <c r="Y63" s="16">
        <v>0</v>
      </c>
      <c r="Z63" s="16">
        <v>0</v>
      </c>
      <c r="AA63" s="16">
        <v>1</v>
      </c>
      <c r="AB63" s="16">
        <v>0</v>
      </c>
      <c r="AC63" s="16">
        <v>0</v>
      </c>
      <c r="AD63" s="16">
        <v>1</v>
      </c>
      <c r="AE63" s="16">
        <v>0</v>
      </c>
      <c r="AF63" s="16">
        <v>0</v>
      </c>
      <c r="AG63" s="16">
        <v>1</v>
      </c>
      <c r="AH63" s="16">
        <v>3</v>
      </c>
      <c r="AI63" s="16">
        <f t="shared" si="6"/>
        <v>0</v>
      </c>
      <c r="AJ63" s="16"/>
      <c r="AK63" s="14"/>
      <c r="AL63" s="14"/>
      <c r="AM63" s="14"/>
    </row>
    <row r="64" spans="1:39" ht="15.75" customHeight="1">
      <c r="A64" s="6">
        <v>43419.595937500002</v>
      </c>
      <c r="B64" s="8">
        <v>43419.595937500002</v>
      </c>
      <c r="C64" s="12">
        <f t="shared" si="0"/>
        <v>43419.679270833338</v>
      </c>
      <c r="D64" s="14">
        <v>2</v>
      </c>
      <c r="E64" s="16">
        <v>1846</v>
      </c>
      <c r="F64" s="18" t="s">
        <v>170</v>
      </c>
      <c r="G64" s="18"/>
      <c r="H64" s="18" t="s">
        <v>64</v>
      </c>
      <c r="I64" s="16" t="s">
        <v>94</v>
      </c>
      <c r="J64" s="16">
        <f t="shared" si="1"/>
        <v>1</v>
      </c>
      <c r="K64" s="16">
        <v>18</v>
      </c>
      <c r="L64" s="16" t="s">
        <v>69</v>
      </c>
      <c r="M64" s="16"/>
      <c r="N64" s="16">
        <f>IF(L64="Freshman",1,0)</f>
        <v>1</v>
      </c>
      <c r="O64" s="16" t="s">
        <v>92</v>
      </c>
      <c r="P64" s="16"/>
      <c r="Q64" s="16" t="s">
        <v>18</v>
      </c>
      <c r="R64" s="16">
        <f t="shared" si="2"/>
        <v>0</v>
      </c>
      <c r="S64" s="16">
        <f t="shared" si="3"/>
        <v>1</v>
      </c>
      <c r="T64" s="16">
        <f t="shared" si="4"/>
        <v>0</v>
      </c>
      <c r="U64" s="16">
        <f t="shared" si="5"/>
        <v>0</v>
      </c>
      <c r="V64" s="18">
        <v>5</v>
      </c>
      <c r="W64" s="16">
        <v>1225</v>
      </c>
      <c r="X64" s="16">
        <v>0</v>
      </c>
      <c r="Y64" s="16">
        <v>1</v>
      </c>
      <c r="Z64" s="16">
        <v>0</v>
      </c>
      <c r="AA64" s="16">
        <v>1</v>
      </c>
      <c r="AB64" s="16">
        <v>0</v>
      </c>
      <c r="AC64" s="16">
        <v>0</v>
      </c>
      <c r="AD64" s="16">
        <v>0</v>
      </c>
      <c r="AE64" s="16">
        <v>0</v>
      </c>
      <c r="AF64" s="16">
        <v>1</v>
      </c>
      <c r="AG64" s="16">
        <v>1</v>
      </c>
      <c r="AH64" s="16">
        <v>4</v>
      </c>
      <c r="AI64" s="16">
        <f t="shared" si="6"/>
        <v>0</v>
      </c>
      <c r="AJ64" s="16"/>
      <c r="AK64" s="14"/>
      <c r="AL64" s="14"/>
      <c r="AM64" s="14"/>
    </row>
    <row r="65" spans="1:39" ht="15.75" customHeight="1">
      <c r="A65" s="6">
        <v>43434.370833333334</v>
      </c>
      <c r="B65" s="8">
        <v>43434.370833333334</v>
      </c>
      <c r="C65" s="12">
        <f t="shared" si="0"/>
        <v>43434.45416666667</v>
      </c>
      <c r="D65" s="14">
        <v>1</v>
      </c>
      <c r="E65" s="16">
        <v>1863</v>
      </c>
      <c r="F65" s="16" t="s">
        <v>171</v>
      </c>
      <c r="G65" s="16"/>
      <c r="H65" s="18" t="s">
        <v>64</v>
      </c>
      <c r="I65" s="16" t="s">
        <v>63</v>
      </c>
      <c r="J65" s="16">
        <f t="shared" si="1"/>
        <v>0</v>
      </c>
      <c r="K65" s="16">
        <v>22</v>
      </c>
      <c r="L65" s="16" t="s">
        <v>95</v>
      </c>
      <c r="M65" s="16"/>
      <c r="N65" s="16">
        <v>4</v>
      </c>
      <c r="O65" s="16" t="s">
        <v>84</v>
      </c>
      <c r="P65" s="16"/>
      <c r="Q65" s="16" t="s">
        <v>20</v>
      </c>
      <c r="R65" s="16">
        <f t="shared" si="2"/>
        <v>0</v>
      </c>
      <c r="S65" s="16">
        <f t="shared" si="3"/>
        <v>0</v>
      </c>
      <c r="T65" s="16">
        <f t="shared" si="4"/>
        <v>0</v>
      </c>
      <c r="U65" s="16">
        <f t="shared" si="5"/>
        <v>1</v>
      </c>
      <c r="V65" s="16">
        <v>3</v>
      </c>
      <c r="W65" s="16">
        <v>8227</v>
      </c>
      <c r="X65" s="16">
        <v>0</v>
      </c>
      <c r="Y65" s="16">
        <v>1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1</v>
      </c>
      <c r="AG65" s="16">
        <v>0</v>
      </c>
      <c r="AH65" s="16">
        <v>2</v>
      </c>
      <c r="AI65" s="16">
        <f t="shared" si="6"/>
        <v>0</v>
      </c>
      <c r="AJ65" s="16"/>
      <c r="AK65" s="14"/>
      <c r="AL65" s="14"/>
      <c r="AM65" s="14"/>
    </row>
    <row r="66" spans="1:39" ht="15.75" customHeight="1">
      <c r="A66" s="6">
        <v>43419.708171296297</v>
      </c>
      <c r="B66" s="8">
        <v>43419.708171296297</v>
      </c>
      <c r="C66" s="12">
        <f t="shared" si="0"/>
        <v>43419.791504629633</v>
      </c>
      <c r="D66" s="14">
        <v>3</v>
      </c>
      <c r="E66" s="16">
        <v>1892</v>
      </c>
      <c r="F66" s="18" t="s">
        <v>172</v>
      </c>
      <c r="G66" s="18"/>
      <c r="H66" s="18" t="s">
        <v>64</v>
      </c>
      <c r="I66" s="16" t="s">
        <v>63</v>
      </c>
      <c r="J66" s="16">
        <f t="shared" si="1"/>
        <v>0</v>
      </c>
      <c r="K66" s="16">
        <v>18</v>
      </c>
      <c r="L66" s="16" t="s">
        <v>69</v>
      </c>
      <c r="M66" s="16"/>
      <c r="N66" s="16">
        <f>IF(L66="Freshman",1,0)</f>
        <v>1</v>
      </c>
      <c r="O66" s="16" t="s">
        <v>127</v>
      </c>
      <c r="P66" s="16"/>
      <c r="Q66" s="16" t="s">
        <v>20</v>
      </c>
      <c r="R66" s="16">
        <f t="shared" si="2"/>
        <v>0</v>
      </c>
      <c r="S66" s="16">
        <f t="shared" si="3"/>
        <v>0</v>
      </c>
      <c r="T66" s="16">
        <f t="shared" si="4"/>
        <v>0</v>
      </c>
      <c r="U66" s="16">
        <f t="shared" si="5"/>
        <v>1</v>
      </c>
      <c r="V66" s="18">
        <v>9</v>
      </c>
      <c r="W66" s="16">
        <v>1219</v>
      </c>
      <c r="X66" s="16">
        <v>0</v>
      </c>
      <c r="Y66" s="16">
        <v>1</v>
      </c>
      <c r="Z66" s="16">
        <v>1</v>
      </c>
      <c r="AA66" s="16">
        <v>1</v>
      </c>
      <c r="AB66" s="16">
        <v>1</v>
      </c>
      <c r="AC66" s="16">
        <v>1</v>
      </c>
      <c r="AD66" s="16">
        <v>1</v>
      </c>
      <c r="AE66" s="16">
        <v>1</v>
      </c>
      <c r="AF66" s="16">
        <v>1</v>
      </c>
      <c r="AG66" s="16">
        <v>0</v>
      </c>
      <c r="AH66" s="16">
        <v>8</v>
      </c>
      <c r="AI66" s="16">
        <f t="shared" si="6"/>
        <v>0</v>
      </c>
      <c r="AJ66" s="16"/>
      <c r="AK66" s="14"/>
      <c r="AL66" s="14"/>
      <c r="AM66" s="14"/>
    </row>
    <row r="67" spans="1:39" ht="15.75" customHeight="1">
      <c r="A67" s="6">
        <v>43434.372916666667</v>
      </c>
      <c r="B67" s="8">
        <v>43434.372916666667</v>
      </c>
      <c r="C67" s="12">
        <f t="shared" si="0"/>
        <v>43434.456250000003</v>
      </c>
      <c r="D67" s="14">
        <v>1</v>
      </c>
      <c r="E67" s="16">
        <v>1920</v>
      </c>
      <c r="F67" s="16" t="s">
        <v>173</v>
      </c>
      <c r="G67" s="16"/>
      <c r="H67" s="16" t="s">
        <v>64</v>
      </c>
      <c r="I67" s="16" t="s">
        <v>63</v>
      </c>
      <c r="J67" s="16">
        <f t="shared" si="1"/>
        <v>0</v>
      </c>
      <c r="K67" s="16">
        <v>22</v>
      </c>
      <c r="L67" s="16" t="s">
        <v>86</v>
      </c>
      <c r="M67" s="16"/>
      <c r="N67" s="16">
        <v>3</v>
      </c>
      <c r="O67" s="16" t="s">
        <v>84</v>
      </c>
      <c r="P67" s="16"/>
      <c r="Q67" s="16" t="s">
        <v>18</v>
      </c>
      <c r="R67" s="16">
        <f t="shared" si="2"/>
        <v>0</v>
      </c>
      <c r="S67" s="16">
        <f t="shared" si="3"/>
        <v>1</v>
      </c>
      <c r="T67" s="16">
        <f t="shared" si="4"/>
        <v>0</v>
      </c>
      <c r="U67" s="16">
        <f t="shared" si="5"/>
        <v>0</v>
      </c>
      <c r="V67" s="16">
        <v>4</v>
      </c>
      <c r="W67" s="16">
        <v>8020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1</v>
      </c>
      <c r="AE67" s="16">
        <v>1</v>
      </c>
      <c r="AF67" s="16">
        <v>0</v>
      </c>
      <c r="AG67" s="16">
        <v>1</v>
      </c>
      <c r="AH67" s="16">
        <v>3</v>
      </c>
      <c r="AI67" s="16">
        <f t="shared" si="6"/>
        <v>0</v>
      </c>
      <c r="AJ67" s="16"/>
      <c r="AK67" s="14"/>
      <c r="AL67" s="14"/>
      <c r="AM67" s="14"/>
    </row>
    <row r="68" spans="1:39" ht="15.75" customHeight="1">
      <c r="A68" s="6">
        <v>43433.513194444444</v>
      </c>
      <c r="B68" s="8">
        <v>43433.513194444444</v>
      </c>
      <c r="C68" s="12">
        <f t="shared" si="0"/>
        <v>43433.59652777778</v>
      </c>
      <c r="D68" s="14">
        <v>2</v>
      </c>
      <c r="E68" s="16">
        <v>1940</v>
      </c>
      <c r="F68" s="16" t="s">
        <v>174</v>
      </c>
      <c r="G68" s="16"/>
      <c r="H68" s="16" t="s">
        <v>64</v>
      </c>
      <c r="I68" s="16" t="s">
        <v>63</v>
      </c>
      <c r="J68" s="16">
        <f t="shared" si="1"/>
        <v>0</v>
      </c>
      <c r="K68" s="16">
        <v>20</v>
      </c>
      <c r="L68" s="16" t="s">
        <v>86</v>
      </c>
      <c r="M68" s="16"/>
      <c r="N68" s="16">
        <v>3</v>
      </c>
      <c r="O68" s="16" t="s">
        <v>84</v>
      </c>
      <c r="P68" s="16"/>
      <c r="Q68" s="16" t="s">
        <v>20</v>
      </c>
      <c r="R68" s="16">
        <f t="shared" si="2"/>
        <v>0</v>
      </c>
      <c r="S68" s="16">
        <f t="shared" si="3"/>
        <v>0</v>
      </c>
      <c r="T68" s="16">
        <f t="shared" si="4"/>
        <v>0</v>
      </c>
      <c r="U68" s="16">
        <f t="shared" si="5"/>
        <v>1</v>
      </c>
      <c r="V68" s="16">
        <v>3</v>
      </c>
      <c r="W68" s="16">
        <v>7150</v>
      </c>
      <c r="X68" s="16">
        <v>0</v>
      </c>
      <c r="Y68" s="16">
        <v>0</v>
      </c>
      <c r="Z68" s="16">
        <v>0</v>
      </c>
      <c r="AA68" s="16">
        <v>1</v>
      </c>
      <c r="AB68" s="16">
        <v>0</v>
      </c>
      <c r="AC68" s="16">
        <v>1</v>
      </c>
      <c r="AD68" s="16">
        <v>0</v>
      </c>
      <c r="AE68" s="16">
        <v>0</v>
      </c>
      <c r="AF68" s="16">
        <v>0</v>
      </c>
      <c r="AG68" s="16">
        <v>0</v>
      </c>
      <c r="AH68" s="16">
        <v>2</v>
      </c>
      <c r="AI68" s="16">
        <f t="shared" si="6"/>
        <v>0</v>
      </c>
      <c r="AJ68" s="16"/>
      <c r="AK68" s="14"/>
      <c r="AL68" s="14"/>
      <c r="AM68" s="14"/>
    </row>
    <row r="69" spans="1:39" ht="15.75" customHeight="1">
      <c r="A69" s="6">
        <v>43434.472916666666</v>
      </c>
      <c r="B69" s="8">
        <v>43434.472916666666</v>
      </c>
      <c r="C69" s="12">
        <f t="shared" si="0"/>
        <v>43434.556250000001</v>
      </c>
      <c r="D69" s="14">
        <v>2</v>
      </c>
      <c r="E69" s="16">
        <v>1946</v>
      </c>
      <c r="F69" s="16" t="s">
        <v>175</v>
      </c>
      <c r="G69" s="16"/>
      <c r="H69" s="16" t="s">
        <v>64</v>
      </c>
      <c r="I69" s="16" t="s">
        <v>63</v>
      </c>
      <c r="J69" s="16">
        <f t="shared" si="1"/>
        <v>0</v>
      </c>
      <c r="K69" s="16">
        <v>18</v>
      </c>
      <c r="L69" s="16" t="s">
        <v>82</v>
      </c>
      <c r="M69" s="16"/>
      <c r="N69" s="16">
        <v>5</v>
      </c>
      <c r="O69" s="16" t="s">
        <v>99</v>
      </c>
      <c r="P69" s="16"/>
      <c r="Q69" s="16" t="s">
        <v>20</v>
      </c>
      <c r="R69" s="16">
        <f t="shared" si="2"/>
        <v>0</v>
      </c>
      <c r="S69" s="16">
        <f t="shared" si="3"/>
        <v>0</v>
      </c>
      <c r="T69" s="16">
        <f t="shared" si="4"/>
        <v>0</v>
      </c>
      <c r="U69" s="16">
        <f t="shared" si="5"/>
        <v>1</v>
      </c>
      <c r="V69" s="16">
        <v>3</v>
      </c>
      <c r="W69" s="16">
        <v>9106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1</v>
      </c>
      <c r="AF69" s="16">
        <v>1</v>
      </c>
      <c r="AG69" s="16">
        <v>0</v>
      </c>
      <c r="AH69" s="16">
        <v>2</v>
      </c>
      <c r="AI69" s="16">
        <f t="shared" si="6"/>
        <v>0</v>
      </c>
      <c r="AJ69" s="16"/>
      <c r="AK69" s="14"/>
      <c r="AL69" s="14"/>
      <c r="AM69" s="14"/>
    </row>
    <row r="70" spans="1:39" ht="15.75" customHeight="1">
      <c r="A70" s="6">
        <v>43434.495833333334</v>
      </c>
      <c r="B70" s="8">
        <v>43434.495833333334</v>
      </c>
      <c r="C70" s="12">
        <f t="shared" si="0"/>
        <v>43434.57916666667</v>
      </c>
      <c r="D70" s="14">
        <v>2</v>
      </c>
      <c r="E70" s="16">
        <v>1953</v>
      </c>
      <c r="F70" s="16" t="s">
        <v>176</v>
      </c>
      <c r="G70" s="16"/>
      <c r="H70" s="16" t="s">
        <v>64</v>
      </c>
      <c r="I70" s="16" t="s">
        <v>63</v>
      </c>
      <c r="J70" s="16">
        <f t="shared" si="1"/>
        <v>0</v>
      </c>
      <c r="K70" s="16">
        <v>20</v>
      </c>
      <c r="L70" s="16" t="s">
        <v>86</v>
      </c>
      <c r="M70" s="16"/>
      <c r="N70" s="16">
        <v>3</v>
      </c>
      <c r="O70" s="16" t="s">
        <v>84</v>
      </c>
      <c r="P70" s="16"/>
      <c r="Q70" s="16" t="s">
        <v>20</v>
      </c>
      <c r="R70" s="16">
        <f t="shared" si="2"/>
        <v>0</v>
      </c>
      <c r="S70" s="16">
        <f t="shared" si="3"/>
        <v>0</v>
      </c>
      <c r="T70" s="16">
        <f t="shared" si="4"/>
        <v>0</v>
      </c>
      <c r="U70" s="16">
        <f t="shared" si="5"/>
        <v>1</v>
      </c>
      <c r="V70" s="16">
        <v>11</v>
      </c>
      <c r="W70" s="16">
        <v>9027</v>
      </c>
      <c r="X70" s="16">
        <v>1</v>
      </c>
      <c r="Y70" s="16">
        <v>0</v>
      </c>
      <c r="Z70" s="16">
        <v>1</v>
      </c>
      <c r="AA70" s="16">
        <v>1</v>
      </c>
      <c r="AB70" s="16">
        <v>0</v>
      </c>
      <c r="AC70" s="16">
        <v>1</v>
      </c>
      <c r="AD70" s="16">
        <v>0</v>
      </c>
      <c r="AE70" s="16">
        <v>0</v>
      </c>
      <c r="AF70" s="16">
        <v>1</v>
      </c>
      <c r="AG70" s="16">
        <v>0</v>
      </c>
      <c r="AH70" s="16">
        <v>5</v>
      </c>
      <c r="AI70" s="16">
        <f t="shared" si="6"/>
        <v>1</v>
      </c>
      <c r="AJ70" s="16">
        <f>V70-AH70-1</f>
        <v>5</v>
      </c>
      <c r="AK70" s="14"/>
      <c r="AL70" s="14"/>
      <c r="AM70" s="14"/>
    </row>
    <row r="71" spans="1:39" ht="15.75" customHeight="1">
      <c r="A71" s="6">
        <v>43434.353472222225</v>
      </c>
      <c r="B71" s="8">
        <v>43434.353472222225</v>
      </c>
      <c r="C71" s="12">
        <f t="shared" si="0"/>
        <v>43434.436805555561</v>
      </c>
      <c r="D71" s="14">
        <v>1</v>
      </c>
      <c r="E71" s="16">
        <v>1957</v>
      </c>
      <c r="F71" s="16" t="s">
        <v>177</v>
      </c>
      <c r="G71" s="16"/>
      <c r="H71" s="16" t="s">
        <v>64</v>
      </c>
      <c r="I71" s="16" t="s">
        <v>63</v>
      </c>
      <c r="J71" s="16">
        <f t="shared" si="1"/>
        <v>0</v>
      </c>
      <c r="K71" s="16">
        <v>20</v>
      </c>
      <c r="L71" s="16" t="s">
        <v>86</v>
      </c>
      <c r="M71" s="16"/>
      <c r="N71" s="16">
        <v>3</v>
      </c>
      <c r="O71" s="16" t="s">
        <v>84</v>
      </c>
      <c r="P71" s="16"/>
      <c r="Q71" s="16" t="s">
        <v>20</v>
      </c>
      <c r="R71" s="16">
        <f t="shared" si="2"/>
        <v>0</v>
      </c>
      <c r="S71" s="16">
        <f t="shared" si="3"/>
        <v>0</v>
      </c>
      <c r="T71" s="16">
        <f t="shared" si="4"/>
        <v>0</v>
      </c>
      <c r="U71" s="16">
        <f t="shared" si="5"/>
        <v>1</v>
      </c>
      <c r="V71" s="16">
        <v>2</v>
      </c>
      <c r="W71" s="16">
        <v>8220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1</v>
      </c>
      <c r="AD71" s="16">
        <v>0</v>
      </c>
      <c r="AE71" s="16">
        <v>0</v>
      </c>
      <c r="AF71" s="16">
        <v>0</v>
      </c>
      <c r="AG71" s="16">
        <v>0</v>
      </c>
      <c r="AH71" s="16">
        <v>1</v>
      </c>
      <c r="AI71" s="16">
        <f t="shared" si="6"/>
        <v>0</v>
      </c>
      <c r="AJ71" s="16"/>
      <c r="AK71" s="14"/>
      <c r="AL71" s="14"/>
      <c r="AM71" s="14"/>
    </row>
    <row r="72" spans="1:39" ht="15.75" customHeight="1">
      <c r="A72" s="6">
        <v>43419.697280092594</v>
      </c>
      <c r="B72" s="8">
        <v>43419.697280092594</v>
      </c>
      <c r="C72" s="12">
        <f t="shared" si="0"/>
        <v>43419.78061342593</v>
      </c>
      <c r="D72" s="14">
        <v>3</v>
      </c>
      <c r="E72" s="16">
        <v>1966</v>
      </c>
      <c r="F72" s="18" t="s">
        <v>178</v>
      </c>
      <c r="G72" s="18"/>
      <c r="H72" s="16" t="s">
        <v>64</v>
      </c>
      <c r="I72" s="16" t="s">
        <v>94</v>
      </c>
      <c r="J72" s="16">
        <f t="shared" si="1"/>
        <v>1</v>
      </c>
      <c r="K72" s="16">
        <v>18</v>
      </c>
      <c r="L72" s="16" t="s">
        <v>69</v>
      </c>
      <c r="M72" s="16"/>
      <c r="N72" s="16">
        <f>IF(L72="Freshman",1,0)</f>
        <v>1</v>
      </c>
      <c r="O72" s="16" t="s">
        <v>104</v>
      </c>
      <c r="P72" s="16"/>
      <c r="Q72" s="16" t="s">
        <v>18</v>
      </c>
      <c r="R72" s="16">
        <f t="shared" si="2"/>
        <v>0</v>
      </c>
      <c r="S72" s="16">
        <f t="shared" si="3"/>
        <v>1</v>
      </c>
      <c r="T72" s="16">
        <f t="shared" si="4"/>
        <v>0</v>
      </c>
      <c r="U72" s="16">
        <f t="shared" si="5"/>
        <v>0</v>
      </c>
      <c r="V72" s="18">
        <v>7</v>
      </c>
      <c r="W72" s="16">
        <v>1281</v>
      </c>
      <c r="X72" s="16">
        <v>0</v>
      </c>
      <c r="Y72" s="16">
        <v>1</v>
      </c>
      <c r="Z72" s="16">
        <v>0</v>
      </c>
      <c r="AA72" s="16">
        <v>0</v>
      </c>
      <c r="AB72" s="16">
        <v>1</v>
      </c>
      <c r="AC72" s="16">
        <v>0</v>
      </c>
      <c r="AD72" s="16">
        <v>1</v>
      </c>
      <c r="AE72" s="16">
        <v>0</v>
      </c>
      <c r="AF72" s="16">
        <v>1</v>
      </c>
      <c r="AG72" s="16">
        <v>1</v>
      </c>
      <c r="AH72" s="16">
        <v>5</v>
      </c>
      <c r="AI72" s="16">
        <f t="shared" si="6"/>
        <v>1</v>
      </c>
      <c r="AJ72" s="16">
        <f>V72-AH72-1</f>
        <v>1</v>
      </c>
      <c r="AK72" s="14"/>
      <c r="AL72" s="14"/>
      <c r="AM72" s="14"/>
    </row>
    <row r="73" spans="1:39" ht="15.75" customHeight="1">
      <c r="A73" s="6">
        <v>43420.464583333334</v>
      </c>
      <c r="B73" s="8">
        <v>43420.464583333334</v>
      </c>
      <c r="C73" s="12">
        <f t="shared" si="0"/>
        <v>43420.54791666667</v>
      </c>
      <c r="D73" s="14">
        <v>2</v>
      </c>
      <c r="E73" s="16">
        <v>1995</v>
      </c>
      <c r="F73" s="18" t="s">
        <v>179</v>
      </c>
      <c r="G73" s="18"/>
      <c r="H73" s="16" t="s">
        <v>64</v>
      </c>
      <c r="I73" s="16" t="s">
        <v>94</v>
      </c>
      <c r="J73" s="16">
        <f t="shared" si="1"/>
        <v>1</v>
      </c>
      <c r="K73" s="16">
        <v>20</v>
      </c>
      <c r="L73" s="16" t="s">
        <v>86</v>
      </c>
      <c r="M73" s="16"/>
      <c r="N73" s="16">
        <v>3</v>
      </c>
      <c r="O73" s="16" t="s">
        <v>76</v>
      </c>
      <c r="P73" s="16"/>
      <c r="Q73" s="16" t="s">
        <v>18</v>
      </c>
      <c r="R73" s="16">
        <f t="shared" si="2"/>
        <v>0</v>
      </c>
      <c r="S73" s="16">
        <f t="shared" si="3"/>
        <v>1</v>
      </c>
      <c r="T73" s="16">
        <f t="shared" si="4"/>
        <v>0</v>
      </c>
      <c r="U73" s="16">
        <f t="shared" si="5"/>
        <v>0</v>
      </c>
      <c r="V73" s="18">
        <v>8</v>
      </c>
      <c r="W73" s="16">
        <v>3103</v>
      </c>
      <c r="X73" s="16">
        <v>1</v>
      </c>
      <c r="Y73" s="16">
        <v>1</v>
      </c>
      <c r="Z73" s="16">
        <v>1</v>
      </c>
      <c r="AA73" s="16">
        <v>1</v>
      </c>
      <c r="AB73" s="16">
        <v>1</v>
      </c>
      <c r="AC73" s="16">
        <v>1</v>
      </c>
      <c r="AD73" s="16">
        <v>0</v>
      </c>
      <c r="AE73" s="16">
        <v>1</v>
      </c>
      <c r="AF73" s="16">
        <v>1</v>
      </c>
      <c r="AG73" s="16">
        <v>1</v>
      </c>
      <c r="AH73" s="16">
        <v>9</v>
      </c>
      <c r="AI73" s="16">
        <f t="shared" si="6"/>
        <v>0</v>
      </c>
      <c r="AJ73" s="16"/>
      <c r="AK73" s="14"/>
      <c r="AL73" s="14"/>
      <c r="AM73" s="14"/>
    </row>
    <row r="74" spans="1:39" ht="15.75" customHeight="1">
      <c r="A74" s="6">
        <v>43419.676469907405</v>
      </c>
      <c r="B74" s="8">
        <v>43419.676469907405</v>
      </c>
      <c r="C74" s="12">
        <f t="shared" si="0"/>
        <v>43419.75980324074</v>
      </c>
      <c r="D74" s="14">
        <v>3</v>
      </c>
      <c r="E74" s="16">
        <v>1996</v>
      </c>
      <c r="F74" s="18" t="s">
        <v>180</v>
      </c>
      <c r="G74" s="18"/>
      <c r="H74" s="16" t="s">
        <v>64</v>
      </c>
      <c r="I74" s="16" t="s">
        <v>63</v>
      </c>
      <c r="J74" s="16">
        <f t="shared" si="1"/>
        <v>0</v>
      </c>
      <c r="K74" s="16">
        <v>18</v>
      </c>
      <c r="L74" s="16" t="s">
        <v>69</v>
      </c>
      <c r="M74" s="16"/>
      <c r="N74" s="16">
        <f t="shared" ref="N74:N75" si="15">IF(L74="Freshman",1,0)</f>
        <v>1</v>
      </c>
      <c r="O74" s="16" t="s">
        <v>84</v>
      </c>
      <c r="P74" s="16"/>
      <c r="Q74" s="16" t="s">
        <v>18</v>
      </c>
      <c r="R74" s="16">
        <f t="shared" si="2"/>
        <v>0</v>
      </c>
      <c r="S74" s="16">
        <f t="shared" si="3"/>
        <v>1</v>
      </c>
      <c r="T74" s="16">
        <f t="shared" si="4"/>
        <v>0</v>
      </c>
      <c r="U74" s="16">
        <f t="shared" si="5"/>
        <v>0</v>
      </c>
      <c r="V74" s="18">
        <v>1</v>
      </c>
      <c r="W74" s="16">
        <v>1366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  <c r="AI74" s="16">
        <f t="shared" si="6"/>
        <v>0</v>
      </c>
      <c r="AJ74" s="16"/>
      <c r="AK74" s="14"/>
      <c r="AL74" s="14"/>
      <c r="AM74" s="14"/>
    </row>
    <row r="75" spans="1:39" ht="15.75" customHeight="1">
      <c r="A75" s="6">
        <v>43418.782141203701</v>
      </c>
      <c r="B75" s="8">
        <v>43418.782141203701</v>
      </c>
      <c r="C75" s="12">
        <f t="shared" si="0"/>
        <v>43418.865474537037</v>
      </c>
      <c r="D75" s="14">
        <v>3</v>
      </c>
      <c r="E75" s="16">
        <v>2007</v>
      </c>
      <c r="F75" s="18" t="s">
        <v>181</v>
      </c>
      <c r="G75" s="18"/>
      <c r="H75" s="16" t="s">
        <v>64</v>
      </c>
      <c r="I75" s="16" t="s">
        <v>94</v>
      </c>
      <c r="J75" s="16">
        <f t="shared" si="1"/>
        <v>1</v>
      </c>
      <c r="K75" s="16">
        <v>18</v>
      </c>
      <c r="L75" s="16" t="s">
        <v>69</v>
      </c>
      <c r="M75" s="16"/>
      <c r="N75" s="16">
        <f t="shared" si="15"/>
        <v>1</v>
      </c>
      <c r="O75" s="16" t="s">
        <v>104</v>
      </c>
      <c r="P75" s="16"/>
      <c r="Q75" s="16" t="s">
        <v>17</v>
      </c>
      <c r="R75" s="16">
        <f t="shared" si="2"/>
        <v>1</v>
      </c>
      <c r="S75" s="16">
        <f t="shared" si="3"/>
        <v>0</v>
      </c>
      <c r="T75" s="16">
        <f t="shared" si="4"/>
        <v>0</v>
      </c>
      <c r="U75" s="16">
        <f t="shared" si="5"/>
        <v>0</v>
      </c>
      <c r="V75" s="18">
        <v>9</v>
      </c>
      <c r="W75" s="16">
        <v>1408</v>
      </c>
      <c r="X75" s="16">
        <v>1</v>
      </c>
      <c r="Y75" s="16">
        <v>1</v>
      </c>
      <c r="Z75" s="16">
        <v>1</v>
      </c>
      <c r="AA75" s="16">
        <v>1</v>
      </c>
      <c r="AB75" s="16">
        <v>1</v>
      </c>
      <c r="AC75" s="16">
        <v>1</v>
      </c>
      <c r="AD75" s="16">
        <v>0</v>
      </c>
      <c r="AE75" s="16">
        <v>1</v>
      </c>
      <c r="AF75" s="16">
        <v>1</v>
      </c>
      <c r="AG75" s="16">
        <v>0</v>
      </c>
      <c r="AH75" s="16">
        <v>8</v>
      </c>
      <c r="AI75" s="16">
        <f t="shared" si="6"/>
        <v>0</v>
      </c>
      <c r="AJ75" s="16"/>
      <c r="AK75" s="14"/>
      <c r="AL75" s="14"/>
      <c r="AM75" s="14"/>
    </row>
    <row r="76" spans="1:39" ht="15.75" customHeight="1">
      <c r="A76" s="6">
        <v>43433.559027777781</v>
      </c>
      <c r="B76" s="8">
        <v>43433.559027777781</v>
      </c>
      <c r="C76" s="12">
        <f t="shared" si="0"/>
        <v>43433.642361111117</v>
      </c>
      <c r="D76" s="14">
        <v>2</v>
      </c>
      <c r="E76" s="16">
        <v>2047</v>
      </c>
      <c r="F76" s="16" t="s">
        <v>182</v>
      </c>
      <c r="G76" s="16"/>
      <c r="H76" s="16" t="s">
        <v>64</v>
      </c>
      <c r="I76" s="16" t="s">
        <v>63</v>
      </c>
      <c r="J76" s="16">
        <f t="shared" si="1"/>
        <v>0</v>
      </c>
      <c r="K76" s="16">
        <v>21</v>
      </c>
      <c r="L76" s="16" t="s">
        <v>86</v>
      </c>
      <c r="M76" s="16"/>
      <c r="N76" s="16">
        <v>3</v>
      </c>
      <c r="O76" s="16" t="s">
        <v>84</v>
      </c>
      <c r="P76" s="16"/>
      <c r="Q76" s="16" t="s">
        <v>17</v>
      </c>
      <c r="R76" s="16">
        <f t="shared" si="2"/>
        <v>1</v>
      </c>
      <c r="S76" s="16">
        <f t="shared" si="3"/>
        <v>0</v>
      </c>
      <c r="T76" s="16">
        <f t="shared" si="4"/>
        <v>0</v>
      </c>
      <c r="U76" s="16">
        <f t="shared" si="5"/>
        <v>0</v>
      </c>
      <c r="V76" s="16">
        <v>2</v>
      </c>
      <c r="W76" s="16">
        <v>7114</v>
      </c>
      <c r="X76" s="16">
        <v>0</v>
      </c>
      <c r="Y76" s="16">
        <v>0</v>
      </c>
      <c r="Z76" s="16">
        <v>0</v>
      </c>
      <c r="AA76" s="16">
        <v>1</v>
      </c>
      <c r="AB76" s="16">
        <v>1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2</v>
      </c>
      <c r="AI76" s="16">
        <f t="shared" si="6"/>
        <v>0</v>
      </c>
      <c r="AJ76" s="16"/>
      <c r="AK76" s="14"/>
      <c r="AL76" s="14"/>
      <c r="AM76" s="14"/>
    </row>
    <row r="77" spans="1:39" ht="15.75" customHeight="1">
      <c r="A77" s="6">
        <v>43422.685416666667</v>
      </c>
      <c r="B77" s="8">
        <v>43422.685416666667</v>
      </c>
      <c r="C77" s="12">
        <f t="shared" si="0"/>
        <v>43422.768750000003</v>
      </c>
      <c r="D77" s="14">
        <v>3</v>
      </c>
      <c r="E77" s="16">
        <v>2049</v>
      </c>
      <c r="F77" s="18" t="s">
        <v>183</v>
      </c>
      <c r="G77" s="18"/>
      <c r="H77" s="18" t="s">
        <v>64</v>
      </c>
      <c r="I77" s="16" t="s">
        <v>94</v>
      </c>
      <c r="J77" s="16">
        <f t="shared" si="1"/>
        <v>1</v>
      </c>
      <c r="K77" s="16">
        <v>18</v>
      </c>
      <c r="L77" s="16" t="s">
        <v>82</v>
      </c>
      <c r="M77" s="16"/>
      <c r="N77" s="16">
        <v>5</v>
      </c>
      <c r="O77" s="16" t="s">
        <v>90</v>
      </c>
      <c r="P77" s="16"/>
      <c r="Q77" s="16" t="s">
        <v>19</v>
      </c>
      <c r="R77" s="16">
        <f t="shared" si="2"/>
        <v>0</v>
      </c>
      <c r="S77" s="16">
        <f t="shared" si="3"/>
        <v>0</v>
      </c>
      <c r="T77" s="16">
        <f t="shared" si="4"/>
        <v>1</v>
      </c>
      <c r="U77" s="16">
        <f t="shared" si="5"/>
        <v>0</v>
      </c>
      <c r="V77" s="18">
        <v>2</v>
      </c>
      <c r="W77" s="16">
        <v>4283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1</v>
      </c>
      <c r="AD77" s="16">
        <v>0</v>
      </c>
      <c r="AE77" s="16">
        <v>0</v>
      </c>
      <c r="AF77" s="16">
        <v>1</v>
      </c>
      <c r="AG77" s="16">
        <v>0</v>
      </c>
      <c r="AH77" s="16">
        <v>2</v>
      </c>
      <c r="AI77" s="16">
        <f t="shared" si="6"/>
        <v>0</v>
      </c>
      <c r="AJ77" s="16"/>
      <c r="AK77" s="14"/>
      <c r="AL77" s="14"/>
      <c r="AM77" s="14"/>
    </row>
    <row r="78" spans="1:39" ht="15.75" customHeight="1">
      <c r="A78" s="6">
        <v>43431.602777777778</v>
      </c>
      <c r="B78" s="8">
        <v>43431.602777777778</v>
      </c>
      <c r="C78" s="12">
        <f t="shared" si="0"/>
        <v>43431.686111111114</v>
      </c>
      <c r="D78" s="14">
        <v>2</v>
      </c>
      <c r="E78" s="16">
        <v>2065</v>
      </c>
      <c r="F78" s="16" t="s">
        <v>184</v>
      </c>
      <c r="G78" s="16"/>
      <c r="H78" s="16" t="s">
        <v>64</v>
      </c>
      <c r="I78" s="16" t="s">
        <v>63</v>
      </c>
      <c r="J78" s="16">
        <f t="shared" si="1"/>
        <v>0</v>
      </c>
      <c r="K78" s="16">
        <v>21</v>
      </c>
      <c r="L78" s="16" t="s">
        <v>86</v>
      </c>
      <c r="M78" s="16"/>
      <c r="N78" s="16">
        <v>3</v>
      </c>
      <c r="O78" s="16" t="s">
        <v>76</v>
      </c>
      <c r="P78" s="16"/>
      <c r="Q78" s="16" t="s">
        <v>17</v>
      </c>
      <c r="R78" s="16">
        <f t="shared" si="2"/>
        <v>1</v>
      </c>
      <c r="S78" s="16">
        <f t="shared" si="3"/>
        <v>0</v>
      </c>
      <c r="T78" s="16">
        <f t="shared" si="4"/>
        <v>0</v>
      </c>
      <c r="U78" s="16">
        <f t="shared" si="5"/>
        <v>0</v>
      </c>
      <c r="V78" s="16">
        <v>9</v>
      </c>
      <c r="W78" s="16">
        <v>5104</v>
      </c>
      <c r="X78" s="16">
        <v>0</v>
      </c>
      <c r="Y78" s="16">
        <v>1</v>
      </c>
      <c r="Z78" s="16">
        <v>1</v>
      </c>
      <c r="AA78" s="16">
        <v>1</v>
      </c>
      <c r="AB78" s="16">
        <v>1</v>
      </c>
      <c r="AC78" s="16">
        <v>1</v>
      </c>
      <c r="AD78" s="16">
        <v>0</v>
      </c>
      <c r="AE78" s="16">
        <v>1</v>
      </c>
      <c r="AF78" s="16">
        <v>1</v>
      </c>
      <c r="AG78" s="16">
        <v>1</v>
      </c>
      <c r="AH78" s="16">
        <v>8</v>
      </c>
      <c r="AI78" s="16">
        <f t="shared" si="6"/>
        <v>0</v>
      </c>
      <c r="AJ78" s="16"/>
      <c r="AK78" s="14"/>
      <c r="AL78" s="14"/>
      <c r="AM78" s="14"/>
    </row>
    <row r="79" spans="1:39" ht="15.75" customHeight="1">
      <c r="A79" s="6">
        <v>43434.604166666664</v>
      </c>
      <c r="B79" s="8">
        <v>43434.604166666664</v>
      </c>
      <c r="C79" s="12">
        <f t="shared" si="0"/>
        <v>43434.6875</v>
      </c>
      <c r="D79" s="14">
        <v>2</v>
      </c>
      <c r="E79" s="16">
        <v>2082</v>
      </c>
      <c r="F79" s="16" t="s">
        <v>185</v>
      </c>
      <c r="G79" s="16"/>
      <c r="H79" s="16" t="s">
        <v>64</v>
      </c>
      <c r="I79" s="16" t="s">
        <v>94</v>
      </c>
      <c r="J79" s="16">
        <f t="shared" si="1"/>
        <v>1</v>
      </c>
      <c r="K79" s="16">
        <v>20</v>
      </c>
      <c r="L79" s="16" t="s">
        <v>86</v>
      </c>
      <c r="M79" s="16"/>
      <c r="N79" s="16">
        <v>3</v>
      </c>
      <c r="O79" s="16" t="s">
        <v>76</v>
      </c>
      <c r="P79" s="16"/>
      <c r="Q79" s="16" t="s">
        <v>19</v>
      </c>
      <c r="R79" s="16">
        <f t="shared" si="2"/>
        <v>0</v>
      </c>
      <c r="S79" s="16">
        <f t="shared" si="3"/>
        <v>0</v>
      </c>
      <c r="T79" s="16">
        <f t="shared" si="4"/>
        <v>1</v>
      </c>
      <c r="U79" s="16">
        <f t="shared" si="5"/>
        <v>0</v>
      </c>
      <c r="V79" s="16">
        <v>5</v>
      </c>
      <c r="W79" s="16">
        <v>9251</v>
      </c>
      <c r="X79" s="16">
        <v>0</v>
      </c>
      <c r="Y79" s="16">
        <v>1</v>
      </c>
      <c r="Z79" s="16">
        <v>0</v>
      </c>
      <c r="AA79" s="16">
        <v>1</v>
      </c>
      <c r="AB79" s="16">
        <v>0</v>
      </c>
      <c r="AC79" s="16">
        <v>1</v>
      </c>
      <c r="AD79" s="16">
        <v>0</v>
      </c>
      <c r="AE79" s="16">
        <v>0</v>
      </c>
      <c r="AF79" s="16">
        <v>1</v>
      </c>
      <c r="AG79" s="16">
        <v>0</v>
      </c>
      <c r="AH79" s="16">
        <v>4</v>
      </c>
      <c r="AI79" s="16">
        <f t="shared" si="6"/>
        <v>0</v>
      </c>
      <c r="AJ79" s="16"/>
      <c r="AK79" s="14"/>
      <c r="AL79" s="14"/>
      <c r="AM79" s="14"/>
    </row>
    <row r="80" spans="1:39" ht="15.75" customHeight="1">
      <c r="A80" s="6">
        <v>43432.525000000001</v>
      </c>
      <c r="B80" s="8">
        <v>43432.525000000001</v>
      </c>
      <c r="C80" s="12">
        <f t="shared" si="0"/>
        <v>43432.608333333337</v>
      </c>
      <c r="D80" s="14">
        <v>2</v>
      </c>
      <c r="E80" s="16">
        <v>2113</v>
      </c>
      <c r="F80" s="16" t="s">
        <v>186</v>
      </c>
      <c r="G80" s="16"/>
      <c r="H80" s="16" t="s">
        <v>64</v>
      </c>
      <c r="I80" s="16" t="s">
        <v>94</v>
      </c>
      <c r="J80" s="16">
        <f t="shared" si="1"/>
        <v>1</v>
      </c>
      <c r="K80" s="16">
        <v>22</v>
      </c>
      <c r="L80" s="16" t="s">
        <v>82</v>
      </c>
      <c r="M80" s="16" t="s">
        <v>187</v>
      </c>
      <c r="N80" s="16">
        <v>5</v>
      </c>
      <c r="O80" s="16" t="s">
        <v>104</v>
      </c>
      <c r="P80" s="16"/>
      <c r="Q80" s="16" t="s">
        <v>19</v>
      </c>
      <c r="R80" s="16">
        <f t="shared" si="2"/>
        <v>0</v>
      </c>
      <c r="S80" s="16">
        <f t="shared" si="3"/>
        <v>0</v>
      </c>
      <c r="T80" s="16">
        <f t="shared" si="4"/>
        <v>1</v>
      </c>
      <c r="U80" s="16">
        <f t="shared" si="5"/>
        <v>0</v>
      </c>
      <c r="V80" s="16">
        <v>7</v>
      </c>
      <c r="W80" s="16">
        <v>6029</v>
      </c>
      <c r="X80" s="16">
        <v>1</v>
      </c>
      <c r="Y80" s="16">
        <v>0</v>
      </c>
      <c r="Z80" s="16">
        <v>0</v>
      </c>
      <c r="AA80" s="16">
        <v>0</v>
      </c>
      <c r="AB80" s="16">
        <v>1</v>
      </c>
      <c r="AC80" s="16">
        <v>1</v>
      </c>
      <c r="AD80" s="16">
        <v>0</v>
      </c>
      <c r="AE80" s="16">
        <v>1</v>
      </c>
      <c r="AF80" s="16">
        <v>1</v>
      </c>
      <c r="AG80" s="16">
        <v>1</v>
      </c>
      <c r="AH80" s="16">
        <v>6</v>
      </c>
      <c r="AI80" s="16">
        <f t="shared" si="6"/>
        <v>0</v>
      </c>
      <c r="AJ80" s="16"/>
      <c r="AK80" s="14"/>
      <c r="AL80" s="14"/>
      <c r="AM80" s="14"/>
    </row>
    <row r="81" spans="1:39" ht="15.75" customHeight="1">
      <c r="A81" s="6">
        <v>43418.639699074076</v>
      </c>
      <c r="B81" s="8">
        <v>43418.639699074076</v>
      </c>
      <c r="C81" s="12">
        <f t="shared" si="0"/>
        <v>43418.723032407412</v>
      </c>
      <c r="D81" s="14">
        <v>2</v>
      </c>
      <c r="E81" s="16">
        <v>2119</v>
      </c>
      <c r="F81" s="18" t="s">
        <v>188</v>
      </c>
      <c r="G81" s="18" t="s">
        <v>189</v>
      </c>
      <c r="H81" s="16" t="s">
        <v>64</v>
      </c>
      <c r="I81" s="16" t="s">
        <v>63</v>
      </c>
      <c r="J81" s="16">
        <f t="shared" si="1"/>
        <v>0</v>
      </c>
      <c r="K81" s="16">
        <v>18</v>
      </c>
      <c r="L81" s="16" t="s">
        <v>69</v>
      </c>
      <c r="M81" s="16"/>
      <c r="N81" s="16">
        <f t="shared" ref="N81:N85" si="16">IF(L81="Freshman",1,0)</f>
        <v>1</v>
      </c>
      <c r="O81" s="16" t="s">
        <v>84</v>
      </c>
      <c r="P81" s="16"/>
      <c r="Q81" s="16" t="s">
        <v>19</v>
      </c>
      <c r="R81" s="16">
        <f t="shared" si="2"/>
        <v>0</v>
      </c>
      <c r="S81" s="16">
        <f t="shared" si="3"/>
        <v>0</v>
      </c>
      <c r="T81" s="16">
        <f t="shared" si="4"/>
        <v>1</v>
      </c>
      <c r="U81" s="16">
        <f t="shared" si="5"/>
        <v>0</v>
      </c>
      <c r="V81" s="18">
        <v>11</v>
      </c>
      <c r="W81" s="16">
        <v>1498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  <c r="AI81" s="16">
        <f t="shared" si="6"/>
        <v>1</v>
      </c>
      <c r="AJ81" s="16">
        <f>V81-AH81-1</f>
        <v>10</v>
      </c>
      <c r="AK81" s="14"/>
      <c r="AL81" s="14"/>
      <c r="AM81" s="14"/>
    </row>
    <row r="82" spans="1:39" ht="15.75" customHeight="1">
      <c r="A82" s="6">
        <v>43434.592361111114</v>
      </c>
      <c r="B82" s="8">
        <v>43434.592361111114</v>
      </c>
      <c r="C82" s="12">
        <f t="shared" si="0"/>
        <v>43434.67569444445</v>
      </c>
      <c r="D82" s="14">
        <v>2</v>
      </c>
      <c r="E82" s="16">
        <v>2148</v>
      </c>
      <c r="F82" s="16" t="s">
        <v>190</v>
      </c>
      <c r="G82" s="16"/>
      <c r="H82" s="16" t="s">
        <v>64</v>
      </c>
      <c r="I82" s="16" t="s">
        <v>63</v>
      </c>
      <c r="J82" s="16">
        <f t="shared" si="1"/>
        <v>0</v>
      </c>
      <c r="K82" s="16">
        <v>18</v>
      </c>
      <c r="L82" s="16" t="s">
        <v>69</v>
      </c>
      <c r="M82" s="16"/>
      <c r="N82" s="16">
        <f t="shared" si="16"/>
        <v>1</v>
      </c>
      <c r="O82" s="16" t="s">
        <v>90</v>
      </c>
      <c r="P82" s="16"/>
      <c r="Q82" s="16" t="s">
        <v>17</v>
      </c>
      <c r="R82" s="16">
        <f t="shared" si="2"/>
        <v>1</v>
      </c>
      <c r="S82" s="16">
        <f t="shared" si="3"/>
        <v>0</v>
      </c>
      <c r="T82" s="16">
        <f t="shared" si="4"/>
        <v>0</v>
      </c>
      <c r="U82" s="16">
        <f t="shared" si="5"/>
        <v>0</v>
      </c>
      <c r="V82" s="16">
        <v>5</v>
      </c>
      <c r="W82" s="16">
        <v>9025</v>
      </c>
      <c r="X82" s="16">
        <v>0</v>
      </c>
      <c r="Y82" s="16">
        <v>0</v>
      </c>
      <c r="Z82" s="16">
        <v>1</v>
      </c>
      <c r="AA82" s="16">
        <v>0</v>
      </c>
      <c r="AB82" s="16">
        <v>1</v>
      </c>
      <c r="AC82" s="16">
        <v>0</v>
      </c>
      <c r="AD82" s="16">
        <v>0</v>
      </c>
      <c r="AE82" s="16">
        <v>1</v>
      </c>
      <c r="AF82" s="16">
        <v>0</v>
      </c>
      <c r="AG82" s="16">
        <v>1</v>
      </c>
      <c r="AH82" s="16">
        <v>4</v>
      </c>
      <c r="AI82" s="16">
        <f t="shared" si="6"/>
        <v>0</v>
      </c>
      <c r="AJ82" s="16"/>
      <c r="AK82" s="14"/>
      <c r="AL82" s="14"/>
      <c r="AM82" s="14"/>
    </row>
    <row r="83" spans="1:39" ht="15.75" customHeight="1">
      <c r="A83" s="6">
        <v>43418.67664351852</v>
      </c>
      <c r="B83" s="8">
        <v>43418.67664351852</v>
      </c>
      <c r="C83" s="12">
        <f t="shared" si="0"/>
        <v>43418.759976851856</v>
      </c>
      <c r="D83" s="14">
        <v>3</v>
      </c>
      <c r="E83" s="16">
        <v>2150</v>
      </c>
      <c r="F83" s="18" t="s">
        <v>191</v>
      </c>
      <c r="G83" s="18"/>
      <c r="H83" s="16" t="s">
        <v>64</v>
      </c>
      <c r="I83" s="16" t="s">
        <v>63</v>
      </c>
      <c r="J83" s="16">
        <f t="shared" si="1"/>
        <v>0</v>
      </c>
      <c r="K83" s="16">
        <v>18</v>
      </c>
      <c r="L83" s="16" t="s">
        <v>69</v>
      </c>
      <c r="M83" s="16"/>
      <c r="N83" s="16">
        <f t="shared" si="16"/>
        <v>1</v>
      </c>
      <c r="O83" s="16" t="s">
        <v>90</v>
      </c>
      <c r="P83" s="16"/>
      <c r="Q83" s="16" t="s">
        <v>17</v>
      </c>
      <c r="R83" s="16">
        <f t="shared" si="2"/>
        <v>1</v>
      </c>
      <c r="S83" s="16">
        <f t="shared" si="3"/>
        <v>0</v>
      </c>
      <c r="T83" s="16">
        <f t="shared" si="4"/>
        <v>0</v>
      </c>
      <c r="U83" s="16">
        <f t="shared" si="5"/>
        <v>0</v>
      </c>
      <c r="V83" s="18">
        <v>6</v>
      </c>
      <c r="W83" s="16">
        <v>1238</v>
      </c>
      <c r="X83" s="16">
        <v>0</v>
      </c>
      <c r="Y83" s="16">
        <v>1</v>
      </c>
      <c r="Z83" s="16">
        <v>1</v>
      </c>
      <c r="AA83" s="16">
        <v>1</v>
      </c>
      <c r="AB83" s="16">
        <v>0</v>
      </c>
      <c r="AC83" s="16">
        <v>0</v>
      </c>
      <c r="AD83" s="16">
        <v>0</v>
      </c>
      <c r="AE83" s="16">
        <v>1</v>
      </c>
      <c r="AF83" s="16">
        <v>1</v>
      </c>
      <c r="AG83" s="16">
        <v>0</v>
      </c>
      <c r="AH83" s="16">
        <v>5</v>
      </c>
      <c r="AI83" s="16">
        <f t="shared" si="6"/>
        <v>0</v>
      </c>
      <c r="AJ83" s="16"/>
      <c r="AK83" s="14"/>
      <c r="AL83" s="14"/>
      <c r="AM83" s="14"/>
    </row>
    <row r="84" spans="1:39" ht="15.75" customHeight="1">
      <c r="A84" s="6">
        <v>43419.762129629627</v>
      </c>
      <c r="B84" s="8">
        <v>43419.762129629627</v>
      </c>
      <c r="C84" s="12">
        <f t="shared" si="0"/>
        <v>43419.845462962963</v>
      </c>
      <c r="D84" s="14">
        <v>3</v>
      </c>
      <c r="E84" s="16">
        <v>2177</v>
      </c>
      <c r="F84" s="18" t="s">
        <v>192</v>
      </c>
      <c r="G84" s="18" t="s">
        <v>193</v>
      </c>
      <c r="H84" s="16" t="s">
        <v>64</v>
      </c>
      <c r="I84" s="16" t="s">
        <v>63</v>
      </c>
      <c r="J84" s="16">
        <f t="shared" si="1"/>
        <v>0</v>
      </c>
      <c r="K84" s="16">
        <v>18</v>
      </c>
      <c r="L84" s="16" t="s">
        <v>69</v>
      </c>
      <c r="M84" s="16"/>
      <c r="N84" s="16">
        <f t="shared" si="16"/>
        <v>1</v>
      </c>
      <c r="O84" s="16" t="s">
        <v>104</v>
      </c>
      <c r="P84" s="16"/>
      <c r="Q84" s="16" t="s">
        <v>17</v>
      </c>
      <c r="R84" s="16">
        <f t="shared" si="2"/>
        <v>1</v>
      </c>
      <c r="S84" s="16">
        <f t="shared" si="3"/>
        <v>0</v>
      </c>
      <c r="T84" s="16">
        <f t="shared" si="4"/>
        <v>0</v>
      </c>
      <c r="U84" s="16">
        <f t="shared" si="5"/>
        <v>0</v>
      </c>
      <c r="V84" s="18">
        <v>3</v>
      </c>
      <c r="W84" s="16">
        <v>1460</v>
      </c>
      <c r="X84" s="16">
        <v>0</v>
      </c>
      <c r="Y84" s="16">
        <v>1</v>
      </c>
      <c r="Z84" s="16">
        <v>0</v>
      </c>
      <c r="AA84" s="16">
        <v>0</v>
      </c>
      <c r="AB84" s="16">
        <v>0</v>
      </c>
      <c r="AC84" s="16">
        <v>1</v>
      </c>
      <c r="AD84" s="16">
        <v>0</v>
      </c>
      <c r="AE84" s="16">
        <v>0</v>
      </c>
      <c r="AF84" s="16">
        <v>0</v>
      </c>
      <c r="AG84" s="16">
        <v>0</v>
      </c>
      <c r="AH84" s="16">
        <v>2</v>
      </c>
      <c r="AI84" s="16">
        <f t="shared" si="6"/>
        <v>0</v>
      </c>
      <c r="AJ84" s="16"/>
      <c r="AK84" s="14"/>
      <c r="AL84" s="14"/>
      <c r="AM84" s="14"/>
    </row>
    <row r="85" spans="1:39" ht="15.75" customHeight="1">
      <c r="A85" s="6">
        <v>43418.790925925925</v>
      </c>
      <c r="B85" s="8">
        <v>43418.790925925925</v>
      </c>
      <c r="C85" s="12">
        <f t="shared" si="0"/>
        <v>43418.874259259261</v>
      </c>
      <c r="D85" s="14">
        <v>3</v>
      </c>
      <c r="E85" s="16">
        <v>2202</v>
      </c>
      <c r="F85" s="18" t="s">
        <v>194</v>
      </c>
      <c r="G85" s="18"/>
      <c r="H85" s="16" t="s">
        <v>64</v>
      </c>
      <c r="I85" s="16" t="s">
        <v>63</v>
      </c>
      <c r="J85" s="16">
        <f t="shared" si="1"/>
        <v>0</v>
      </c>
      <c r="K85" s="16">
        <v>19</v>
      </c>
      <c r="L85" s="16" t="s">
        <v>69</v>
      </c>
      <c r="M85" s="16"/>
      <c r="N85" s="16">
        <f t="shared" si="16"/>
        <v>1</v>
      </c>
      <c r="O85" s="16" t="s">
        <v>90</v>
      </c>
      <c r="P85" s="16"/>
      <c r="Q85" s="16" t="s">
        <v>17</v>
      </c>
      <c r="R85" s="16">
        <f t="shared" si="2"/>
        <v>1</v>
      </c>
      <c r="S85" s="16">
        <f t="shared" si="3"/>
        <v>0</v>
      </c>
      <c r="T85" s="16">
        <f t="shared" si="4"/>
        <v>0</v>
      </c>
      <c r="U85" s="16">
        <f t="shared" si="5"/>
        <v>0</v>
      </c>
      <c r="V85" s="18">
        <v>1</v>
      </c>
      <c r="W85" s="16">
        <v>1414</v>
      </c>
      <c r="X85" s="18">
        <v>0</v>
      </c>
      <c r="Y85" s="18">
        <v>0</v>
      </c>
      <c r="Z85" s="18">
        <v>0</v>
      </c>
      <c r="AA85" s="18">
        <v>0</v>
      </c>
      <c r="AB85" s="18">
        <v>0</v>
      </c>
      <c r="AC85" s="18">
        <v>0</v>
      </c>
      <c r="AD85" s="18">
        <v>0</v>
      </c>
      <c r="AE85" s="18">
        <v>0</v>
      </c>
      <c r="AF85" s="18">
        <v>0</v>
      </c>
      <c r="AG85" s="18">
        <v>0</v>
      </c>
      <c r="AH85" s="18">
        <f>SUM(X85:AG85)</f>
        <v>0</v>
      </c>
      <c r="AI85" s="16">
        <f t="shared" si="6"/>
        <v>0</v>
      </c>
      <c r="AJ85" s="16"/>
      <c r="AK85" s="14"/>
      <c r="AL85" s="14"/>
      <c r="AM85" s="14"/>
    </row>
    <row r="86" spans="1:39" ht="15.75" customHeight="1">
      <c r="A86" s="6">
        <v>43431.468055555553</v>
      </c>
      <c r="B86" s="8">
        <v>43431.468055555553</v>
      </c>
      <c r="C86" s="12">
        <f t="shared" si="0"/>
        <v>43431.551388888889</v>
      </c>
      <c r="D86" s="14">
        <v>2</v>
      </c>
      <c r="E86" s="16">
        <v>2231</v>
      </c>
      <c r="F86" s="18" t="s">
        <v>195</v>
      </c>
      <c r="G86" s="18"/>
      <c r="H86" s="16" t="s">
        <v>64</v>
      </c>
      <c r="I86" s="16" t="s">
        <v>94</v>
      </c>
      <c r="J86" s="16">
        <f t="shared" si="1"/>
        <v>1</v>
      </c>
      <c r="K86" s="16">
        <v>22</v>
      </c>
      <c r="L86" s="16" t="s">
        <v>95</v>
      </c>
      <c r="M86" s="16"/>
      <c r="N86" s="16">
        <v>4</v>
      </c>
      <c r="O86" s="16" t="s">
        <v>84</v>
      </c>
      <c r="P86" s="16"/>
      <c r="Q86" s="16" t="s">
        <v>19</v>
      </c>
      <c r="R86" s="16">
        <f t="shared" si="2"/>
        <v>0</v>
      </c>
      <c r="S86" s="16">
        <f t="shared" si="3"/>
        <v>0</v>
      </c>
      <c r="T86" s="16">
        <f t="shared" si="4"/>
        <v>1</v>
      </c>
      <c r="U86" s="16">
        <f t="shared" si="5"/>
        <v>0</v>
      </c>
      <c r="V86" s="18">
        <v>7</v>
      </c>
      <c r="W86" s="16">
        <v>5263</v>
      </c>
      <c r="X86" s="16">
        <v>1</v>
      </c>
      <c r="Y86" s="16">
        <v>1</v>
      </c>
      <c r="Z86" s="16">
        <v>1</v>
      </c>
      <c r="AA86" s="16">
        <v>0</v>
      </c>
      <c r="AB86" s="16">
        <v>1</v>
      </c>
      <c r="AC86" s="16">
        <v>0</v>
      </c>
      <c r="AD86" s="16">
        <v>0</v>
      </c>
      <c r="AE86" s="16">
        <v>0</v>
      </c>
      <c r="AF86" s="16">
        <v>1</v>
      </c>
      <c r="AG86" s="16">
        <v>1</v>
      </c>
      <c r="AH86" s="16">
        <v>6</v>
      </c>
      <c r="AI86" s="16">
        <f t="shared" si="6"/>
        <v>0</v>
      </c>
      <c r="AJ86" s="16"/>
      <c r="AK86" s="14"/>
      <c r="AL86" s="14"/>
      <c r="AM86" s="14"/>
    </row>
    <row r="87" spans="1:39" ht="15.75" customHeight="1">
      <c r="A87" s="6">
        <v>43431.602777777778</v>
      </c>
      <c r="B87" s="8">
        <v>43431.602777777778</v>
      </c>
      <c r="C87" s="12">
        <f t="shared" si="0"/>
        <v>43431.686111111114</v>
      </c>
      <c r="D87" s="14">
        <v>2</v>
      </c>
      <c r="E87" s="16">
        <v>2241</v>
      </c>
      <c r="F87" s="16" t="s">
        <v>196</v>
      </c>
      <c r="G87" s="16"/>
      <c r="H87" s="16" t="s">
        <v>64</v>
      </c>
      <c r="I87" s="16" t="s">
        <v>63</v>
      </c>
      <c r="J87" s="16">
        <f t="shared" si="1"/>
        <v>0</v>
      </c>
      <c r="K87" s="16">
        <v>23</v>
      </c>
      <c r="L87" s="16" t="s">
        <v>82</v>
      </c>
      <c r="M87" s="16" t="s">
        <v>112</v>
      </c>
      <c r="N87" s="16">
        <v>5</v>
      </c>
      <c r="O87" s="16" t="s">
        <v>89</v>
      </c>
      <c r="P87" s="16"/>
      <c r="Q87" s="16" t="s">
        <v>19</v>
      </c>
      <c r="R87" s="16">
        <f t="shared" si="2"/>
        <v>0</v>
      </c>
      <c r="S87" s="16">
        <f t="shared" si="3"/>
        <v>0</v>
      </c>
      <c r="T87" s="16">
        <f t="shared" si="4"/>
        <v>1</v>
      </c>
      <c r="U87" s="16">
        <f t="shared" si="5"/>
        <v>0</v>
      </c>
      <c r="V87" s="16">
        <v>6</v>
      </c>
      <c r="W87" s="16">
        <v>5252</v>
      </c>
      <c r="X87" s="16">
        <v>0</v>
      </c>
      <c r="Y87" s="16">
        <v>0</v>
      </c>
      <c r="Z87" s="16">
        <v>1</v>
      </c>
      <c r="AA87" s="16">
        <v>1</v>
      </c>
      <c r="AB87" s="16">
        <v>0</v>
      </c>
      <c r="AC87" s="16">
        <v>1</v>
      </c>
      <c r="AD87" s="16">
        <v>0</v>
      </c>
      <c r="AE87" s="16">
        <v>1</v>
      </c>
      <c r="AF87" s="16">
        <v>0</v>
      </c>
      <c r="AG87" s="16">
        <v>1</v>
      </c>
      <c r="AH87" s="16">
        <v>5</v>
      </c>
      <c r="AI87" s="16">
        <f t="shared" si="6"/>
        <v>0</v>
      </c>
      <c r="AJ87" s="16"/>
      <c r="AK87" s="14"/>
      <c r="AL87" s="14"/>
      <c r="AM87" s="14"/>
    </row>
    <row r="88" spans="1:39" ht="15.75" customHeight="1">
      <c r="A88" s="6">
        <v>43422.691666666666</v>
      </c>
      <c r="B88" s="8">
        <v>43422.691666666666</v>
      </c>
      <c r="C88" s="12">
        <f t="shared" si="0"/>
        <v>43422.775000000001</v>
      </c>
      <c r="D88" s="14">
        <v>3</v>
      </c>
      <c r="E88" s="16">
        <v>2265</v>
      </c>
      <c r="F88" s="18" t="s">
        <v>197</v>
      </c>
      <c r="G88" s="16"/>
      <c r="H88" s="16" t="s">
        <v>64</v>
      </c>
      <c r="I88" s="16" t="s">
        <v>63</v>
      </c>
      <c r="J88" s="16">
        <f t="shared" si="1"/>
        <v>0</v>
      </c>
      <c r="K88" s="16">
        <v>19</v>
      </c>
      <c r="L88" s="16" t="s">
        <v>97</v>
      </c>
      <c r="M88" s="16"/>
      <c r="N88" s="16">
        <v>2</v>
      </c>
      <c r="O88" s="16" t="s">
        <v>104</v>
      </c>
      <c r="P88" s="16"/>
      <c r="Q88" s="16" t="s">
        <v>17</v>
      </c>
      <c r="R88" s="16">
        <f t="shared" si="2"/>
        <v>1</v>
      </c>
      <c r="S88" s="16">
        <f t="shared" si="3"/>
        <v>0</v>
      </c>
      <c r="T88" s="16">
        <f t="shared" si="4"/>
        <v>0</v>
      </c>
      <c r="U88" s="16">
        <f t="shared" si="5"/>
        <v>0</v>
      </c>
      <c r="V88" s="18">
        <v>6</v>
      </c>
      <c r="W88" s="16">
        <v>4044</v>
      </c>
      <c r="X88" s="16">
        <v>1</v>
      </c>
      <c r="Y88" s="16">
        <v>1</v>
      </c>
      <c r="Z88" s="16">
        <v>0</v>
      </c>
      <c r="AA88" s="16">
        <v>0</v>
      </c>
      <c r="AB88" s="16">
        <v>1</v>
      </c>
      <c r="AC88" s="16">
        <v>1</v>
      </c>
      <c r="AD88" s="16">
        <v>0</v>
      </c>
      <c r="AE88" s="16">
        <v>1</v>
      </c>
      <c r="AF88" s="16">
        <v>0</v>
      </c>
      <c r="AG88" s="16">
        <v>0</v>
      </c>
      <c r="AH88" s="16">
        <v>5</v>
      </c>
      <c r="AI88" s="16">
        <f t="shared" si="6"/>
        <v>0</v>
      </c>
      <c r="AJ88" s="16"/>
      <c r="AK88" s="14"/>
      <c r="AL88" s="14"/>
      <c r="AM88" s="14"/>
    </row>
    <row r="89" spans="1:39" ht="15.75" customHeight="1">
      <c r="A89" s="6">
        <v>43434.606944444444</v>
      </c>
      <c r="B89" s="8">
        <v>43434.606944444444</v>
      </c>
      <c r="C89" s="12">
        <f t="shared" si="0"/>
        <v>43434.69027777778</v>
      </c>
      <c r="D89" s="14">
        <v>2</v>
      </c>
      <c r="E89" s="16">
        <v>2276</v>
      </c>
      <c r="F89" s="16" t="s">
        <v>198</v>
      </c>
      <c r="G89" s="16"/>
      <c r="H89" s="16" t="s">
        <v>64</v>
      </c>
      <c r="I89" s="16" t="s">
        <v>94</v>
      </c>
      <c r="J89" s="16">
        <f t="shared" si="1"/>
        <v>1</v>
      </c>
      <c r="K89" s="16">
        <v>19</v>
      </c>
      <c r="L89" s="16" t="s">
        <v>69</v>
      </c>
      <c r="M89" s="16"/>
      <c r="N89" s="16">
        <f t="shared" ref="N89:N93" si="17">IF(L89="Freshman",1,0)</f>
        <v>1</v>
      </c>
      <c r="O89" s="16" t="s">
        <v>76</v>
      </c>
      <c r="P89" s="16"/>
      <c r="Q89" s="16" t="s">
        <v>19</v>
      </c>
      <c r="R89" s="16">
        <f t="shared" si="2"/>
        <v>0</v>
      </c>
      <c r="S89" s="16">
        <f t="shared" si="3"/>
        <v>0</v>
      </c>
      <c r="T89" s="16">
        <f t="shared" si="4"/>
        <v>1</v>
      </c>
      <c r="U89" s="16">
        <f t="shared" si="5"/>
        <v>0</v>
      </c>
      <c r="V89" s="16">
        <v>9</v>
      </c>
      <c r="W89" s="16">
        <v>9198</v>
      </c>
      <c r="X89" s="16">
        <v>0</v>
      </c>
      <c r="Y89" s="16">
        <v>1</v>
      </c>
      <c r="Z89" s="16">
        <v>1</v>
      </c>
      <c r="AA89" s="16">
        <v>1</v>
      </c>
      <c r="AB89" s="16">
        <v>1</v>
      </c>
      <c r="AC89" s="16">
        <v>1</v>
      </c>
      <c r="AD89" s="16">
        <v>1</v>
      </c>
      <c r="AE89" s="16">
        <v>1</v>
      </c>
      <c r="AF89" s="16">
        <v>1</v>
      </c>
      <c r="AG89" s="16">
        <v>0</v>
      </c>
      <c r="AH89" s="16">
        <v>8</v>
      </c>
      <c r="AI89" s="16">
        <f t="shared" si="6"/>
        <v>0</v>
      </c>
      <c r="AJ89" s="16"/>
      <c r="AK89" s="14"/>
      <c r="AL89" s="14"/>
      <c r="AM89" s="14"/>
    </row>
    <row r="90" spans="1:39" ht="15.75" customHeight="1">
      <c r="A90" s="6">
        <v>43430.518055555556</v>
      </c>
      <c r="B90" s="8">
        <v>43430.518055555556</v>
      </c>
      <c r="C90" s="12">
        <f t="shared" si="0"/>
        <v>43430.601388888892</v>
      </c>
      <c r="D90" s="14">
        <v>2</v>
      </c>
      <c r="E90" s="16">
        <v>2302</v>
      </c>
      <c r="F90" s="18" t="s">
        <v>199</v>
      </c>
      <c r="G90" s="18"/>
      <c r="H90" s="16" t="s">
        <v>64</v>
      </c>
      <c r="I90" s="16" t="s">
        <v>94</v>
      </c>
      <c r="J90" s="16">
        <f t="shared" si="1"/>
        <v>1</v>
      </c>
      <c r="K90" s="16">
        <v>18</v>
      </c>
      <c r="L90" s="16" t="s">
        <v>69</v>
      </c>
      <c r="M90" s="16"/>
      <c r="N90" s="16">
        <f t="shared" si="17"/>
        <v>1</v>
      </c>
      <c r="O90" s="16" t="s">
        <v>76</v>
      </c>
      <c r="P90" s="16"/>
      <c r="Q90" s="16" t="s">
        <v>19</v>
      </c>
      <c r="R90" s="16">
        <f t="shared" si="2"/>
        <v>0</v>
      </c>
      <c r="S90" s="16">
        <f t="shared" si="3"/>
        <v>0</v>
      </c>
      <c r="T90" s="16">
        <f t="shared" si="4"/>
        <v>1</v>
      </c>
      <c r="U90" s="16">
        <f t="shared" si="5"/>
        <v>0</v>
      </c>
      <c r="V90" s="18">
        <v>5</v>
      </c>
      <c r="W90" s="16">
        <v>5297</v>
      </c>
      <c r="X90" s="16">
        <v>0</v>
      </c>
      <c r="Y90" s="16">
        <v>1</v>
      </c>
      <c r="Z90" s="16">
        <v>0</v>
      </c>
      <c r="AA90" s="16">
        <v>0</v>
      </c>
      <c r="AB90" s="16">
        <v>1</v>
      </c>
      <c r="AC90" s="16">
        <v>1</v>
      </c>
      <c r="AD90" s="16">
        <v>0</v>
      </c>
      <c r="AE90" s="16">
        <v>0</v>
      </c>
      <c r="AF90" s="16">
        <v>0</v>
      </c>
      <c r="AG90" s="16">
        <v>1</v>
      </c>
      <c r="AH90" s="16">
        <v>4</v>
      </c>
      <c r="AI90" s="16">
        <f t="shared" si="6"/>
        <v>0</v>
      </c>
      <c r="AJ90" s="16"/>
      <c r="AK90" s="14"/>
      <c r="AL90" s="14"/>
      <c r="AM90" s="14"/>
    </row>
    <row r="91" spans="1:39" ht="15.75" customHeight="1">
      <c r="A91" s="6">
        <v>43418.790659722225</v>
      </c>
      <c r="B91" s="8">
        <v>43418.790659722225</v>
      </c>
      <c r="C91" s="12">
        <f t="shared" si="0"/>
        <v>43418.87399305556</v>
      </c>
      <c r="D91" s="14">
        <v>3</v>
      </c>
      <c r="E91" s="16">
        <v>2313</v>
      </c>
      <c r="F91" s="18" t="s">
        <v>200</v>
      </c>
      <c r="G91" s="18" t="s">
        <v>201</v>
      </c>
      <c r="H91" s="16" t="s">
        <v>64</v>
      </c>
      <c r="I91" s="16" t="s">
        <v>63</v>
      </c>
      <c r="J91" s="16">
        <f t="shared" si="1"/>
        <v>0</v>
      </c>
      <c r="K91" s="16">
        <v>18</v>
      </c>
      <c r="L91" s="16" t="s">
        <v>69</v>
      </c>
      <c r="M91" s="16"/>
      <c r="N91" s="16">
        <f t="shared" si="17"/>
        <v>1</v>
      </c>
      <c r="O91" s="16" t="s">
        <v>90</v>
      </c>
      <c r="P91" s="16"/>
      <c r="Q91" s="16" t="s">
        <v>17</v>
      </c>
      <c r="R91" s="16">
        <f t="shared" si="2"/>
        <v>1</v>
      </c>
      <c r="S91" s="16">
        <f t="shared" si="3"/>
        <v>0</v>
      </c>
      <c r="T91" s="16">
        <f t="shared" si="4"/>
        <v>0</v>
      </c>
      <c r="U91" s="16">
        <f t="shared" si="5"/>
        <v>0</v>
      </c>
      <c r="V91" s="18">
        <v>5</v>
      </c>
      <c r="W91" s="16">
        <v>1358</v>
      </c>
      <c r="X91" s="16">
        <v>0</v>
      </c>
      <c r="Y91" s="16">
        <v>0</v>
      </c>
      <c r="Z91" s="16">
        <v>0</v>
      </c>
      <c r="AA91" s="16">
        <v>1</v>
      </c>
      <c r="AB91" s="16">
        <v>0</v>
      </c>
      <c r="AC91" s="16">
        <v>0</v>
      </c>
      <c r="AD91" s="16">
        <v>1</v>
      </c>
      <c r="AE91" s="16">
        <v>0</v>
      </c>
      <c r="AF91" s="16">
        <v>1</v>
      </c>
      <c r="AG91" s="16">
        <v>1</v>
      </c>
      <c r="AH91" s="16">
        <v>4</v>
      </c>
      <c r="AI91" s="16">
        <f t="shared" si="6"/>
        <v>0</v>
      </c>
      <c r="AJ91" s="16"/>
      <c r="AK91" s="14"/>
      <c r="AL91" s="14"/>
      <c r="AM91" s="14"/>
    </row>
    <row r="92" spans="1:39" ht="15.75" customHeight="1">
      <c r="A92" s="6">
        <v>43419.73364583333</v>
      </c>
      <c r="B92" s="8">
        <v>43419.73364583333</v>
      </c>
      <c r="C92" s="12">
        <f t="shared" si="0"/>
        <v>43419.816979166666</v>
      </c>
      <c r="D92" s="14">
        <v>3</v>
      </c>
      <c r="E92" s="16">
        <v>2316</v>
      </c>
      <c r="F92" s="18" t="s">
        <v>202</v>
      </c>
      <c r="G92" s="18"/>
      <c r="H92" s="16" t="s">
        <v>64</v>
      </c>
      <c r="I92" s="16" t="s">
        <v>63</v>
      </c>
      <c r="J92" s="16">
        <f t="shared" si="1"/>
        <v>0</v>
      </c>
      <c r="K92" s="16">
        <v>18</v>
      </c>
      <c r="L92" s="16" t="s">
        <v>69</v>
      </c>
      <c r="M92" s="16"/>
      <c r="N92" s="16">
        <f t="shared" si="17"/>
        <v>1</v>
      </c>
      <c r="O92" s="16" t="s">
        <v>84</v>
      </c>
      <c r="P92" s="16" t="s">
        <v>92</v>
      </c>
      <c r="Q92" s="16" t="s">
        <v>17</v>
      </c>
      <c r="R92" s="16">
        <f t="shared" si="2"/>
        <v>1</v>
      </c>
      <c r="S92" s="16">
        <f t="shared" si="3"/>
        <v>0</v>
      </c>
      <c r="T92" s="16">
        <f t="shared" si="4"/>
        <v>0</v>
      </c>
      <c r="U92" s="16">
        <f t="shared" si="5"/>
        <v>0</v>
      </c>
      <c r="V92" s="18">
        <v>7</v>
      </c>
      <c r="W92" s="16">
        <v>1475</v>
      </c>
      <c r="X92" s="16">
        <v>0</v>
      </c>
      <c r="Y92" s="16">
        <v>0</v>
      </c>
      <c r="Z92" s="16">
        <v>1</v>
      </c>
      <c r="AA92" s="16">
        <v>1</v>
      </c>
      <c r="AB92" s="16">
        <v>0</v>
      </c>
      <c r="AC92" s="16">
        <v>1</v>
      </c>
      <c r="AD92" s="16">
        <v>1</v>
      </c>
      <c r="AE92" s="16">
        <v>1</v>
      </c>
      <c r="AF92" s="16">
        <v>0</v>
      </c>
      <c r="AG92" s="16">
        <v>1</v>
      </c>
      <c r="AH92" s="16">
        <v>6</v>
      </c>
      <c r="AI92" s="16">
        <f t="shared" si="6"/>
        <v>0</v>
      </c>
      <c r="AJ92" s="16"/>
      <c r="AK92" s="14"/>
      <c r="AL92" s="14"/>
      <c r="AM92" s="14"/>
    </row>
    <row r="93" spans="1:39" ht="15.75" customHeight="1">
      <c r="A93" s="6">
        <v>43418.752280092594</v>
      </c>
      <c r="B93" s="8">
        <v>43418.752280092594</v>
      </c>
      <c r="C93" s="12">
        <f t="shared" si="0"/>
        <v>43418.83561342593</v>
      </c>
      <c r="D93" s="14">
        <v>3</v>
      </c>
      <c r="E93" s="16">
        <v>2330</v>
      </c>
      <c r="F93" s="18" t="s">
        <v>203</v>
      </c>
      <c r="G93" s="18"/>
      <c r="H93" s="16" t="s">
        <v>64</v>
      </c>
      <c r="I93" s="16" t="s">
        <v>63</v>
      </c>
      <c r="J93" s="16">
        <f t="shared" si="1"/>
        <v>0</v>
      </c>
      <c r="K93" s="16">
        <v>18</v>
      </c>
      <c r="L93" s="16" t="s">
        <v>69</v>
      </c>
      <c r="M93" s="16"/>
      <c r="N93" s="16">
        <f t="shared" si="17"/>
        <v>1</v>
      </c>
      <c r="O93" s="16" t="s">
        <v>92</v>
      </c>
      <c r="P93" s="16"/>
      <c r="Q93" s="16" t="s">
        <v>17</v>
      </c>
      <c r="R93" s="16">
        <f t="shared" si="2"/>
        <v>1</v>
      </c>
      <c r="S93" s="16">
        <f t="shared" si="3"/>
        <v>0</v>
      </c>
      <c r="T93" s="16">
        <f t="shared" si="4"/>
        <v>0</v>
      </c>
      <c r="U93" s="16">
        <f t="shared" si="5"/>
        <v>0</v>
      </c>
      <c r="V93" s="18">
        <v>7</v>
      </c>
      <c r="W93" s="16">
        <v>1454</v>
      </c>
      <c r="X93" s="16">
        <v>1</v>
      </c>
      <c r="Y93" s="16">
        <v>1</v>
      </c>
      <c r="Z93" s="16">
        <v>1</v>
      </c>
      <c r="AA93" s="16">
        <v>1</v>
      </c>
      <c r="AB93" s="16">
        <v>0</v>
      </c>
      <c r="AC93" s="16">
        <v>1</v>
      </c>
      <c r="AD93" s="16">
        <v>0</v>
      </c>
      <c r="AE93" s="16">
        <v>0</v>
      </c>
      <c r="AF93" s="16">
        <v>1</v>
      </c>
      <c r="AG93" s="16">
        <v>0</v>
      </c>
      <c r="AH93" s="16">
        <v>6</v>
      </c>
      <c r="AI93" s="16">
        <f t="shared" si="6"/>
        <v>0</v>
      </c>
      <c r="AJ93" s="16"/>
      <c r="AK93" s="14"/>
      <c r="AL93" s="14"/>
      <c r="AM93" s="14"/>
    </row>
    <row r="94" spans="1:39" ht="15.75" customHeight="1">
      <c r="A94" s="6">
        <v>43431.603472222225</v>
      </c>
      <c r="B94" s="8">
        <v>43431.603472222225</v>
      </c>
      <c r="C94" s="12">
        <f t="shared" si="0"/>
        <v>43431.686805555561</v>
      </c>
      <c r="D94" s="14">
        <v>2</v>
      </c>
      <c r="E94" s="16">
        <v>2344</v>
      </c>
      <c r="F94" s="16" t="s">
        <v>204</v>
      </c>
      <c r="G94" s="16"/>
      <c r="H94" s="16" t="s">
        <v>64</v>
      </c>
      <c r="I94" s="16" t="s">
        <v>63</v>
      </c>
      <c r="J94" s="16">
        <f t="shared" si="1"/>
        <v>0</v>
      </c>
      <c r="K94" s="16">
        <v>24</v>
      </c>
      <c r="L94" s="16" t="s">
        <v>82</v>
      </c>
      <c r="M94" s="16" t="s">
        <v>102</v>
      </c>
      <c r="N94" s="16">
        <v>5</v>
      </c>
      <c r="O94" s="16" t="s">
        <v>89</v>
      </c>
      <c r="P94" s="16"/>
      <c r="Q94" s="16" t="s">
        <v>19</v>
      </c>
      <c r="R94" s="16">
        <f t="shared" si="2"/>
        <v>0</v>
      </c>
      <c r="S94" s="16">
        <f t="shared" si="3"/>
        <v>0</v>
      </c>
      <c r="T94" s="16">
        <f t="shared" si="4"/>
        <v>1</v>
      </c>
      <c r="U94" s="16">
        <f t="shared" si="5"/>
        <v>0</v>
      </c>
      <c r="V94" s="16">
        <v>8</v>
      </c>
      <c r="W94" s="16">
        <v>5171</v>
      </c>
      <c r="X94" s="16">
        <v>1</v>
      </c>
      <c r="Y94" s="16">
        <v>1</v>
      </c>
      <c r="Z94" s="16">
        <v>1</v>
      </c>
      <c r="AA94" s="16">
        <v>1</v>
      </c>
      <c r="AB94" s="16">
        <v>1</v>
      </c>
      <c r="AC94" s="16">
        <v>1</v>
      </c>
      <c r="AD94" s="16">
        <v>1</v>
      </c>
      <c r="AE94" s="16">
        <v>0</v>
      </c>
      <c r="AF94" s="16">
        <v>0</v>
      </c>
      <c r="AG94" s="16">
        <v>0</v>
      </c>
      <c r="AH94" s="16">
        <v>7</v>
      </c>
      <c r="AI94" s="16">
        <f t="shared" si="6"/>
        <v>0</v>
      </c>
      <c r="AJ94" s="16"/>
      <c r="AK94" s="14"/>
      <c r="AL94" s="14"/>
      <c r="AM94" s="14"/>
    </row>
    <row r="95" spans="1:39" ht="15.75" customHeight="1">
      <c r="A95" s="6">
        <v>43433.533333333333</v>
      </c>
      <c r="B95" s="8">
        <v>43433.533333333333</v>
      </c>
      <c r="C95" s="12">
        <f t="shared" si="0"/>
        <v>43433.616666666669</v>
      </c>
      <c r="D95" s="14">
        <v>2</v>
      </c>
      <c r="E95" s="16">
        <v>2363</v>
      </c>
      <c r="F95" s="16" t="s">
        <v>205</v>
      </c>
      <c r="G95" s="16"/>
      <c r="H95" s="16" t="s">
        <v>64</v>
      </c>
      <c r="I95" s="16" t="s">
        <v>94</v>
      </c>
      <c r="J95" s="16">
        <f t="shared" si="1"/>
        <v>1</v>
      </c>
      <c r="K95" s="16">
        <v>18</v>
      </c>
      <c r="L95" s="16" t="s">
        <v>82</v>
      </c>
      <c r="M95" s="16"/>
      <c r="N95" s="16">
        <v>5</v>
      </c>
      <c r="O95" s="16" t="s">
        <v>92</v>
      </c>
      <c r="P95" s="16"/>
      <c r="Q95" s="16" t="s">
        <v>19</v>
      </c>
      <c r="R95" s="16">
        <f t="shared" si="2"/>
        <v>0</v>
      </c>
      <c r="S95" s="16">
        <f t="shared" si="3"/>
        <v>0</v>
      </c>
      <c r="T95" s="16">
        <f t="shared" si="4"/>
        <v>1</v>
      </c>
      <c r="U95" s="16">
        <f t="shared" si="5"/>
        <v>0</v>
      </c>
      <c r="V95" s="16">
        <v>8</v>
      </c>
      <c r="W95" s="16">
        <v>7227</v>
      </c>
      <c r="X95" s="16">
        <v>0</v>
      </c>
      <c r="Y95" s="16">
        <v>1</v>
      </c>
      <c r="Z95" s="16">
        <v>1</v>
      </c>
      <c r="AA95" s="16">
        <v>1</v>
      </c>
      <c r="AB95" s="16">
        <v>1</v>
      </c>
      <c r="AC95" s="16">
        <v>1</v>
      </c>
      <c r="AD95" s="16">
        <v>1</v>
      </c>
      <c r="AE95" s="16">
        <v>0</v>
      </c>
      <c r="AF95" s="16">
        <v>0</v>
      </c>
      <c r="AG95" s="16">
        <v>1</v>
      </c>
      <c r="AH95" s="16">
        <v>7</v>
      </c>
      <c r="AI95" s="16">
        <f t="shared" si="6"/>
        <v>0</v>
      </c>
      <c r="AJ95" s="16"/>
      <c r="AK95" s="14"/>
      <c r="AL95" s="14"/>
      <c r="AM95" s="14"/>
    </row>
    <row r="96" spans="1:39" ht="15.75" customHeight="1">
      <c r="A96" s="6">
        <v>43418.793333333335</v>
      </c>
      <c r="B96" s="8">
        <v>43418.793333333335</v>
      </c>
      <c r="C96" s="12">
        <f t="shared" si="0"/>
        <v>43418.876666666671</v>
      </c>
      <c r="D96" s="14">
        <v>3</v>
      </c>
      <c r="E96" s="16">
        <v>2384</v>
      </c>
      <c r="F96" s="18" t="s">
        <v>206</v>
      </c>
      <c r="G96" s="18"/>
      <c r="H96" s="18" t="s">
        <v>64</v>
      </c>
      <c r="I96" s="16" t="s">
        <v>63</v>
      </c>
      <c r="J96" s="16">
        <f t="shared" si="1"/>
        <v>0</v>
      </c>
      <c r="K96" s="16">
        <v>18</v>
      </c>
      <c r="L96" s="16" t="s">
        <v>69</v>
      </c>
      <c r="M96" s="16"/>
      <c r="N96" s="16">
        <f>IF(L96="Freshman",1,0)</f>
        <v>1</v>
      </c>
      <c r="O96" s="16" t="s">
        <v>99</v>
      </c>
      <c r="P96" s="16"/>
      <c r="Q96" s="16" t="s">
        <v>19</v>
      </c>
      <c r="R96" s="16">
        <f t="shared" si="2"/>
        <v>0</v>
      </c>
      <c r="S96" s="16">
        <f t="shared" si="3"/>
        <v>0</v>
      </c>
      <c r="T96" s="16">
        <f t="shared" si="4"/>
        <v>1</v>
      </c>
      <c r="U96" s="16">
        <f t="shared" si="5"/>
        <v>0</v>
      </c>
      <c r="V96" s="18">
        <v>3</v>
      </c>
      <c r="W96" s="16">
        <v>1379</v>
      </c>
      <c r="X96" s="16">
        <v>0</v>
      </c>
      <c r="Y96" s="16">
        <v>1</v>
      </c>
      <c r="Z96" s="16">
        <v>0</v>
      </c>
      <c r="AA96" s="16">
        <v>1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2</v>
      </c>
      <c r="AI96" s="16">
        <f t="shared" si="6"/>
        <v>0</v>
      </c>
      <c r="AJ96" s="16"/>
      <c r="AK96" s="14"/>
      <c r="AL96" s="14"/>
      <c r="AM96" s="14"/>
    </row>
    <row r="97" spans="1:39" ht="15.75" customHeight="1">
      <c r="A97" s="6">
        <v>43431.492361111108</v>
      </c>
      <c r="B97" s="8">
        <v>43431.492361111108</v>
      </c>
      <c r="C97" s="12">
        <f t="shared" si="0"/>
        <v>43431.575694444444</v>
      </c>
      <c r="D97" s="14">
        <v>2</v>
      </c>
      <c r="E97" s="16">
        <v>2385</v>
      </c>
      <c r="F97" s="18" t="s">
        <v>207</v>
      </c>
      <c r="G97" s="18"/>
      <c r="H97" s="18" t="s">
        <v>64</v>
      </c>
      <c r="I97" s="16" t="s">
        <v>63</v>
      </c>
      <c r="J97" s="16">
        <f t="shared" si="1"/>
        <v>0</v>
      </c>
      <c r="K97" s="16">
        <v>20</v>
      </c>
      <c r="L97" s="16" t="s">
        <v>97</v>
      </c>
      <c r="M97" s="16"/>
      <c r="N97" s="16">
        <v>2</v>
      </c>
      <c r="O97" s="16" t="s">
        <v>84</v>
      </c>
      <c r="P97" s="16" t="s">
        <v>76</v>
      </c>
      <c r="Q97" s="16" t="s">
        <v>19</v>
      </c>
      <c r="R97" s="16">
        <f t="shared" si="2"/>
        <v>0</v>
      </c>
      <c r="S97" s="16">
        <f t="shared" si="3"/>
        <v>0</v>
      </c>
      <c r="T97" s="16">
        <f t="shared" si="4"/>
        <v>1</v>
      </c>
      <c r="U97" s="16">
        <f t="shared" si="5"/>
        <v>0</v>
      </c>
      <c r="V97" s="18">
        <v>6</v>
      </c>
      <c r="W97" s="16">
        <v>5022</v>
      </c>
      <c r="X97" s="16">
        <v>0</v>
      </c>
      <c r="Y97" s="16">
        <v>1</v>
      </c>
      <c r="Z97" s="16">
        <v>0</v>
      </c>
      <c r="AA97" s="16">
        <v>0</v>
      </c>
      <c r="AB97" s="16">
        <v>1</v>
      </c>
      <c r="AC97" s="16">
        <v>1</v>
      </c>
      <c r="AD97" s="16">
        <v>1</v>
      </c>
      <c r="AE97" s="16">
        <v>0</v>
      </c>
      <c r="AF97" s="16">
        <v>1</v>
      </c>
      <c r="AG97" s="16">
        <v>1</v>
      </c>
      <c r="AH97" s="16">
        <v>6</v>
      </c>
      <c r="AI97" s="16">
        <f t="shared" si="6"/>
        <v>0</v>
      </c>
      <c r="AJ97" s="16"/>
      <c r="AK97" s="14"/>
      <c r="AL97" s="14"/>
      <c r="AM97" s="14"/>
    </row>
    <row r="98" spans="1:39" ht="15.75" customHeight="1">
      <c r="A98" s="6">
        <v>43418.772291666668</v>
      </c>
      <c r="B98" s="8">
        <v>43418.772291666668</v>
      </c>
      <c r="C98" s="12">
        <f t="shared" si="0"/>
        <v>43418.855625000004</v>
      </c>
      <c r="D98" s="14">
        <v>3</v>
      </c>
      <c r="E98" s="16">
        <v>2393</v>
      </c>
      <c r="F98" s="18" t="s">
        <v>208</v>
      </c>
      <c r="G98" s="18"/>
      <c r="H98" s="18" t="s">
        <v>64</v>
      </c>
      <c r="I98" s="16" t="s">
        <v>63</v>
      </c>
      <c r="J98" s="16">
        <f t="shared" si="1"/>
        <v>0</v>
      </c>
      <c r="K98" s="16">
        <v>18</v>
      </c>
      <c r="L98" s="16" t="s">
        <v>69</v>
      </c>
      <c r="M98" s="16"/>
      <c r="N98" s="16">
        <f>IF(L98="Freshman",1,0)</f>
        <v>1</v>
      </c>
      <c r="O98" s="16" t="s">
        <v>92</v>
      </c>
      <c r="P98" s="16"/>
      <c r="Q98" s="16" t="s">
        <v>17</v>
      </c>
      <c r="R98" s="16">
        <f t="shared" si="2"/>
        <v>1</v>
      </c>
      <c r="S98" s="16">
        <f t="shared" si="3"/>
        <v>0</v>
      </c>
      <c r="T98" s="16">
        <f t="shared" si="4"/>
        <v>0</v>
      </c>
      <c r="U98" s="16">
        <f t="shared" si="5"/>
        <v>0</v>
      </c>
      <c r="V98" s="18">
        <v>5</v>
      </c>
      <c r="W98" s="16">
        <v>1230</v>
      </c>
      <c r="X98" s="16">
        <v>1</v>
      </c>
      <c r="Y98" s="16">
        <v>0</v>
      </c>
      <c r="Z98" s="16">
        <v>0</v>
      </c>
      <c r="AA98" s="16">
        <v>1</v>
      </c>
      <c r="AB98" s="16">
        <v>0</v>
      </c>
      <c r="AC98" s="16">
        <v>0</v>
      </c>
      <c r="AD98" s="16">
        <v>0</v>
      </c>
      <c r="AE98" s="16">
        <v>1</v>
      </c>
      <c r="AF98" s="16">
        <v>0</v>
      </c>
      <c r="AG98" s="16">
        <v>1</v>
      </c>
      <c r="AH98" s="16">
        <v>4</v>
      </c>
      <c r="AI98" s="16">
        <f t="shared" si="6"/>
        <v>0</v>
      </c>
      <c r="AJ98" s="16"/>
      <c r="AK98" s="14"/>
      <c r="AL98" s="14"/>
      <c r="AM98" s="14"/>
    </row>
    <row r="99" spans="1:39" ht="15.75" customHeight="1">
      <c r="A99" s="6">
        <v>43432.509027777778</v>
      </c>
      <c r="B99" s="8">
        <v>43432.509027777778</v>
      </c>
      <c r="C99" s="12">
        <f t="shared" si="0"/>
        <v>43432.592361111114</v>
      </c>
      <c r="D99" s="14">
        <v>2</v>
      </c>
      <c r="E99" s="16">
        <v>2419</v>
      </c>
      <c r="F99" s="16" t="s">
        <v>209</v>
      </c>
      <c r="G99" s="16"/>
      <c r="H99" s="16" t="s">
        <v>64</v>
      </c>
      <c r="I99" s="16" t="s">
        <v>63</v>
      </c>
      <c r="J99" s="16">
        <f t="shared" si="1"/>
        <v>0</v>
      </c>
      <c r="K99" s="16">
        <v>22</v>
      </c>
      <c r="L99" s="16" t="s">
        <v>82</v>
      </c>
      <c r="M99" s="16" t="s">
        <v>210</v>
      </c>
      <c r="N99" s="16">
        <v>5</v>
      </c>
      <c r="O99" s="16" t="s">
        <v>84</v>
      </c>
      <c r="P99" s="16"/>
      <c r="Q99" s="16" t="s">
        <v>19</v>
      </c>
      <c r="R99" s="16">
        <f t="shared" si="2"/>
        <v>0</v>
      </c>
      <c r="S99" s="16">
        <f t="shared" si="3"/>
        <v>0</v>
      </c>
      <c r="T99" s="16">
        <f t="shared" si="4"/>
        <v>1</v>
      </c>
      <c r="U99" s="16">
        <f t="shared" si="5"/>
        <v>0</v>
      </c>
      <c r="V99" s="16">
        <v>4</v>
      </c>
      <c r="W99" s="16">
        <v>6289</v>
      </c>
      <c r="X99" s="16">
        <v>0</v>
      </c>
      <c r="Y99" s="16">
        <v>1</v>
      </c>
      <c r="Z99" s="16">
        <v>0</v>
      </c>
      <c r="AA99" s="16">
        <v>0</v>
      </c>
      <c r="AB99" s="16">
        <v>1</v>
      </c>
      <c r="AC99" s="16">
        <v>1</v>
      </c>
      <c r="AD99" s="16">
        <v>0</v>
      </c>
      <c r="AE99" s="16">
        <v>1</v>
      </c>
      <c r="AF99" s="16">
        <v>0</v>
      </c>
      <c r="AG99" s="16">
        <v>0</v>
      </c>
      <c r="AH99" s="16">
        <v>4</v>
      </c>
      <c r="AI99" s="16">
        <f t="shared" si="6"/>
        <v>0</v>
      </c>
      <c r="AJ99" s="16"/>
      <c r="AK99" s="14"/>
      <c r="AL99" s="14"/>
      <c r="AM99" s="14"/>
    </row>
    <row r="100" spans="1:39" ht="15.75" customHeight="1">
      <c r="A100" s="6">
        <v>43433.542361111111</v>
      </c>
      <c r="B100" s="8">
        <v>43433.542361111111</v>
      </c>
      <c r="C100" s="12">
        <f t="shared" si="0"/>
        <v>43433.625694444447</v>
      </c>
      <c r="D100" s="14">
        <v>2</v>
      </c>
      <c r="E100" s="16">
        <v>2423</v>
      </c>
      <c r="F100" s="16" t="s">
        <v>211</v>
      </c>
      <c r="G100" s="16"/>
      <c r="H100" s="16" t="s">
        <v>64</v>
      </c>
      <c r="I100" s="16" t="s">
        <v>63</v>
      </c>
      <c r="J100" s="16">
        <f t="shared" si="1"/>
        <v>0</v>
      </c>
      <c r="K100" s="16">
        <v>18</v>
      </c>
      <c r="L100" s="16" t="s">
        <v>97</v>
      </c>
      <c r="M100" s="16"/>
      <c r="N100" s="16">
        <v>2</v>
      </c>
      <c r="O100" s="16" t="s">
        <v>99</v>
      </c>
      <c r="P100" s="16"/>
      <c r="Q100" s="16" t="s">
        <v>19</v>
      </c>
      <c r="R100" s="16">
        <f t="shared" si="2"/>
        <v>0</v>
      </c>
      <c r="S100" s="16">
        <f t="shared" si="3"/>
        <v>0</v>
      </c>
      <c r="T100" s="16">
        <f t="shared" si="4"/>
        <v>1</v>
      </c>
      <c r="U100" s="16">
        <f t="shared" si="5"/>
        <v>0</v>
      </c>
      <c r="V100" s="16">
        <v>2</v>
      </c>
      <c r="W100" s="16">
        <v>7163</v>
      </c>
      <c r="X100" s="16">
        <v>0</v>
      </c>
      <c r="Y100" s="16">
        <v>1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1</v>
      </c>
      <c r="AI100" s="16">
        <f t="shared" si="6"/>
        <v>0</v>
      </c>
      <c r="AJ100" s="16"/>
      <c r="AK100" s="14"/>
      <c r="AL100" s="14"/>
      <c r="AM100" s="14"/>
    </row>
    <row r="101" spans="1:39" ht="15.75" customHeight="1">
      <c r="A101" s="6">
        <v>43433.533333333333</v>
      </c>
      <c r="B101" s="8">
        <v>43433.533333333333</v>
      </c>
      <c r="C101" s="12">
        <f t="shared" si="0"/>
        <v>43433.616666666669</v>
      </c>
      <c r="D101" s="14">
        <v>2</v>
      </c>
      <c r="E101" s="16">
        <v>2481</v>
      </c>
      <c r="F101" s="16" t="s">
        <v>212</v>
      </c>
      <c r="G101" s="16"/>
      <c r="H101" s="16" t="s">
        <v>64</v>
      </c>
      <c r="I101" s="16" t="s">
        <v>94</v>
      </c>
      <c r="J101" s="16">
        <f t="shared" si="1"/>
        <v>1</v>
      </c>
      <c r="K101" s="16">
        <v>20</v>
      </c>
      <c r="L101" s="16" t="s">
        <v>86</v>
      </c>
      <c r="M101" s="16"/>
      <c r="N101" s="16">
        <v>3</v>
      </c>
      <c r="O101" s="16" t="s">
        <v>90</v>
      </c>
      <c r="P101" s="16"/>
      <c r="Q101" s="16" t="s">
        <v>17</v>
      </c>
      <c r="R101" s="16">
        <f t="shared" si="2"/>
        <v>1</v>
      </c>
      <c r="S101" s="16">
        <f t="shared" si="3"/>
        <v>0</v>
      </c>
      <c r="T101" s="16">
        <f t="shared" si="4"/>
        <v>0</v>
      </c>
      <c r="U101" s="16">
        <f t="shared" si="5"/>
        <v>0</v>
      </c>
      <c r="V101" s="16">
        <v>8</v>
      </c>
      <c r="W101" s="16">
        <v>7066</v>
      </c>
      <c r="X101" s="16">
        <v>0</v>
      </c>
      <c r="Y101" s="16">
        <v>0</v>
      </c>
      <c r="Z101" s="16">
        <v>0</v>
      </c>
      <c r="AA101" s="16">
        <v>1</v>
      </c>
      <c r="AB101" s="16">
        <v>0</v>
      </c>
      <c r="AC101" s="16">
        <v>1</v>
      </c>
      <c r="AD101" s="16">
        <v>0</v>
      </c>
      <c r="AE101" s="16">
        <v>0</v>
      </c>
      <c r="AF101" s="16">
        <v>0</v>
      </c>
      <c r="AG101" s="16">
        <v>0</v>
      </c>
      <c r="AH101" s="16">
        <v>2</v>
      </c>
      <c r="AI101" s="16">
        <f t="shared" si="6"/>
        <v>1</v>
      </c>
      <c r="AJ101" s="16">
        <f t="shared" ref="AJ101:AJ102" si="18">V101-AH101-1</f>
        <v>5</v>
      </c>
      <c r="AK101" s="14"/>
      <c r="AL101" s="14"/>
      <c r="AM101" s="14"/>
    </row>
    <row r="102" spans="1:39" ht="15.75" customHeight="1">
      <c r="A102" s="6">
        <v>43431.505555555559</v>
      </c>
      <c r="B102" s="8">
        <v>43431.505555555559</v>
      </c>
      <c r="C102" s="12">
        <f t="shared" si="0"/>
        <v>43431.588888888895</v>
      </c>
      <c r="D102" s="14">
        <v>2</v>
      </c>
      <c r="E102" s="16">
        <v>2484</v>
      </c>
      <c r="F102" s="18" t="s">
        <v>213</v>
      </c>
      <c r="G102" s="18"/>
      <c r="H102" s="16" t="s">
        <v>64</v>
      </c>
      <c r="I102" s="16" t="s">
        <v>94</v>
      </c>
      <c r="J102" s="16">
        <f t="shared" si="1"/>
        <v>1</v>
      </c>
      <c r="K102" s="16">
        <v>19</v>
      </c>
      <c r="L102" s="16" t="s">
        <v>97</v>
      </c>
      <c r="M102" s="16"/>
      <c r="N102" s="16">
        <v>2</v>
      </c>
      <c r="O102" s="16" t="s">
        <v>84</v>
      </c>
      <c r="P102" s="16"/>
      <c r="Q102" s="16" t="s">
        <v>19</v>
      </c>
      <c r="R102" s="16">
        <f t="shared" si="2"/>
        <v>0</v>
      </c>
      <c r="S102" s="16">
        <f t="shared" si="3"/>
        <v>0</v>
      </c>
      <c r="T102" s="16">
        <f t="shared" si="4"/>
        <v>1</v>
      </c>
      <c r="U102" s="16">
        <f t="shared" si="5"/>
        <v>0</v>
      </c>
      <c r="V102" s="18">
        <v>11</v>
      </c>
      <c r="W102" s="16">
        <v>5176</v>
      </c>
      <c r="X102" s="16">
        <v>0</v>
      </c>
      <c r="Y102" s="16">
        <v>0</v>
      </c>
      <c r="Z102" s="16">
        <v>0</v>
      </c>
      <c r="AA102" s="16">
        <v>1</v>
      </c>
      <c r="AB102" s="16">
        <v>0</v>
      </c>
      <c r="AC102" s="16">
        <v>1</v>
      </c>
      <c r="AD102" s="16">
        <v>1</v>
      </c>
      <c r="AE102" s="16">
        <v>0</v>
      </c>
      <c r="AF102" s="16">
        <v>0</v>
      </c>
      <c r="AG102" s="16">
        <v>0</v>
      </c>
      <c r="AH102" s="16">
        <v>3</v>
      </c>
      <c r="AI102" s="16">
        <f t="shared" si="6"/>
        <v>1</v>
      </c>
      <c r="AJ102" s="16">
        <f t="shared" si="18"/>
        <v>7</v>
      </c>
      <c r="AK102" s="14"/>
      <c r="AL102" s="14"/>
      <c r="AM102" s="14"/>
    </row>
    <row r="103" spans="1:39" ht="15.75" customHeight="1">
      <c r="A103" s="6">
        <v>43418.791006944448</v>
      </c>
      <c r="B103" s="8">
        <v>43418.791006944448</v>
      </c>
      <c r="C103" s="12">
        <f t="shared" si="0"/>
        <v>43418.874340277784</v>
      </c>
      <c r="D103" s="14">
        <v>3</v>
      </c>
      <c r="E103" s="16">
        <v>2486</v>
      </c>
      <c r="F103" s="18" t="s">
        <v>214</v>
      </c>
      <c r="G103" s="18"/>
      <c r="H103" s="16" t="s">
        <v>64</v>
      </c>
      <c r="I103" s="16" t="s">
        <v>63</v>
      </c>
      <c r="J103" s="16">
        <f t="shared" si="1"/>
        <v>0</v>
      </c>
      <c r="K103" s="16">
        <v>17</v>
      </c>
      <c r="L103" s="16" t="s">
        <v>69</v>
      </c>
      <c r="M103" s="16"/>
      <c r="N103" s="16">
        <f t="shared" ref="N103:N106" si="19">IF(L103="Freshman",1,0)</f>
        <v>1</v>
      </c>
      <c r="O103" s="16" t="s">
        <v>104</v>
      </c>
      <c r="P103" s="16"/>
      <c r="Q103" s="16" t="s">
        <v>19</v>
      </c>
      <c r="R103" s="16">
        <f t="shared" si="2"/>
        <v>0</v>
      </c>
      <c r="S103" s="16">
        <f t="shared" si="3"/>
        <v>0</v>
      </c>
      <c r="T103" s="16">
        <f t="shared" si="4"/>
        <v>1</v>
      </c>
      <c r="U103" s="16">
        <f t="shared" si="5"/>
        <v>0</v>
      </c>
      <c r="V103" s="18">
        <v>4</v>
      </c>
      <c r="W103" s="16">
        <v>1411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1</v>
      </c>
      <c r="AD103" s="16">
        <v>0</v>
      </c>
      <c r="AE103" s="16">
        <v>1</v>
      </c>
      <c r="AF103" s="16">
        <v>0</v>
      </c>
      <c r="AG103" s="16">
        <v>1</v>
      </c>
      <c r="AH103" s="16">
        <v>3</v>
      </c>
      <c r="AI103" s="16">
        <f t="shared" si="6"/>
        <v>0</v>
      </c>
      <c r="AJ103" s="16"/>
      <c r="AK103" s="14"/>
      <c r="AL103" s="14"/>
      <c r="AM103" s="14"/>
    </row>
    <row r="104" spans="1:39" ht="15.75" customHeight="1">
      <c r="A104" s="6">
        <v>43432.508333333331</v>
      </c>
      <c r="B104" s="8">
        <v>43432.508333333331</v>
      </c>
      <c r="C104" s="12">
        <f t="shared" si="0"/>
        <v>43432.591666666667</v>
      </c>
      <c r="D104" s="14">
        <v>2</v>
      </c>
      <c r="E104" s="16">
        <v>2494</v>
      </c>
      <c r="F104" s="16" t="s">
        <v>215</v>
      </c>
      <c r="G104" s="16"/>
      <c r="H104" s="16" t="s">
        <v>64</v>
      </c>
      <c r="I104" s="16" t="s">
        <v>63</v>
      </c>
      <c r="J104" s="16">
        <f t="shared" si="1"/>
        <v>0</v>
      </c>
      <c r="K104" s="16">
        <v>18</v>
      </c>
      <c r="L104" s="16" t="s">
        <v>69</v>
      </c>
      <c r="M104" s="16"/>
      <c r="N104" s="16">
        <f t="shared" si="19"/>
        <v>1</v>
      </c>
      <c r="O104" s="16" t="s">
        <v>84</v>
      </c>
      <c r="P104" s="16" t="s">
        <v>76</v>
      </c>
      <c r="Q104" s="16" t="s">
        <v>17</v>
      </c>
      <c r="R104" s="16">
        <f t="shared" si="2"/>
        <v>1</v>
      </c>
      <c r="S104" s="16">
        <f t="shared" si="3"/>
        <v>0</v>
      </c>
      <c r="T104" s="16">
        <f t="shared" si="4"/>
        <v>0</v>
      </c>
      <c r="U104" s="16">
        <f t="shared" si="5"/>
        <v>0</v>
      </c>
      <c r="V104" s="16">
        <v>4</v>
      </c>
      <c r="W104" s="16">
        <v>6054</v>
      </c>
      <c r="X104" s="16">
        <v>0</v>
      </c>
      <c r="Y104" s="16">
        <v>1</v>
      </c>
      <c r="Z104" s="16">
        <v>0</v>
      </c>
      <c r="AA104" s="16">
        <v>0</v>
      </c>
      <c r="AB104" s="16">
        <v>1</v>
      </c>
      <c r="AC104" s="16">
        <v>1</v>
      </c>
      <c r="AD104" s="16">
        <v>0</v>
      </c>
      <c r="AE104" s="16">
        <v>0</v>
      </c>
      <c r="AF104" s="16">
        <v>0</v>
      </c>
      <c r="AG104" s="16">
        <v>0</v>
      </c>
      <c r="AH104" s="16">
        <v>3</v>
      </c>
      <c r="AI104" s="16">
        <f t="shared" si="6"/>
        <v>0</v>
      </c>
      <c r="AJ104" s="16"/>
      <c r="AK104" s="14"/>
      <c r="AL104" s="14"/>
      <c r="AM104" s="14"/>
    </row>
    <row r="105" spans="1:39" ht="15.75" customHeight="1">
      <c r="A105" s="6">
        <v>43431.499305555553</v>
      </c>
      <c r="B105" s="8">
        <v>43431.499305555553</v>
      </c>
      <c r="C105" s="12">
        <f t="shared" si="0"/>
        <v>43431.582638888889</v>
      </c>
      <c r="D105" s="14">
        <v>2</v>
      </c>
      <c r="E105" s="16">
        <v>2509</v>
      </c>
      <c r="F105" s="18" t="s">
        <v>216</v>
      </c>
      <c r="G105" s="18"/>
      <c r="H105" s="18" t="s">
        <v>64</v>
      </c>
      <c r="I105" s="16" t="s">
        <v>63</v>
      </c>
      <c r="J105" s="16">
        <f t="shared" si="1"/>
        <v>0</v>
      </c>
      <c r="K105" s="16">
        <v>18</v>
      </c>
      <c r="L105" s="16" t="s">
        <v>69</v>
      </c>
      <c r="M105" s="16"/>
      <c r="N105" s="16">
        <f t="shared" si="19"/>
        <v>1</v>
      </c>
      <c r="O105" s="16" t="s">
        <v>92</v>
      </c>
      <c r="P105" s="16"/>
      <c r="Q105" s="16" t="s">
        <v>17</v>
      </c>
      <c r="R105" s="16">
        <f t="shared" si="2"/>
        <v>1</v>
      </c>
      <c r="S105" s="16">
        <f t="shared" si="3"/>
        <v>0</v>
      </c>
      <c r="T105" s="16">
        <f t="shared" si="4"/>
        <v>0</v>
      </c>
      <c r="U105" s="16">
        <f t="shared" si="5"/>
        <v>0</v>
      </c>
      <c r="V105" s="18">
        <v>1</v>
      </c>
      <c r="W105" s="16">
        <v>5152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1</v>
      </c>
      <c r="AD105" s="16">
        <v>0</v>
      </c>
      <c r="AE105" s="16">
        <v>0</v>
      </c>
      <c r="AF105" s="16">
        <v>0</v>
      </c>
      <c r="AG105" s="16">
        <v>0</v>
      </c>
      <c r="AH105" s="16">
        <v>1</v>
      </c>
      <c r="AI105" s="16">
        <f t="shared" si="6"/>
        <v>0</v>
      </c>
      <c r="AJ105" s="16"/>
      <c r="AK105" s="14"/>
      <c r="AL105" s="14"/>
      <c r="AM105" s="14"/>
    </row>
    <row r="106" spans="1:39" ht="15.75" customHeight="1">
      <c r="A106" s="6">
        <v>43432.552777777775</v>
      </c>
      <c r="B106" s="8">
        <v>43432.552777777775</v>
      </c>
      <c r="C106" s="12">
        <f t="shared" si="0"/>
        <v>43432.636111111111</v>
      </c>
      <c r="D106" s="14">
        <v>2</v>
      </c>
      <c r="E106" s="16">
        <v>2512</v>
      </c>
      <c r="F106" s="16" t="s">
        <v>217</v>
      </c>
      <c r="G106" s="16"/>
      <c r="H106" s="16" t="s">
        <v>64</v>
      </c>
      <c r="I106" s="16" t="s">
        <v>63</v>
      </c>
      <c r="J106" s="16">
        <f t="shared" si="1"/>
        <v>0</v>
      </c>
      <c r="K106" s="16">
        <v>18</v>
      </c>
      <c r="L106" s="16" t="s">
        <v>69</v>
      </c>
      <c r="M106" s="16"/>
      <c r="N106" s="16">
        <f t="shared" si="19"/>
        <v>1</v>
      </c>
      <c r="O106" s="16" t="s">
        <v>104</v>
      </c>
      <c r="P106" s="16"/>
      <c r="Q106" s="16" t="s">
        <v>19</v>
      </c>
      <c r="R106" s="16">
        <f t="shared" si="2"/>
        <v>0</v>
      </c>
      <c r="S106" s="16">
        <f t="shared" si="3"/>
        <v>0</v>
      </c>
      <c r="T106" s="16">
        <f t="shared" si="4"/>
        <v>1</v>
      </c>
      <c r="U106" s="16">
        <f t="shared" si="5"/>
        <v>0</v>
      </c>
      <c r="V106" s="16">
        <v>5</v>
      </c>
      <c r="W106" s="16">
        <v>6099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1</v>
      </c>
      <c r="AH106" s="16">
        <v>1</v>
      </c>
      <c r="AI106" s="16">
        <f t="shared" si="6"/>
        <v>1</v>
      </c>
      <c r="AJ106" s="16">
        <f>V106-AH106-1</f>
        <v>3</v>
      </c>
      <c r="AK106" s="14"/>
      <c r="AL106" s="14"/>
      <c r="AM106" s="14"/>
    </row>
    <row r="107" spans="1:39" ht="15.75" customHeight="1">
      <c r="A107" s="6">
        <v>43430.521527777775</v>
      </c>
      <c r="B107" s="8">
        <v>43430.521527777775</v>
      </c>
      <c r="C107" s="12">
        <f t="shared" si="0"/>
        <v>43430.604861111111</v>
      </c>
      <c r="D107" s="14">
        <v>2</v>
      </c>
      <c r="E107" s="16">
        <v>2518</v>
      </c>
      <c r="F107" s="18" t="s">
        <v>218</v>
      </c>
      <c r="G107" s="18"/>
      <c r="H107" s="18" t="s">
        <v>64</v>
      </c>
      <c r="I107" s="16" t="s">
        <v>63</v>
      </c>
      <c r="J107" s="16">
        <f t="shared" si="1"/>
        <v>0</v>
      </c>
      <c r="K107" s="16">
        <v>20</v>
      </c>
      <c r="L107" s="16" t="s">
        <v>86</v>
      </c>
      <c r="M107" s="16"/>
      <c r="N107" s="16">
        <v>3</v>
      </c>
      <c r="O107" s="16" t="s">
        <v>76</v>
      </c>
      <c r="P107" s="16"/>
      <c r="Q107" s="16" t="s">
        <v>19</v>
      </c>
      <c r="R107" s="16">
        <f t="shared" si="2"/>
        <v>0</v>
      </c>
      <c r="S107" s="16">
        <f t="shared" si="3"/>
        <v>0</v>
      </c>
      <c r="T107" s="16">
        <f t="shared" si="4"/>
        <v>1</v>
      </c>
      <c r="U107" s="16">
        <f t="shared" si="5"/>
        <v>0</v>
      </c>
      <c r="V107" s="18">
        <v>4</v>
      </c>
      <c r="W107" s="16">
        <v>5127</v>
      </c>
      <c r="X107" s="16">
        <v>0</v>
      </c>
      <c r="Y107" s="16">
        <v>0</v>
      </c>
      <c r="Z107" s="16">
        <v>0</v>
      </c>
      <c r="AA107" s="16">
        <v>0</v>
      </c>
      <c r="AB107" s="16">
        <v>1</v>
      </c>
      <c r="AC107" s="16">
        <v>1</v>
      </c>
      <c r="AD107" s="16">
        <v>0</v>
      </c>
      <c r="AE107" s="16">
        <v>1</v>
      </c>
      <c r="AF107" s="16">
        <v>0</v>
      </c>
      <c r="AG107" s="16">
        <v>1</v>
      </c>
      <c r="AH107" s="16">
        <v>4</v>
      </c>
      <c r="AI107" s="16">
        <f t="shared" si="6"/>
        <v>0</v>
      </c>
      <c r="AJ107" s="16"/>
      <c r="AK107" s="14"/>
      <c r="AL107" s="14"/>
      <c r="AM107" s="14"/>
    </row>
    <row r="108" spans="1:39" ht="15.75" customHeight="1">
      <c r="A108" s="6">
        <v>43431.46875</v>
      </c>
      <c r="B108" s="8">
        <v>43431.46875</v>
      </c>
      <c r="C108" s="12">
        <f t="shared" si="0"/>
        <v>43431.552083333336</v>
      </c>
      <c r="D108" s="14">
        <v>2</v>
      </c>
      <c r="E108" s="16">
        <v>2549</v>
      </c>
      <c r="F108" s="18" t="s">
        <v>219</v>
      </c>
      <c r="G108" s="18"/>
      <c r="H108" s="18" t="s">
        <v>64</v>
      </c>
      <c r="I108" s="16" t="s">
        <v>94</v>
      </c>
      <c r="J108" s="16">
        <f t="shared" si="1"/>
        <v>1</v>
      </c>
      <c r="K108" s="16">
        <v>21</v>
      </c>
      <c r="L108" s="16" t="s">
        <v>95</v>
      </c>
      <c r="M108" s="16"/>
      <c r="N108" s="16">
        <v>4</v>
      </c>
      <c r="O108" s="16" t="s">
        <v>84</v>
      </c>
      <c r="P108" s="16"/>
      <c r="Q108" s="16" t="s">
        <v>17</v>
      </c>
      <c r="R108" s="16">
        <f t="shared" si="2"/>
        <v>1</v>
      </c>
      <c r="S108" s="16">
        <f t="shared" si="3"/>
        <v>0</v>
      </c>
      <c r="T108" s="16">
        <f t="shared" si="4"/>
        <v>0</v>
      </c>
      <c r="U108" s="16">
        <f t="shared" si="5"/>
        <v>0</v>
      </c>
      <c r="V108" s="18">
        <v>1</v>
      </c>
      <c r="W108" s="16">
        <v>5088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  <c r="AI108" s="16">
        <f t="shared" si="6"/>
        <v>0</v>
      </c>
      <c r="AJ108" s="16"/>
      <c r="AK108" s="14"/>
      <c r="AL108" s="14"/>
      <c r="AM108" s="14"/>
    </row>
    <row r="109" spans="1:39" ht="15.75" customHeight="1">
      <c r="A109" s="6">
        <v>43434.621527777781</v>
      </c>
      <c r="B109" s="8">
        <v>43434.621527777781</v>
      </c>
      <c r="C109" s="12">
        <f t="shared" si="0"/>
        <v>43434.704861111117</v>
      </c>
      <c r="D109" s="14">
        <v>2</v>
      </c>
      <c r="E109" s="16">
        <v>2563</v>
      </c>
      <c r="F109" s="16" t="s">
        <v>220</v>
      </c>
      <c r="G109" s="16"/>
      <c r="H109" s="16" t="s">
        <v>64</v>
      </c>
      <c r="I109" s="16" t="s">
        <v>63</v>
      </c>
      <c r="J109" s="16">
        <f t="shared" si="1"/>
        <v>0</v>
      </c>
      <c r="K109" s="16">
        <v>18</v>
      </c>
      <c r="L109" s="16" t="s">
        <v>69</v>
      </c>
      <c r="M109" s="16"/>
      <c r="N109" s="16">
        <f>IF(L109="Freshman",1,0)</f>
        <v>1</v>
      </c>
      <c r="O109" s="16" t="s">
        <v>84</v>
      </c>
      <c r="P109" s="16"/>
      <c r="Q109" s="16" t="s">
        <v>17</v>
      </c>
      <c r="R109" s="16">
        <f t="shared" si="2"/>
        <v>1</v>
      </c>
      <c r="S109" s="16">
        <f t="shared" si="3"/>
        <v>0</v>
      </c>
      <c r="T109" s="16">
        <f t="shared" si="4"/>
        <v>0</v>
      </c>
      <c r="U109" s="16">
        <f t="shared" si="5"/>
        <v>0</v>
      </c>
      <c r="V109" s="16">
        <v>7</v>
      </c>
      <c r="W109" s="16">
        <v>9115</v>
      </c>
      <c r="X109" s="16">
        <v>0</v>
      </c>
      <c r="Y109" s="16">
        <v>0</v>
      </c>
      <c r="Z109" s="16">
        <v>0</v>
      </c>
      <c r="AA109" s="16">
        <v>1</v>
      </c>
      <c r="AB109" s="16">
        <v>1</v>
      </c>
      <c r="AC109" s="16">
        <v>1</v>
      </c>
      <c r="AD109" s="16">
        <v>0</v>
      </c>
      <c r="AE109" s="16">
        <v>1</v>
      </c>
      <c r="AF109" s="16">
        <v>1</v>
      </c>
      <c r="AG109" s="16">
        <v>1</v>
      </c>
      <c r="AH109" s="16">
        <v>6</v>
      </c>
      <c r="AI109" s="16">
        <f t="shared" si="6"/>
        <v>0</v>
      </c>
      <c r="AJ109" s="16"/>
      <c r="AK109" s="14"/>
      <c r="AL109" s="14"/>
      <c r="AM109" s="14"/>
    </row>
    <row r="110" spans="1:39" ht="15.75" customHeight="1">
      <c r="A110" s="6">
        <v>43430.551388888889</v>
      </c>
      <c r="B110" s="8">
        <v>43430.551388888889</v>
      </c>
      <c r="C110" s="12">
        <f t="shared" si="0"/>
        <v>43430.634722222225</v>
      </c>
      <c r="D110" s="14">
        <v>2</v>
      </c>
      <c r="E110" s="16">
        <v>2600</v>
      </c>
      <c r="F110" s="18" t="s">
        <v>221</v>
      </c>
      <c r="G110" s="18"/>
      <c r="H110" s="18" t="s">
        <v>64</v>
      </c>
      <c r="I110" s="16" t="s">
        <v>94</v>
      </c>
      <c r="J110" s="16">
        <f t="shared" si="1"/>
        <v>1</v>
      </c>
      <c r="K110" s="16">
        <v>26</v>
      </c>
      <c r="L110" s="16" t="s">
        <v>82</v>
      </c>
      <c r="M110" s="16" t="s">
        <v>222</v>
      </c>
      <c r="N110" s="16">
        <v>5</v>
      </c>
      <c r="O110" s="16" t="s">
        <v>90</v>
      </c>
      <c r="P110" s="16"/>
      <c r="Q110" s="16" t="s">
        <v>19</v>
      </c>
      <c r="R110" s="16">
        <f t="shared" si="2"/>
        <v>0</v>
      </c>
      <c r="S110" s="16">
        <f t="shared" si="3"/>
        <v>0</v>
      </c>
      <c r="T110" s="16">
        <f t="shared" si="4"/>
        <v>1</v>
      </c>
      <c r="U110" s="16">
        <f t="shared" si="5"/>
        <v>0</v>
      </c>
      <c r="V110" s="18">
        <v>8</v>
      </c>
      <c r="W110" s="16">
        <v>5033</v>
      </c>
      <c r="X110" s="16">
        <v>1</v>
      </c>
      <c r="Y110" s="16">
        <v>1</v>
      </c>
      <c r="Z110" s="16">
        <v>0</v>
      </c>
      <c r="AA110" s="16">
        <v>1</v>
      </c>
      <c r="AB110" s="16">
        <v>1</v>
      </c>
      <c r="AC110" s="16">
        <v>0</v>
      </c>
      <c r="AD110" s="16">
        <v>0</v>
      </c>
      <c r="AE110" s="16">
        <v>1</v>
      </c>
      <c r="AF110" s="16">
        <v>1</v>
      </c>
      <c r="AG110" s="16">
        <v>1</v>
      </c>
      <c r="AH110" s="16">
        <v>7</v>
      </c>
      <c r="AI110" s="16">
        <f t="shared" si="6"/>
        <v>0</v>
      </c>
      <c r="AJ110" s="16"/>
      <c r="AK110" s="14"/>
      <c r="AL110" s="14"/>
      <c r="AM110" s="14"/>
    </row>
    <row r="111" spans="1:39" ht="15.75" customHeight="1">
      <c r="A111" s="6">
        <v>43431.604166666664</v>
      </c>
      <c r="B111" s="8">
        <v>43431.604166666664</v>
      </c>
      <c r="C111" s="12">
        <f t="shared" si="0"/>
        <v>43431.6875</v>
      </c>
      <c r="D111" s="14">
        <v>2</v>
      </c>
      <c r="E111" s="16">
        <v>2609</v>
      </c>
      <c r="F111" s="16" t="s">
        <v>223</v>
      </c>
      <c r="G111" s="16"/>
      <c r="H111" s="16" t="s">
        <v>64</v>
      </c>
      <c r="I111" s="16" t="s">
        <v>94</v>
      </c>
      <c r="J111" s="16">
        <f t="shared" si="1"/>
        <v>1</v>
      </c>
      <c r="K111" s="16">
        <v>31</v>
      </c>
      <c r="L111" s="16" t="s">
        <v>82</v>
      </c>
      <c r="M111" s="16" t="s">
        <v>112</v>
      </c>
      <c r="N111" s="16">
        <v>5</v>
      </c>
      <c r="O111" s="16" t="s">
        <v>76</v>
      </c>
      <c r="P111" s="16"/>
      <c r="Q111" s="16" t="s">
        <v>17</v>
      </c>
      <c r="R111" s="16">
        <f t="shared" si="2"/>
        <v>1</v>
      </c>
      <c r="S111" s="16">
        <f t="shared" si="3"/>
        <v>0</v>
      </c>
      <c r="T111" s="16">
        <f t="shared" si="4"/>
        <v>0</v>
      </c>
      <c r="U111" s="16">
        <f t="shared" si="5"/>
        <v>0</v>
      </c>
      <c r="V111" s="16">
        <v>8</v>
      </c>
      <c r="W111" s="16">
        <v>5167</v>
      </c>
      <c r="X111" s="16">
        <v>0</v>
      </c>
      <c r="Y111" s="16">
        <v>1</v>
      </c>
      <c r="Z111" s="16">
        <v>1</v>
      </c>
      <c r="AA111" s="16">
        <v>1</v>
      </c>
      <c r="AB111" s="16">
        <v>1</v>
      </c>
      <c r="AC111" s="16">
        <v>1</v>
      </c>
      <c r="AD111" s="16">
        <v>0</v>
      </c>
      <c r="AE111" s="16">
        <v>0</v>
      </c>
      <c r="AF111" s="16">
        <v>1</v>
      </c>
      <c r="AG111" s="16">
        <v>1</v>
      </c>
      <c r="AH111" s="16">
        <v>7</v>
      </c>
      <c r="AI111" s="16">
        <f t="shared" si="6"/>
        <v>0</v>
      </c>
      <c r="AJ111" s="16"/>
      <c r="AK111" s="14"/>
      <c r="AL111" s="14"/>
      <c r="AM111" s="14"/>
    </row>
    <row r="112" spans="1:39" ht="15.75" customHeight="1">
      <c r="A112" s="6">
        <v>43422.67759259259</v>
      </c>
      <c r="B112" s="8">
        <v>43422.67759259259</v>
      </c>
      <c r="C112" s="12">
        <f t="shared" si="0"/>
        <v>43422.760925925926</v>
      </c>
      <c r="D112" s="14">
        <v>3</v>
      </c>
      <c r="E112" s="16">
        <v>2635</v>
      </c>
      <c r="F112" s="18" t="s">
        <v>224</v>
      </c>
      <c r="G112" s="18"/>
      <c r="H112" s="18" t="s">
        <v>64</v>
      </c>
      <c r="I112" s="16" t="s">
        <v>63</v>
      </c>
      <c r="J112" s="16">
        <f t="shared" si="1"/>
        <v>0</v>
      </c>
      <c r="K112" s="16">
        <v>23</v>
      </c>
      <c r="L112" s="16" t="s">
        <v>82</v>
      </c>
      <c r="M112" s="16"/>
      <c r="N112" s="16">
        <v>5</v>
      </c>
      <c r="O112" s="16" t="s">
        <v>84</v>
      </c>
      <c r="P112" s="16"/>
      <c r="Q112" s="16" t="s">
        <v>17</v>
      </c>
      <c r="R112" s="16">
        <f t="shared" si="2"/>
        <v>1</v>
      </c>
      <c r="S112" s="16">
        <f t="shared" si="3"/>
        <v>0</v>
      </c>
      <c r="T112" s="16">
        <f t="shared" si="4"/>
        <v>0</v>
      </c>
      <c r="U112" s="16">
        <f t="shared" si="5"/>
        <v>0</v>
      </c>
      <c r="V112" s="18">
        <v>7</v>
      </c>
      <c r="W112" s="16">
        <v>1413</v>
      </c>
      <c r="X112" s="16">
        <v>1</v>
      </c>
      <c r="Y112" s="16">
        <v>1</v>
      </c>
      <c r="Z112" s="16">
        <v>1</v>
      </c>
      <c r="AA112" s="16">
        <v>1</v>
      </c>
      <c r="AB112" s="16">
        <v>0</v>
      </c>
      <c r="AC112" s="16">
        <v>1</v>
      </c>
      <c r="AD112" s="16">
        <v>0</v>
      </c>
      <c r="AE112" s="16">
        <v>0</v>
      </c>
      <c r="AF112" s="16">
        <v>0</v>
      </c>
      <c r="AG112" s="16">
        <v>1</v>
      </c>
      <c r="AH112" s="16">
        <v>6</v>
      </c>
      <c r="AI112" s="16">
        <f t="shared" si="6"/>
        <v>0</v>
      </c>
      <c r="AJ112" s="16"/>
      <c r="AK112" s="14"/>
      <c r="AL112" s="14"/>
      <c r="AM112" s="14"/>
    </row>
    <row r="113" spans="1:39" ht="15.75" customHeight="1">
      <c r="A113" s="6">
        <v>43418.791365740741</v>
      </c>
      <c r="B113" s="8">
        <v>43418.791365740741</v>
      </c>
      <c r="C113" s="12">
        <f t="shared" si="0"/>
        <v>43418.874699074076</v>
      </c>
      <c r="D113" s="14">
        <v>3</v>
      </c>
      <c r="E113" s="16">
        <v>2638</v>
      </c>
      <c r="F113" s="18" t="s">
        <v>225</v>
      </c>
      <c r="G113" s="18"/>
      <c r="H113" s="18" t="s">
        <v>64</v>
      </c>
      <c r="I113" s="16" t="s">
        <v>63</v>
      </c>
      <c r="J113" s="16">
        <f t="shared" si="1"/>
        <v>0</v>
      </c>
      <c r="K113" s="16">
        <v>18</v>
      </c>
      <c r="L113" s="16" t="s">
        <v>69</v>
      </c>
      <c r="M113" s="16"/>
      <c r="N113" s="16">
        <f>IF(L113="Freshman",1,0)</f>
        <v>1</v>
      </c>
      <c r="O113" s="16" t="s">
        <v>90</v>
      </c>
      <c r="P113" s="16"/>
      <c r="Q113" s="16" t="s">
        <v>17</v>
      </c>
      <c r="R113" s="16">
        <f t="shared" si="2"/>
        <v>1</v>
      </c>
      <c r="S113" s="16">
        <f t="shared" si="3"/>
        <v>0</v>
      </c>
      <c r="T113" s="16">
        <f t="shared" si="4"/>
        <v>0</v>
      </c>
      <c r="U113" s="16">
        <f t="shared" si="5"/>
        <v>0</v>
      </c>
      <c r="V113" s="18">
        <v>4</v>
      </c>
      <c r="W113" s="16">
        <v>1304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1</v>
      </c>
      <c r="AF113" s="16">
        <v>0</v>
      </c>
      <c r="AG113" s="16">
        <v>1</v>
      </c>
      <c r="AH113" s="16">
        <v>2</v>
      </c>
      <c r="AI113" s="16">
        <f t="shared" si="6"/>
        <v>1</v>
      </c>
      <c r="AJ113" s="16">
        <f>V113-AH113-1</f>
        <v>1</v>
      </c>
      <c r="AK113" s="14"/>
      <c r="AL113" s="14"/>
      <c r="AM113" s="14"/>
    </row>
    <row r="114" spans="1:39" ht="15.75" customHeight="1">
      <c r="A114" s="6">
        <v>43430.518750000003</v>
      </c>
      <c r="B114" s="8">
        <v>43430.518750000003</v>
      </c>
      <c r="C114" s="12">
        <f t="shared" si="0"/>
        <v>43430.602083333339</v>
      </c>
      <c r="D114" s="14">
        <v>2</v>
      </c>
      <c r="E114" s="16">
        <v>2642</v>
      </c>
      <c r="F114" s="18" t="s">
        <v>226</v>
      </c>
      <c r="G114" s="18"/>
      <c r="H114" s="18" t="s">
        <v>64</v>
      </c>
      <c r="I114" s="16" t="s">
        <v>63</v>
      </c>
      <c r="J114" s="16">
        <f t="shared" si="1"/>
        <v>0</v>
      </c>
      <c r="K114" s="16">
        <v>27</v>
      </c>
      <c r="L114" s="16" t="s">
        <v>82</v>
      </c>
      <c r="M114" s="16" t="s">
        <v>165</v>
      </c>
      <c r="N114" s="16">
        <v>5</v>
      </c>
      <c r="O114" s="16" t="s">
        <v>84</v>
      </c>
      <c r="P114" s="16"/>
      <c r="Q114" s="16" t="s">
        <v>17</v>
      </c>
      <c r="R114" s="16">
        <f t="shared" si="2"/>
        <v>1</v>
      </c>
      <c r="S114" s="16">
        <f t="shared" si="3"/>
        <v>0</v>
      </c>
      <c r="T114" s="16">
        <f t="shared" si="4"/>
        <v>0</v>
      </c>
      <c r="U114" s="16">
        <f t="shared" si="5"/>
        <v>0</v>
      </c>
      <c r="V114" s="18">
        <v>3</v>
      </c>
      <c r="W114" s="16">
        <v>5221</v>
      </c>
      <c r="X114" s="16">
        <v>0</v>
      </c>
      <c r="Y114" s="16">
        <v>0</v>
      </c>
      <c r="Z114" s="16">
        <v>0</v>
      </c>
      <c r="AA114" s="16">
        <v>1</v>
      </c>
      <c r="AB114" s="16">
        <v>0</v>
      </c>
      <c r="AC114" s="16">
        <v>1</v>
      </c>
      <c r="AD114" s="16">
        <v>0</v>
      </c>
      <c r="AE114" s="16">
        <v>0</v>
      </c>
      <c r="AF114" s="16">
        <v>0</v>
      </c>
      <c r="AG114" s="16">
        <v>0</v>
      </c>
      <c r="AH114" s="16">
        <v>2</v>
      </c>
      <c r="AI114" s="16">
        <f t="shared" si="6"/>
        <v>0</v>
      </c>
      <c r="AJ114" s="16"/>
      <c r="AK114" s="14"/>
      <c r="AL114" s="14"/>
      <c r="AM114" s="14"/>
    </row>
    <row r="115" spans="1:39" ht="15.75" customHeight="1">
      <c r="A115" s="6">
        <v>43418.793263888889</v>
      </c>
      <c r="B115" s="8">
        <v>43418.793263888889</v>
      </c>
      <c r="C115" s="12">
        <f t="shared" si="0"/>
        <v>43418.876597222225</v>
      </c>
      <c r="D115" s="14">
        <v>3</v>
      </c>
      <c r="E115" s="16">
        <v>2647</v>
      </c>
      <c r="F115" s="18" t="s">
        <v>227</v>
      </c>
      <c r="G115" s="18" t="s">
        <v>61</v>
      </c>
      <c r="H115" s="18" t="s">
        <v>64</v>
      </c>
      <c r="I115" s="16" t="s">
        <v>63</v>
      </c>
      <c r="J115" s="16">
        <f t="shared" si="1"/>
        <v>0</v>
      </c>
      <c r="K115" s="16">
        <v>19</v>
      </c>
      <c r="L115" s="16" t="s">
        <v>69</v>
      </c>
      <c r="M115" s="16"/>
      <c r="N115" s="16">
        <f t="shared" ref="N115:N116" si="20">IF(L115="Freshman",1,0)</f>
        <v>1</v>
      </c>
      <c r="O115" s="16" t="s">
        <v>104</v>
      </c>
      <c r="P115" s="16"/>
      <c r="Q115" s="16" t="s">
        <v>17</v>
      </c>
      <c r="R115" s="16">
        <f t="shared" si="2"/>
        <v>1</v>
      </c>
      <c r="S115" s="16">
        <f t="shared" si="3"/>
        <v>0</v>
      </c>
      <c r="T115" s="16">
        <f t="shared" si="4"/>
        <v>0</v>
      </c>
      <c r="U115" s="16">
        <f t="shared" si="5"/>
        <v>0</v>
      </c>
      <c r="V115" s="18">
        <v>6</v>
      </c>
      <c r="W115" s="16">
        <v>1384</v>
      </c>
      <c r="X115" s="16">
        <v>0</v>
      </c>
      <c r="Y115" s="16">
        <v>0</v>
      </c>
      <c r="Z115" s="16">
        <v>1</v>
      </c>
      <c r="AA115" s="16">
        <v>0</v>
      </c>
      <c r="AB115" s="16">
        <v>1</v>
      </c>
      <c r="AC115" s="16">
        <v>1</v>
      </c>
      <c r="AD115" s="16">
        <v>0</v>
      </c>
      <c r="AE115" s="16">
        <v>0</v>
      </c>
      <c r="AF115" s="16">
        <v>1</v>
      </c>
      <c r="AG115" s="16">
        <v>0</v>
      </c>
      <c r="AH115" s="16">
        <v>4</v>
      </c>
      <c r="AI115" s="16">
        <f t="shared" si="6"/>
        <v>1</v>
      </c>
      <c r="AJ115" s="16">
        <f>V115-AH115-1</f>
        <v>1</v>
      </c>
      <c r="AK115" s="14"/>
      <c r="AL115" s="14"/>
      <c r="AM115" s="14"/>
    </row>
    <row r="116" spans="1:39" ht="15.75" customHeight="1">
      <c r="A116" s="6">
        <v>43422.726388888892</v>
      </c>
      <c r="B116" s="8">
        <v>43422.726388888892</v>
      </c>
      <c r="C116" s="12">
        <f t="shared" si="0"/>
        <v>43422.809722222228</v>
      </c>
      <c r="D116" s="14">
        <v>3</v>
      </c>
      <c r="E116" s="16">
        <v>2651</v>
      </c>
      <c r="F116" s="18" t="s">
        <v>228</v>
      </c>
      <c r="G116" s="18"/>
      <c r="H116" s="18" t="s">
        <v>64</v>
      </c>
      <c r="I116" s="16" t="s">
        <v>63</v>
      </c>
      <c r="J116" s="16">
        <f t="shared" si="1"/>
        <v>0</v>
      </c>
      <c r="K116" s="16">
        <v>18</v>
      </c>
      <c r="L116" s="16" t="s">
        <v>69</v>
      </c>
      <c r="M116" s="16"/>
      <c r="N116" s="16">
        <f t="shared" si="20"/>
        <v>1</v>
      </c>
      <c r="O116" s="16" t="s">
        <v>104</v>
      </c>
      <c r="P116" s="16"/>
      <c r="Q116" s="16" t="s">
        <v>19</v>
      </c>
      <c r="R116" s="16">
        <f t="shared" si="2"/>
        <v>0</v>
      </c>
      <c r="S116" s="16">
        <f t="shared" si="3"/>
        <v>0</v>
      </c>
      <c r="T116" s="16">
        <f t="shared" si="4"/>
        <v>1</v>
      </c>
      <c r="U116" s="16">
        <f t="shared" si="5"/>
        <v>0</v>
      </c>
      <c r="V116" s="18">
        <v>7</v>
      </c>
      <c r="W116" s="16">
        <v>4124</v>
      </c>
      <c r="X116" s="16">
        <v>0</v>
      </c>
      <c r="Y116" s="16">
        <v>1</v>
      </c>
      <c r="Z116" s="16">
        <v>1</v>
      </c>
      <c r="AA116" s="16">
        <v>1</v>
      </c>
      <c r="AB116" s="16">
        <v>0</v>
      </c>
      <c r="AC116" s="16">
        <v>1</v>
      </c>
      <c r="AD116" s="16">
        <v>0</v>
      </c>
      <c r="AE116" s="16">
        <v>1</v>
      </c>
      <c r="AF116" s="16">
        <v>0</v>
      </c>
      <c r="AG116" s="16">
        <v>1</v>
      </c>
      <c r="AH116" s="16">
        <v>6</v>
      </c>
      <c r="AI116" s="16">
        <f t="shared" si="6"/>
        <v>0</v>
      </c>
      <c r="AJ116" s="16"/>
      <c r="AK116" s="14"/>
      <c r="AL116" s="14"/>
      <c r="AM116" s="14"/>
    </row>
    <row r="117" spans="1:39" ht="15.75" customHeight="1">
      <c r="A117" s="6">
        <v>43431.492361111108</v>
      </c>
      <c r="B117" s="8">
        <v>43431.492361111108</v>
      </c>
      <c r="C117" s="12">
        <f t="shared" si="0"/>
        <v>43431.575694444444</v>
      </c>
      <c r="D117" s="14">
        <v>2</v>
      </c>
      <c r="E117" s="16">
        <v>2672</v>
      </c>
      <c r="F117" s="18" t="s">
        <v>229</v>
      </c>
      <c r="G117" s="18"/>
      <c r="H117" s="18" t="s">
        <v>64</v>
      </c>
      <c r="I117" s="16" t="s">
        <v>94</v>
      </c>
      <c r="J117" s="16">
        <f t="shared" si="1"/>
        <v>1</v>
      </c>
      <c r="K117" s="16">
        <v>20</v>
      </c>
      <c r="L117" s="16" t="s">
        <v>97</v>
      </c>
      <c r="M117" s="16"/>
      <c r="N117" s="16">
        <v>2</v>
      </c>
      <c r="O117" s="16" t="s">
        <v>90</v>
      </c>
      <c r="P117" s="16"/>
      <c r="Q117" s="16" t="s">
        <v>17</v>
      </c>
      <c r="R117" s="16">
        <f t="shared" si="2"/>
        <v>1</v>
      </c>
      <c r="S117" s="16">
        <f t="shared" si="3"/>
        <v>0</v>
      </c>
      <c r="T117" s="16">
        <f t="shared" si="4"/>
        <v>0</v>
      </c>
      <c r="U117" s="16">
        <f t="shared" si="5"/>
        <v>0</v>
      </c>
      <c r="V117" s="18">
        <v>2</v>
      </c>
      <c r="W117" s="16">
        <v>5073</v>
      </c>
      <c r="X117" s="16">
        <v>0</v>
      </c>
      <c r="Y117" s="16">
        <v>0</v>
      </c>
      <c r="Z117" s="16">
        <v>0</v>
      </c>
      <c r="AA117" s="16">
        <v>0</v>
      </c>
      <c r="AB117" s="16">
        <v>0</v>
      </c>
      <c r="AC117" s="16">
        <v>1</v>
      </c>
      <c r="AD117" s="16">
        <v>0</v>
      </c>
      <c r="AE117" s="16">
        <v>0</v>
      </c>
      <c r="AF117" s="16">
        <v>0</v>
      </c>
      <c r="AG117" s="16">
        <v>0</v>
      </c>
      <c r="AH117" s="16">
        <v>1</v>
      </c>
      <c r="AI117" s="16">
        <f t="shared" si="6"/>
        <v>0</v>
      </c>
      <c r="AJ117" s="16"/>
      <c r="AK117" s="14"/>
      <c r="AL117" s="14"/>
      <c r="AM117" s="14"/>
    </row>
    <row r="118" spans="1:39" ht="15.75" customHeight="1">
      <c r="A118" s="6">
        <v>43431.517361111109</v>
      </c>
      <c r="B118" s="8">
        <v>43431.517361111109</v>
      </c>
      <c r="C118" s="12">
        <f t="shared" si="0"/>
        <v>43431.600694444445</v>
      </c>
      <c r="D118" s="14">
        <v>2</v>
      </c>
      <c r="E118" s="16">
        <v>2686</v>
      </c>
      <c r="F118" s="18" t="s">
        <v>230</v>
      </c>
      <c r="G118" s="18"/>
      <c r="H118" s="18" t="s">
        <v>64</v>
      </c>
      <c r="I118" s="16" t="s">
        <v>63</v>
      </c>
      <c r="J118" s="16">
        <f t="shared" si="1"/>
        <v>0</v>
      </c>
      <c r="K118" s="16">
        <v>18</v>
      </c>
      <c r="L118" s="16" t="s">
        <v>69</v>
      </c>
      <c r="M118" s="16"/>
      <c r="N118" s="16">
        <f>IF(L118="Freshman",1,0)</f>
        <v>1</v>
      </c>
      <c r="O118" s="16" t="s">
        <v>84</v>
      </c>
      <c r="P118" s="16" t="s">
        <v>76</v>
      </c>
      <c r="Q118" s="16" t="s">
        <v>17</v>
      </c>
      <c r="R118" s="16">
        <f t="shared" si="2"/>
        <v>1</v>
      </c>
      <c r="S118" s="16">
        <f t="shared" si="3"/>
        <v>0</v>
      </c>
      <c r="T118" s="16">
        <f t="shared" si="4"/>
        <v>0</v>
      </c>
      <c r="U118" s="16">
        <f t="shared" si="5"/>
        <v>0</v>
      </c>
      <c r="V118" s="18">
        <v>3</v>
      </c>
      <c r="W118" s="16">
        <v>5212</v>
      </c>
      <c r="X118" s="16">
        <v>0</v>
      </c>
      <c r="Y118" s="16">
        <v>0</v>
      </c>
      <c r="Z118" s="16">
        <v>0</v>
      </c>
      <c r="AA118" s="16">
        <v>1</v>
      </c>
      <c r="AB118" s="16">
        <v>1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2</v>
      </c>
      <c r="AI118" s="16">
        <f t="shared" si="6"/>
        <v>0</v>
      </c>
      <c r="AJ118" s="16"/>
      <c r="AK118" s="14"/>
      <c r="AL118" s="14"/>
      <c r="AM118" s="14"/>
    </row>
    <row r="119" spans="1:39" ht="15.75" customHeight="1">
      <c r="A119" s="6">
        <v>43431.602777777778</v>
      </c>
      <c r="B119" s="8">
        <v>43431.602777777778</v>
      </c>
      <c r="C119" s="12">
        <f t="shared" si="0"/>
        <v>43431.686111111114</v>
      </c>
      <c r="D119" s="14">
        <v>2</v>
      </c>
      <c r="E119" s="16">
        <v>2694</v>
      </c>
      <c r="F119" s="16" t="s">
        <v>231</v>
      </c>
      <c r="G119" s="16"/>
      <c r="H119" s="18" t="s">
        <v>64</v>
      </c>
      <c r="I119" s="16" t="s">
        <v>94</v>
      </c>
      <c r="J119" s="16">
        <f t="shared" si="1"/>
        <v>1</v>
      </c>
      <c r="K119" s="16">
        <v>22</v>
      </c>
      <c r="L119" s="16" t="s">
        <v>82</v>
      </c>
      <c r="M119" s="16" t="s">
        <v>134</v>
      </c>
      <c r="N119" s="16">
        <v>5</v>
      </c>
      <c r="O119" s="16" t="s">
        <v>90</v>
      </c>
      <c r="P119" s="16"/>
      <c r="Q119" s="16" t="s">
        <v>19</v>
      </c>
      <c r="R119" s="16">
        <f t="shared" si="2"/>
        <v>0</v>
      </c>
      <c r="S119" s="16">
        <f t="shared" si="3"/>
        <v>0</v>
      </c>
      <c r="T119" s="16">
        <f t="shared" si="4"/>
        <v>1</v>
      </c>
      <c r="U119" s="16">
        <f t="shared" si="5"/>
        <v>0</v>
      </c>
      <c r="V119" s="16">
        <v>4</v>
      </c>
      <c r="W119" s="16">
        <v>5181</v>
      </c>
      <c r="X119" s="16">
        <v>0</v>
      </c>
      <c r="Y119" s="16">
        <v>0</v>
      </c>
      <c r="Z119" s="16">
        <v>1</v>
      </c>
      <c r="AA119" s="16">
        <v>0</v>
      </c>
      <c r="AB119" s="16">
        <v>0</v>
      </c>
      <c r="AC119" s="16">
        <v>0</v>
      </c>
      <c r="AD119" s="16">
        <v>1</v>
      </c>
      <c r="AE119" s="16">
        <v>0</v>
      </c>
      <c r="AF119" s="16">
        <v>1</v>
      </c>
      <c r="AG119" s="16">
        <v>1</v>
      </c>
      <c r="AH119" s="16">
        <v>4</v>
      </c>
      <c r="AI119" s="16">
        <f t="shared" si="6"/>
        <v>0</v>
      </c>
      <c r="AJ119" s="16"/>
      <c r="AK119" s="14"/>
      <c r="AL119" s="14"/>
      <c r="AM119" s="14"/>
    </row>
    <row r="120" spans="1:39" ht="15.75" customHeight="1">
      <c r="A120" s="6">
        <v>43433.556944444441</v>
      </c>
      <c r="B120" s="8">
        <v>43433.556944444441</v>
      </c>
      <c r="C120" s="12">
        <f t="shared" si="0"/>
        <v>43433.640277777777</v>
      </c>
      <c r="D120" s="14">
        <v>2</v>
      </c>
      <c r="E120" s="16">
        <v>2707</v>
      </c>
      <c r="F120" s="16" t="s">
        <v>232</v>
      </c>
      <c r="G120" s="16"/>
      <c r="H120" s="16" t="s">
        <v>64</v>
      </c>
      <c r="I120" s="16" t="s">
        <v>63</v>
      </c>
      <c r="J120" s="16">
        <f t="shared" si="1"/>
        <v>0</v>
      </c>
      <c r="K120" s="16">
        <v>19</v>
      </c>
      <c r="L120" s="16" t="s">
        <v>97</v>
      </c>
      <c r="M120" s="16"/>
      <c r="N120" s="16">
        <v>2</v>
      </c>
      <c r="O120" s="16" t="s">
        <v>104</v>
      </c>
      <c r="P120" s="16"/>
      <c r="Q120" s="16" t="s">
        <v>17</v>
      </c>
      <c r="R120" s="16">
        <f t="shared" si="2"/>
        <v>1</v>
      </c>
      <c r="S120" s="16">
        <f t="shared" si="3"/>
        <v>0</v>
      </c>
      <c r="T120" s="16">
        <f t="shared" si="4"/>
        <v>0</v>
      </c>
      <c r="U120" s="16">
        <f t="shared" si="5"/>
        <v>0</v>
      </c>
      <c r="V120" s="16">
        <v>6</v>
      </c>
      <c r="W120" s="16">
        <v>7094</v>
      </c>
      <c r="X120" s="16">
        <v>0</v>
      </c>
      <c r="Y120" s="16">
        <v>0</v>
      </c>
      <c r="Z120" s="16">
        <v>1</v>
      </c>
      <c r="AA120" s="16">
        <v>0</v>
      </c>
      <c r="AB120" s="16">
        <v>1</v>
      </c>
      <c r="AC120" s="16">
        <v>0</v>
      </c>
      <c r="AD120" s="16">
        <v>0</v>
      </c>
      <c r="AE120" s="16">
        <v>0</v>
      </c>
      <c r="AF120" s="16">
        <v>1</v>
      </c>
      <c r="AG120" s="16">
        <v>0</v>
      </c>
      <c r="AH120" s="16">
        <v>3</v>
      </c>
      <c r="AI120" s="16">
        <f t="shared" si="6"/>
        <v>1</v>
      </c>
      <c r="AJ120" s="16">
        <f t="shared" ref="AJ120:AJ121" si="21">V120-AH120-1</f>
        <v>2</v>
      </c>
      <c r="AK120" s="14"/>
      <c r="AL120" s="14"/>
      <c r="AM120" s="14"/>
    </row>
    <row r="121" spans="1:39" ht="15.75" customHeight="1">
      <c r="A121" s="6">
        <v>43418.636967592596</v>
      </c>
      <c r="B121" s="8">
        <v>43418.636967592596</v>
      </c>
      <c r="C121" s="12">
        <f t="shared" si="0"/>
        <v>43418.720300925932</v>
      </c>
      <c r="D121" s="14">
        <v>3</v>
      </c>
      <c r="E121" s="16">
        <v>2709</v>
      </c>
      <c r="F121" s="18" t="s">
        <v>233</v>
      </c>
      <c r="G121" s="18"/>
      <c r="H121" s="18" t="s">
        <v>64</v>
      </c>
      <c r="I121" s="16" t="s">
        <v>94</v>
      </c>
      <c r="J121" s="16">
        <f t="shared" si="1"/>
        <v>1</v>
      </c>
      <c r="K121" s="16">
        <v>18</v>
      </c>
      <c r="L121" s="16" t="s">
        <v>69</v>
      </c>
      <c r="M121" s="16"/>
      <c r="N121" s="16">
        <f t="shared" ref="N121:N122" si="22">IF(L121="Freshman",1,0)</f>
        <v>1</v>
      </c>
      <c r="O121" s="16" t="s">
        <v>76</v>
      </c>
      <c r="P121" s="16"/>
      <c r="Q121" s="16" t="s">
        <v>19</v>
      </c>
      <c r="R121" s="16">
        <f t="shared" si="2"/>
        <v>0</v>
      </c>
      <c r="S121" s="16">
        <f t="shared" si="3"/>
        <v>0</v>
      </c>
      <c r="T121" s="16">
        <f t="shared" si="4"/>
        <v>1</v>
      </c>
      <c r="U121" s="16">
        <f t="shared" si="5"/>
        <v>0</v>
      </c>
      <c r="V121" s="18">
        <v>11</v>
      </c>
      <c r="W121" s="16">
        <v>1226</v>
      </c>
      <c r="X121" s="16">
        <v>1</v>
      </c>
      <c r="Y121" s="16">
        <v>0</v>
      </c>
      <c r="Z121" s="16">
        <v>1</v>
      </c>
      <c r="AA121" s="16">
        <v>0</v>
      </c>
      <c r="AB121" s="16">
        <v>0</v>
      </c>
      <c r="AC121" s="16">
        <v>1</v>
      </c>
      <c r="AD121" s="16">
        <v>0</v>
      </c>
      <c r="AE121" s="16">
        <v>0</v>
      </c>
      <c r="AF121" s="16">
        <v>1</v>
      </c>
      <c r="AG121" s="16">
        <v>0</v>
      </c>
      <c r="AH121" s="16">
        <v>4</v>
      </c>
      <c r="AI121" s="16">
        <f t="shared" si="6"/>
        <v>1</v>
      </c>
      <c r="AJ121" s="16">
        <f t="shared" si="21"/>
        <v>6</v>
      </c>
      <c r="AK121" s="14"/>
      <c r="AL121" s="14"/>
      <c r="AM121" s="14"/>
    </row>
    <row r="122" spans="1:39" ht="15.75" customHeight="1">
      <c r="A122" s="6">
        <v>43434.592361111114</v>
      </c>
      <c r="B122" s="8">
        <v>43434.592361111114</v>
      </c>
      <c r="C122" s="12">
        <f t="shared" si="0"/>
        <v>43434.67569444445</v>
      </c>
      <c r="D122" s="14">
        <v>2</v>
      </c>
      <c r="E122" s="16">
        <v>2717</v>
      </c>
      <c r="F122" s="16" t="s">
        <v>234</v>
      </c>
      <c r="G122" s="16"/>
      <c r="H122" s="16" t="s">
        <v>64</v>
      </c>
      <c r="I122" s="16" t="s">
        <v>63</v>
      </c>
      <c r="J122" s="16">
        <f t="shared" si="1"/>
        <v>0</v>
      </c>
      <c r="K122" s="16">
        <v>18</v>
      </c>
      <c r="L122" s="16" t="s">
        <v>69</v>
      </c>
      <c r="M122" s="16"/>
      <c r="N122" s="16">
        <f t="shared" si="22"/>
        <v>1</v>
      </c>
      <c r="O122" s="16" t="s">
        <v>84</v>
      </c>
      <c r="P122" s="16"/>
      <c r="Q122" s="16" t="s">
        <v>17</v>
      </c>
      <c r="R122" s="16">
        <f t="shared" si="2"/>
        <v>1</v>
      </c>
      <c r="S122" s="16">
        <f t="shared" si="3"/>
        <v>0</v>
      </c>
      <c r="T122" s="16">
        <f t="shared" si="4"/>
        <v>0</v>
      </c>
      <c r="U122" s="16">
        <f t="shared" si="5"/>
        <v>0</v>
      </c>
      <c r="V122" s="16">
        <v>2</v>
      </c>
      <c r="W122" s="16">
        <v>9111</v>
      </c>
      <c r="X122" s="16">
        <v>1</v>
      </c>
      <c r="Y122" s="16">
        <v>0</v>
      </c>
      <c r="Z122" s="16">
        <v>0</v>
      </c>
      <c r="AA122" s="16">
        <v>0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1</v>
      </c>
      <c r="AI122" s="16">
        <f t="shared" si="6"/>
        <v>0</v>
      </c>
      <c r="AJ122" s="16"/>
      <c r="AK122" s="14"/>
      <c r="AL122" s="14"/>
      <c r="AM122" s="14"/>
    </row>
    <row r="123" spans="1:39" ht="15.75" customHeight="1">
      <c r="A123" s="6">
        <v>43418.804768518516</v>
      </c>
      <c r="B123" s="8">
        <v>43418.804768518516</v>
      </c>
      <c r="C123" s="12">
        <f t="shared" si="0"/>
        <v>43418.888101851851</v>
      </c>
      <c r="D123" s="14">
        <v>3</v>
      </c>
      <c r="E123" s="16">
        <v>2765</v>
      </c>
      <c r="F123" s="18" t="s">
        <v>235</v>
      </c>
      <c r="G123" s="18" t="s">
        <v>61</v>
      </c>
      <c r="H123" s="18" t="s">
        <v>64</v>
      </c>
      <c r="I123" s="16" t="s">
        <v>63</v>
      </c>
      <c r="J123" s="16">
        <f t="shared" si="1"/>
        <v>0</v>
      </c>
      <c r="K123" s="16">
        <v>22</v>
      </c>
      <c r="L123" s="16" t="s">
        <v>82</v>
      </c>
      <c r="M123" s="16" t="s">
        <v>236</v>
      </c>
      <c r="N123" s="16">
        <v>5</v>
      </c>
      <c r="O123" s="16" t="s">
        <v>104</v>
      </c>
      <c r="P123" s="16"/>
      <c r="Q123" s="16" t="s">
        <v>19</v>
      </c>
      <c r="R123" s="16">
        <f t="shared" si="2"/>
        <v>0</v>
      </c>
      <c r="S123" s="16">
        <f t="shared" si="3"/>
        <v>0</v>
      </c>
      <c r="T123" s="16">
        <f t="shared" si="4"/>
        <v>1</v>
      </c>
      <c r="U123" s="16">
        <f t="shared" si="5"/>
        <v>0</v>
      </c>
      <c r="V123" s="18">
        <v>3</v>
      </c>
      <c r="W123" s="16">
        <v>1386</v>
      </c>
      <c r="X123" s="16">
        <v>0</v>
      </c>
      <c r="Y123" s="16">
        <v>1</v>
      </c>
      <c r="Z123" s="16">
        <v>1</v>
      </c>
      <c r="AA123" s="16">
        <v>0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2</v>
      </c>
      <c r="AI123" s="16">
        <f t="shared" si="6"/>
        <v>0</v>
      </c>
      <c r="AJ123" s="16"/>
      <c r="AK123" s="14"/>
      <c r="AL123" s="14"/>
      <c r="AM123" s="14"/>
    </row>
    <row r="124" spans="1:39" ht="15.75" customHeight="1">
      <c r="A124" s="6">
        <v>43418.669224537036</v>
      </c>
      <c r="B124" s="8">
        <v>43418.669224537036</v>
      </c>
      <c r="C124" s="12">
        <f t="shared" si="0"/>
        <v>43418.752557870372</v>
      </c>
      <c r="D124" s="14">
        <v>3</v>
      </c>
      <c r="E124" s="16">
        <v>2782</v>
      </c>
      <c r="F124" s="18" t="s">
        <v>237</v>
      </c>
      <c r="G124" s="18"/>
      <c r="H124" s="18" t="s">
        <v>64</v>
      </c>
      <c r="I124" s="16" t="s">
        <v>94</v>
      </c>
      <c r="J124" s="16">
        <f t="shared" si="1"/>
        <v>1</v>
      </c>
      <c r="K124" s="16">
        <v>18</v>
      </c>
      <c r="L124" s="16" t="s">
        <v>69</v>
      </c>
      <c r="M124" s="16"/>
      <c r="N124" s="16">
        <f t="shared" ref="N124:N125" si="23">IF(L124="Freshman",1,0)</f>
        <v>1</v>
      </c>
      <c r="O124" s="16" t="s">
        <v>89</v>
      </c>
      <c r="P124" s="16"/>
      <c r="Q124" s="16" t="s">
        <v>19</v>
      </c>
      <c r="R124" s="16">
        <f t="shared" si="2"/>
        <v>0</v>
      </c>
      <c r="S124" s="16">
        <f t="shared" si="3"/>
        <v>0</v>
      </c>
      <c r="T124" s="16">
        <f t="shared" si="4"/>
        <v>1</v>
      </c>
      <c r="U124" s="16">
        <f t="shared" si="5"/>
        <v>0</v>
      </c>
      <c r="V124" s="18">
        <v>4</v>
      </c>
      <c r="W124" s="16">
        <v>1482</v>
      </c>
      <c r="X124" s="16">
        <v>1</v>
      </c>
      <c r="Y124" s="16">
        <v>0</v>
      </c>
      <c r="Z124" s="16">
        <v>0</v>
      </c>
      <c r="AA124" s="16">
        <v>1</v>
      </c>
      <c r="AB124" s="16">
        <v>0</v>
      </c>
      <c r="AC124" s="16">
        <v>1</v>
      </c>
      <c r="AD124" s="16">
        <v>0</v>
      </c>
      <c r="AE124" s="16">
        <v>0</v>
      </c>
      <c r="AF124" s="16">
        <v>0</v>
      </c>
      <c r="AG124" s="16">
        <v>0</v>
      </c>
      <c r="AH124" s="16">
        <v>3</v>
      </c>
      <c r="AI124" s="16">
        <f t="shared" si="6"/>
        <v>0</v>
      </c>
      <c r="AJ124" s="16"/>
      <c r="AK124" s="14"/>
      <c r="AL124" s="14"/>
      <c r="AM124" s="14"/>
    </row>
    <row r="125" spans="1:39" ht="15.75" customHeight="1">
      <c r="A125" s="6">
        <v>43418.782708333332</v>
      </c>
      <c r="B125" s="8">
        <v>43418.782708333332</v>
      </c>
      <c r="C125" s="12">
        <f t="shared" si="0"/>
        <v>43418.866041666668</v>
      </c>
      <c r="D125" s="14">
        <v>3</v>
      </c>
      <c r="E125" s="16">
        <v>2809</v>
      </c>
      <c r="F125" s="18" t="s">
        <v>238</v>
      </c>
      <c r="G125" s="18"/>
      <c r="H125" s="18" t="s">
        <v>64</v>
      </c>
      <c r="I125" s="16" t="s">
        <v>63</v>
      </c>
      <c r="J125" s="16">
        <f t="shared" si="1"/>
        <v>0</v>
      </c>
      <c r="K125" s="16">
        <v>19</v>
      </c>
      <c r="L125" s="16" t="s">
        <v>69</v>
      </c>
      <c r="M125" s="16"/>
      <c r="N125" s="16">
        <f t="shared" si="23"/>
        <v>1</v>
      </c>
      <c r="O125" s="16" t="s">
        <v>92</v>
      </c>
      <c r="P125" s="16"/>
      <c r="Q125" s="16" t="s">
        <v>19</v>
      </c>
      <c r="R125" s="16">
        <f t="shared" si="2"/>
        <v>0</v>
      </c>
      <c r="S125" s="16">
        <f t="shared" si="3"/>
        <v>0</v>
      </c>
      <c r="T125" s="16">
        <f t="shared" si="4"/>
        <v>1</v>
      </c>
      <c r="U125" s="16">
        <f t="shared" si="5"/>
        <v>0</v>
      </c>
      <c r="V125" s="18">
        <v>3</v>
      </c>
      <c r="W125" s="16">
        <v>1501</v>
      </c>
      <c r="X125" s="16">
        <v>0</v>
      </c>
      <c r="Y125" s="16">
        <v>0</v>
      </c>
      <c r="Z125" s="16">
        <v>1</v>
      </c>
      <c r="AA125" s="16">
        <v>0</v>
      </c>
      <c r="AB125" s="16">
        <v>0</v>
      </c>
      <c r="AC125" s="16">
        <v>0</v>
      </c>
      <c r="AD125" s="16">
        <v>0</v>
      </c>
      <c r="AE125" s="16">
        <v>0</v>
      </c>
      <c r="AF125" s="16">
        <v>0</v>
      </c>
      <c r="AG125" s="16">
        <v>1</v>
      </c>
      <c r="AH125" s="16">
        <v>2</v>
      </c>
      <c r="AI125" s="16">
        <f t="shared" si="6"/>
        <v>0</v>
      </c>
      <c r="AJ125" s="16"/>
      <c r="AK125" s="14"/>
      <c r="AL125" s="14"/>
      <c r="AM125" s="14"/>
    </row>
    <row r="126" spans="1:39" ht="15.75" customHeight="1">
      <c r="A126" s="6">
        <v>43431.603472222225</v>
      </c>
      <c r="B126" s="8">
        <v>43431.603472222225</v>
      </c>
      <c r="C126" s="12">
        <f t="shared" si="0"/>
        <v>43431.686805555561</v>
      </c>
      <c r="D126" s="14">
        <v>2</v>
      </c>
      <c r="E126" s="16">
        <v>2834</v>
      </c>
      <c r="F126" s="16" t="s">
        <v>239</v>
      </c>
      <c r="G126" s="16"/>
      <c r="H126" s="16" t="s">
        <v>64</v>
      </c>
      <c r="I126" s="16" t="s">
        <v>63</v>
      </c>
      <c r="J126" s="16">
        <f t="shared" si="1"/>
        <v>0</v>
      </c>
      <c r="K126" s="16">
        <v>25</v>
      </c>
      <c r="L126" s="16" t="s">
        <v>82</v>
      </c>
      <c r="M126" s="16" t="s">
        <v>240</v>
      </c>
      <c r="N126" s="16">
        <v>5</v>
      </c>
      <c r="O126" s="16" t="s">
        <v>89</v>
      </c>
      <c r="P126" s="16"/>
      <c r="Q126" s="16" t="s">
        <v>17</v>
      </c>
      <c r="R126" s="16">
        <f t="shared" si="2"/>
        <v>1</v>
      </c>
      <c r="S126" s="16">
        <f t="shared" si="3"/>
        <v>0</v>
      </c>
      <c r="T126" s="16">
        <f t="shared" si="4"/>
        <v>0</v>
      </c>
      <c r="U126" s="16">
        <f t="shared" si="5"/>
        <v>0</v>
      </c>
      <c r="V126" s="16">
        <v>10</v>
      </c>
      <c r="W126" s="16">
        <v>5158</v>
      </c>
      <c r="X126" s="16">
        <v>1</v>
      </c>
      <c r="Y126" s="16">
        <v>1</v>
      </c>
      <c r="Z126" s="16">
        <v>1</v>
      </c>
      <c r="AA126" s="16">
        <v>1</v>
      </c>
      <c r="AB126" s="16">
        <v>1</v>
      </c>
      <c r="AC126" s="16">
        <v>1</v>
      </c>
      <c r="AD126" s="16">
        <v>1</v>
      </c>
      <c r="AE126" s="16">
        <v>0</v>
      </c>
      <c r="AF126" s="16">
        <v>1</v>
      </c>
      <c r="AG126" s="16">
        <v>1</v>
      </c>
      <c r="AH126" s="16">
        <v>9</v>
      </c>
      <c r="AI126" s="16">
        <f t="shared" si="6"/>
        <v>0</v>
      </c>
      <c r="AJ126" s="16"/>
      <c r="AK126" s="14"/>
      <c r="AL126" s="14"/>
      <c r="AM126" s="14"/>
    </row>
    <row r="127" spans="1:39" ht="15.75" customHeight="1">
      <c r="A127" s="6">
        <v>43422.68472222222</v>
      </c>
      <c r="B127" s="8">
        <v>43422.68472222222</v>
      </c>
      <c r="C127" s="12">
        <f t="shared" si="0"/>
        <v>43422.768055555556</v>
      </c>
      <c r="D127" s="14">
        <v>3</v>
      </c>
      <c r="E127" s="16">
        <v>2877</v>
      </c>
      <c r="F127" s="18" t="s">
        <v>241</v>
      </c>
      <c r="G127" s="18"/>
      <c r="H127" s="18" t="s">
        <v>64</v>
      </c>
      <c r="I127" s="16" t="s">
        <v>94</v>
      </c>
      <c r="J127" s="16">
        <f t="shared" si="1"/>
        <v>1</v>
      </c>
      <c r="K127" s="16">
        <v>18</v>
      </c>
      <c r="L127" s="16" t="s">
        <v>82</v>
      </c>
      <c r="M127" s="16" t="s">
        <v>242</v>
      </c>
      <c r="N127" s="16">
        <v>5</v>
      </c>
      <c r="O127" s="16" t="s">
        <v>90</v>
      </c>
      <c r="P127" s="16"/>
      <c r="Q127" s="16" t="s">
        <v>17</v>
      </c>
      <c r="R127" s="16">
        <f t="shared" si="2"/>
        <v>1</v>
      </c>
      <c r="S127" s="16">
        <f t="shared" si="3"/>
        <v>0</v>
      </c>
      <c r="T127" s="16">
        <f t="shared" si="4"/>
        <v>0</v>
      </c>
      <c r="U127" s="16">
        <f t="shared" si="5"/>
        <v>0</v>
      </c>
      <c r="V127" s="18">
        <v>2</v>
      </c>
      <c r="W127" s="16">
        <v>4131</v>
      </c>
      <c r="X127" s="16">
        <v>1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1</v>
      </c>
      <c r="AI127" s="16">
        <f t="shared" si="6"/>
        <v>0</v>
      </c>
      <c r="AJ127" s="16"/>
      <c r="AK127" s="14"/>
      <c r="AL127" s="14"/>
      <c r="AM127" s="14"/>
    </row>
    <row r="128" spans="1:39" ht="15.75" customHeight="1">
      <c r="A128" s="6">
        <v>43434.604861111111</v>
      </c>
      <c r="B128" s="8">
        <v>43434.604861111111</v>
      </c>
      <c r="C128" s="12">
        <f t="shared" si="0"/>
        <v>43434.688194444447</v>
      </c>
      <c r="D128" s="14">
        <v>2</v>
      </c>
      <c r="E128" s="16">
        <v>2879</v>
      </c>
      <c r="F128" s="16" t="s">
        <v>243</v>
      </c>
      <c r="G128" s="16"/>
      <c r="H128" s="18" t="s">
        <v>64</v>
      </c>
      <c r="I128" s="16" t="s">
        <v>94</v>
      </c>
      <c r="J128" s="16">
        <f t="shared" si="1"/>
        <v>1</v>
      </c>
      <c r="K128" s="16">
        <v>19</v>
      </c>
      <c r="L128" s="16" t="s">
        <v>97</v>
      </c>
      <c r="M128" s="16"/>
      <c r="N128" s="16">
        <v>2</v>
      </c>
      <c r="O128" s="16" t="s">
        <v>90</v>
      </c>
      <c r="P128" s="16" t="s">
        <v>76</v>
      </c>
      <c r="Q128" s="16" t="s">
        <v>17</v>
      </c>
      <c r="R128" s="16">
        <f t="shared" si="2"/>
        <v>1</v>
      </c>
      <c r="S128" s="16">
        <f t="shared" si="3"/>
        <v>0</v>
      </c>
      <c r="T128" s="16">
        <f t="shared" si="4"/>
        <v>0</v>
      </c>
      <c r="U128" s="16">
        <f t="shared" si="5"/>
        <v>0</v>
      </c>
      <c r="V128" s="16">
        <v>5</v>
      </c>
      <c r="W128" s="16">
        <v>9139</v>
      </c>
      <c r="X128" s="16">
        <v>0</v>
      </c>
      <c r="Y128" s="16">
        <v>0</v>
      </c>
      <c r="Z128" s="16">
        <v>0</v>
      </c>
      <c r="AA128" s="16">
        <v>1</v>
      </c>
      <c r="AB128" s="16">
        <v>1</v>
      </c>
      <c r="AC128" s="16">
        <v>1</v>
      </c>
      <c r="AD128" s="16">
        <v>0</v>
      </c>
      <c r="AE128" s="16">
        <v>0</v>
      </c>
      <c r="AF128" s="16">
        <v>0</v>
      </c>
      <c r="AG128" s="16">
        <v>0</v>
      </c>
      <c r="AH128" s="16">
        <v>3</v>
      </c>
      <c r="AI128" s="16">
        <f t="shared" si="6"/>
        <v>1</v>
      </c>
      <c r="AJ128" s="16"/>
      <c r="AK128" s="14"/>
      <c r="AL128" s="14"/>
      <c r="AM128" s="14"/>
    </row>
    <row r="129" spans="1:39" ht="15.75" customHeight="1">
      <c r="A129" s="6">
        <v>43418.793136574073</v>
      </c>
      <c r="B129" s="8">
        <v>43418.793136574073</v>
      </c>
      <c r="C129" s="12">
        <f t="shared" si="0"/>
        <v>43418.876469907409</v>
      </c>
      <c r="D129" s="14">
        <v>3</v>
      </c>
      <c r="E129" s="16">
        <v>2913</v>
      </c>
      <c r="F129" s="18" t="s">
        <v>244</v>
      </c>
      <c r="G129" s="18"/>
      <c r="H129" s="18" t="s">
        <v>64</v>
      </c>
      <c r="I129" s="16" t="s">
        <v>63</v>
      </c>
      <c r="J129" s="16">
        <f t="shared" si="1"/>
        <v>0</v>
      </c>
      <c r="K129" s="16">
        <v>18</v>
      </c>
      <c r="L129" s="16" t="s">
        <v>69</v>
      </c>
      <c r="M129" s="16"/>
      <c r="N129" s="16">
        <f>IF(L129="Freshman",1,0)</f>
        <v>1</v>
      </c>
      <c r="O129" s="16" t="s">
        <v>84</v>
      </c>
      <c r="P129" s="16" t="s">
        <v>127</v>
      </c>
      <c r="Q129" s="16" t="s">
        <v>17</v>
      </c>
      <c r="R129" s="16">
        <f t="shared" si="2"/>
        <v>1</v>
      </c>
      <c r="S129" s="16">
        <f t="shared" si="3"/>
        <v>0</v>
      </c>
      <c r="T129" s="16">
        <f t="shared" si="4"/>
        <v>0</v>
      </c>
      <c r="U129" s="16">
        <f t="shared" si="5"/>
        <v>0</v>
      </c>
      <c r="V129" s="18">
        <v>3</v>
      </c>
      <c r="W129" s="16">
        <v>1372</v>
      </c>
      <c r="X129" s="16">
        <v>0</v>
      </c>
      <c r="Y129" s="16">
        <v>0</v>
      </c>
      <c r="Z129" s="16">
        <v>0</v>
      </c>
      <c r="AA129" s="16">
        <v>1</v>
      </c>
      <c r="AB129" s="16">
        <v>0</v>
      </c>
      <c r="AC129" s="16">
        <v>1</v>
      </c>
      <c r="AD129" s="16">
        <v>0</v>
      </c>
      <c r="AE129" s="16">
        <v>0</v>
      </c>
      <c r="AF129" s="16">
        <v>0</v>
      </c>
      <c r="AG129" s="16">
        <v>0</v>
      </c>
      <c r="AH129" s="16">
        <v>2</v>
      </c>
      <c r="AI129" s="16">
        <f t="shared" si="6"/>
        <v>0</v>
      </c>
      <c r="AJ129" s="16"/>
      <c r="AK129" s="14"/>
      <c r="AL129" s="14"/>
      <c r="AM129" s="14"/>
    </row>
    <row r="130" spans="1:39" ht="15.75" customHeight="1">
      <c r="A130" s="6">
        <v>43422.661805555559</v>
      </c>
      <c r="B130" s="8">
        <v>43422.661805555559</v>
      </c>
      <c r="C130" s="12">
        <f t="shared" si="0"/>
        <v>43422.745138888895</v>
      </c>
      <c r="D130" s="14">
        <v>3</v>
      </c>
      <c r="E130" s="16">
        <v>2934</v>
      </c>
      <c r="F130" s="18" t="s">
        <v>245</v>
      </c>
      <c r="G130" s="18"/>
      <c r="H130" s="18" t="s">
        <v>64</v>
      </c>
      <c r="I130" s="16" t="s">
        <v>94</v>
      </c>
      <c r="J130" s="16">
        <f t="shared" si="1"/>
        <v>1</v>
      </c>
      <c r="K130" s="16">
        <v>21</v>
      </c>
      <c r="L130" s="16" t="s">
        <v>86</v>
      </c>
      <c r="M130" s="16"/>
      <c r="N130" s="16">
        <v>3</v>
      </c>
      <c r="O130" s="16" t="s">
        <v>104</v>
      </c>
      <c r="P130" s="16"/>
      <c r="Q130" s="16" t="s">
        <v>19</v>
      </c>
      <c r="R130" s="16">
        <f t="shared" si="2"/>
        <v>0</v>
      </c>
      <c r="S130" s="16">
        <f t="shared" si="3"/>
        <v>0</v>
      </c>
      <c r="T130" s="16">
        <f t="shared" si="4"/>
        <v>1</v>
      </c>
      <c r="U130" s="16">
        <f t="shared" si="5"/>
        <v>0</v>
      </c>
      <c r="V130" s="18">
        <v>3</v>
      </c>
      <c r="W130" s="16">
        <v>3078</v>
      </c>
      <c r="X130" s="16">
        <v>0</v>
      </c>
      <c r="Y130" s="16">
        <v>0</v>
      </c>
      <c r="Z130" s="16">
        <v>0</v>
      </c>
      <c r="AA130" s="16">
        <v>1</v>
      </c>
      <c r="AB130" s="16">
        <v>0</v>
      </c>
      <c r="AC130" s="16">
        <v>1</v>
      </c>
      <c r="AD130" s="16">
        <v>1</v>
      </c>
      <c r="AE130" s="16">
        <v>0</v>
      </c>
      <c r="AF130" s="16">
        <v>0</v>
      </c>
      <c r="AG130" s="16">
        <v>0</v>
      </c>
      <c r="AH130" s="16">
        <v>3</v>
      </c>
      <c r="AI130" s="16">
        <f t="shared" si="6"/>
        <v>0</v>
      </c>
      <c r="AJ130" s="16"/>
      <c r="AK130" s="14"/>
      <c r="AL130" s="14"/>
      <c r="AM130" s="14"/>
    </row>
    <row r="131" spans="1:39" ht="15.75" customHeight="1">
      <c r="A131" s="6">
        <v>43418.753009259257</v>
      </c>
      <c r="B131" s="8">
        <v>43418.753009259257</v>
      </c>
      <c r="C131" s="12">
        <f t="shared" si="0"/>
        <v>43418.836342592593</v>
      </c>
      <c r="D131" s="14">
        <v>3</v>
      </c>
      <c r="E131" s="16">
        <v>2941</v>
      </c>
      <c r="F131" s="18" t="s">
        <v>246</v>
      </c>
      <c r="G131" s="18"/>
      <c r="H131" s="18" t="s">
        <v>64</v>
      </c>
      <c r="I131" s="16" t="s">
        <v>63</v>
      </c>
      <c r="J131" s="16">
        <f t="shared" si="1"/>
        <v>0</v>
      </c>
      <c r="K131" s="16">
        <v>18</v>
      </c>
      <c r="L131" s="16" t="s">
        <v>69</v>
      </c>
      <c r="M131" s="16"/>
      <c r="N131" s="16">
        <f>IF(L131="Freshman",1,0)</f>
        <v>1</v>
      </c>
      <c r="O131" s="16" t="s">
        <v>76</v>
      </c>
      <c r="P131" s="16"/>
      <c r="Q131" s="16" t="s">
        <v>19</v>
      </c>
      <c r="R131" s="16">
        <f t="shared" si="2"/>
        <v>0</v>
      </c>
      <c r="S131" s="16">
        <f t="shared" si="3"/>
        <v>0</v>
      </c>
      <c r="T131" s="16">
        <f t="shared" si="4"/>
        <v>1</v>
      </c>
      <c r="U131" s="16">
        <f t="shared" si="5"/>
        <v>0</v>
      </c>
      <c r="V131" s="18">
        <v>6</v>
      </c>
      <c r="W131" s="16">
        <v>1499</v>
      </c>
      <c r="X131" s="16">
        <v>1</v>
      </c>
      <c r="Y131" s="16">
        <v>0</v>
      </c>
      <c r="Z131" s="16">
        <v>1</v>
      </c>
      <c r="AA131" s="16">
        <v>0</v>
      </c>
      <c r="AB131" s="16">
        <v>1</v>
      </c>
      <c r="AC131" s="16">
        <v>1</v>
      </c>
      <c r="AD131" s="16">
        <v>0</v>
      </c>
      <c r="AE131" s="16">
        <v>1</v>
      </c>
      <c r="AF131" s="16">
        <v>0</v>
      </c>
      <c r="AG131" s="16">
        <v>0</v>
      </c>
      <c r="AH131" s="16">
        <v>5</v>
      </c>
      <c r="AI131" s="16">
        <f t="shared" si="6"/>
        <v>0</v>
      </c>
      <c r="AJ131" s="16"/>
      <c r="AK131" s="14"/>
      <c r="AL131" s="14"/>
      <c r="AM131" s="14"/>
    </row>
    <row r="132" spans="1:39" ht="15.75" customHeight="1">
      <c r="A132" s="6">
        <v>43431.600694444445</v>
      </c>
      <c r="B132" s="8">
        <v>43431.600694444445</v>
      </c>
      <c r="C132" s="12">
        <f t="shared" si="0"/>
        <v>43431.684027777781</v>
      </c>
      <c r="D132" s="14">
        <v>2</v>
      </c>
      <c r="E132" s="16">
        <v>2942</v>
      </c>
      <c r="F132" s="16" t="s">
        <v>247</v>
      </c>
      <c r="G132" s="16"/>
      <c r="H132" s="18" t="s">
        <v>64</v>
      </c>
      <c r="I132" s="16" t="s">
        <v>63</v>
      </c>
      <c r="J132" s="16">
        <f t="shared" si="1"/>
        <v>0</v>
      </c>
      <c r="K132" s="16">
        <v>21</v>
      </c>
      <c r="L132" s="16" t="s">
        <v>82</v>
      </c>
      <c r="M132" s="16" t="s">
        <v>248</v>
      </c>
      <c r="N132" s="16">
        <v>5</v>
      </c>
      <c r="O132" s="16" t="s">
        <v>89</v>
      </c>
      <c r="P132" s="16"/>
      <c r="Q132" s="16" t="s">
        <v>17</v>
      </c>
      <c r="R132" s="16">
        <f t="shared" si="2"/>
        <v>1</v>
      </c>
      <c r="S132" s="16">
        <f t="shared" si="3"/>
        <v>0</v>
      </c>
      <c r="T132" s="16">
        <f t="shared" si="4"/>
        <v>0</v>
      </c>
      <c r="U132" s="16">
        <f t="shared" si="5"/>
        <v>0</v>
      </c>
      <c r="V132" s="16">
        <v>4</v>
      </c>
      <c r="W132" s="16">
        <v>5282</v>
      </c>
      <c r="X132" s="16">
        <v>0</v>
      </c>
      <c r="Y132" s="16">
        <v>1</v>
      </c>
      <c r="Z132" s="16">
        <v>0</v>
      </c>
      <c r="AA132" s="16">
        <v>1</v>
      </c>
      <c r="AB132" s="16">
        <v>0</v>
      </c>
      <c r="AC132" s="16">
        <v>1</v>
      </c>
      <c r="AD132" s="16">
        <v>0</v>
      </c>
      <c r="AE132" s="16">
        <v>1</v>
      </c>
      <c r="AF132" s="16">
        <v>0</v>
      </c>
      <c r="AG132" s="16">
        <v>0</v>
      </c>
      <c r="AH132" s="16">
        <v>4</v>
      </c>
      <c r="AI132" s="16">
        <f t="shared" si="6"/>
        <v>0</v>
      </c>
      <c r="AJ132" s="16"/>
      <c r="AK132" s="14"/>
      <c r="AL132" s="14"/>
      <c r="AM132" s="14">
        <f>SUM(AI2:AI133)</f>
        <v>17</v>
      </c>
    </row>
    <row r="133" spans="1:39" ht="15.75" customHeight="1">
      <c r="A133" s="6">
        <v>43430.54583333333</v>
      </c>
      <c r="B133" s="8">
        <v>43430.54583333333</v>
      </c>
      <c r="C133" s="12">
        <f t="shared" si="0"/>
        <v>43430.629166666666</v>
      </c>
      <c r="D133" s="14">
        <v>2</v>
      </c>
      <c r="E133" s="16">
        <v>2969</v>
      </c>
      <c r="F133" s="18" t="s">
        <v>249</v>
      </c>
      <c r="G133" s="18"/>
      <c r="H133" s="18" t="s">
        <v>64</v>
      </c>
      <c r="I133" s="16" t="s">
        <v>94</v>
      </c>
      <c r="J133" s="16">
        <f t="shared" si="1"/>
        <v>1</v>
      </c>
      <c r="K133" s="16">
        <v>20</v>
      </c>
      <c r="L133" s="16" t="s">
        <v>95</v>
      </c>
      <c r="M133" s="16"/>
      <c r="N133" s="16">
        <v>4</v>
      </c>
      <c r="O133" s="16" t="s">
        <v>90</v>
      </c>
      <c r="P133" s="16"/>
      <c r="Q133" s="16" t="s">
        <v>19</v>
      </c>
      <c r="R133" s="16">
        <f t="shared" si="2"/>
        <v>0</v>
      </c>
      <c r="S133" s="16">
        <f t="shared" si="3"/>
        <v>0</v>
      </c>
      <c r="T133" s="16">
        <f t="shared" si="4"/>
        <v>1</v>
      </c>
      <c r="U133" s="16">
        <f t="shared" si="5"/>
        <v>0</v>
      </c>
      <c r="V133" s="18">
        <v>5</v>
      </c>
      <c r="W133" s="16">
        <v>5082</v>
      </c>
      <c r="X133" s="16">
        <v>0</v>
      </c>
      <c r="Y133" s="16">
        <v>0</v>
      </c>
      <c r="Z133" s="16">
        <v>0</v>
      </c>
      <c r="AA133" s="16">
        <v>1</v>
      </c>
      <c r="AB133" s="16">
        <v>1</v>
      </c>
      <c r="AC133" s="16">
        <v>1</v>
      </c>
      <c r="AD133" s="16">
        <v>1</v>
      </c>
      <c r="AE133" s="16">
        <v>0</v>
      </c>
      <c r="AF133" s="16">
        <v>0</v>
      </c>
      <c r="AG133" s="16">
        <v>0</v>
      </c>
      <c r="AH133" s="16">
        <v>4</v>
      </c>
      <c r="AI133" s="16">
        <f t="shared" si="6"/>
        <v>0</v>
      </c>
      <c r="AJ133" s="16"/>
      <c r="AK133" s="14"/>
      <c r="AL133" s="14"/>
      <c r="AM133" s="14"/>
    </row>
    <row r="134" spans="1:39" ht="15.75" customHeight="1">
      <c r="A134" s="21">
        <v>43418.528506944444</v>
      </c>
      <c r="B134" s="22">
        <v>43418.528506944444</v>
      </c>
      <c r="C134" s="23">
        <f t="shared" si="0"/>
        <v>43418.611840277779</v>
      </c>
      <c r="D134" s="24">
        <v>2</v>
      </c>
      <c r="E134" s="25">
        <v>1045</v>
      </c>
      <c r="F134" s="26" t="s">
        <v>250</v>
      </c>
      <c r="G134" s="26" t="s">
        <v>61</v>
      </c>
      <c r="H134" s="26" t="s">
        <v>251</v>
      </c>
      <c r="I134" s="25" t="s">
        <v>94</v>
      </c>
      <c r="J134" s="25">
        <f t="shared" si="1"/>
        <v>1</v>
      </c>
      <c r="K134" s="25">
        <v>19</v>
      </c>
      <c r="L134" s="25" t="s">
        <v>69</v>
      </c>
      <c r="M134" s="25"/>
      <c r="N134" s="25">
        <f>IF(L134="Freshman",1,0)</f>
        <v>1</v>
      </c>
      <c r="O134" s="25" t="s">
        <v>76</v>
      </c>
      <c r="P134" s="25"/>
      <c r="Q134" s="25" t="s">
        <v>18</v>
      </c>
      <c r="R134" s="25">
        <f t="shared" si="2"/>
        <v>0</v>
      </c>
      <c r="S134" s="25">
        <f t="shared" si="3"/>
        <v>1</v>
      </c>
      <c r="T134" s="25">
        <f t="shared" si="4"/>
        <v>0</v>
      </c>
      <c r="U134" s="25">
        <f t="shared" si="5"/>
        <v>0</v>
      </c>
      <c r="V134" s="26">
        <v>5</v>
      </c>
      <c r="W134" s="25"/>
      <c r="X134" s="25"/>
      <c r="Y134" s="25"/>
      <c r="Z134" s="25"/>
      <c r="AA134" s="25"/>
      <c r="AB134" s="25"/>
      <c r="AC134" s="25"/>
      <c r="AD134" s="25"/>
      <c r="AE134" s="25"/>
      <c r="AF134" s="25"/>
      <c r="AG134" s="25"/>
      <c r="AH134" s="25"/>
      <c r="AI134" s="25"/>
      <c r="AJ134" s="25"/>
    </row>
    <row r="135" spans="1:39" ht="15.75" customHeight="1">
      <c r="A135" s="21">
        <v>43434.588194444441</v>
      </c>
      <c r="B135" s="22">
        <v>43434.588194444441</v>
      </c>
      <c r="C135" s="23">
        <f t="shared" si="0"/>
        <v>43434.671527777777</v>
      </c>
      <c r="D135" s="24">
        <v>2</v>
      </c>
      <c r="E135" s="25">
        <v>1105</v>
      </c>
      <c r="F135" s="25" t="s">
        <v>252</v>
      </c>
      <c r="G135" s="25" t="s">
        <v>253</v>
      </c>
      <c r="H135" s="25" t="s">
        <v>251</v>
      </c>
      <c r="I135" s="25" t="s">
        <v>94</v>
      </c>
      <c r="J135" s="25">
        <f t="shared" si="1"/>
        <v>1</v>
      </c>
      <c r="K135" s="25">
        <v>25</v>
      </c>
      <c r="L135" s="25" t="s">
        <v>82</v>
      </c>
      <c r="M135" s="25" t="s">
        <v>254</v>
      </c>
      <c r="N135" s="25">
        <v>5</v>
      </c>
      <c r="O135" s="25" t="s">
        <v>104</v>
      </c>
      <c r="P135" s="25"/>
      <c r="Q135" s="25" t="s">
        <v>20</v>
      </c>
      <c r="R135" s="25">
        <f t="shared" si="2"/>
        <v>0</v>
      </c>
      <c r="S135" s="25">
        <f t="shared" si="3"/>
        <v>0</v>
      </c>
      <c r="T135" s="25">
        <f t="shared" si="4"/>
        <v>0</v>
      </c>
      <c r="U135" s="25">
        <f t="shared" si="5"/>
        <v>1</v>
      </c>
      <c r="V135" s="25"/>
      <c r="W135" s="25">
        <v>9206</v>
      </c>
      <c r="X135" s="25">
        <v>0</v>
      </c>
      <c r="Y135" s="25">
        <v>1</v>
      </c>
      <c r="Z135" s="25">
        <v>0</v>
      </c>
      <c r="AA135" s="25">
        <v>1</v>
      </c>
      <c r="AB135" s="25">
        <v>1</v>
      </c>
      <c r="AC135" s="25">
        <v>0</v>
      </c>
      <c r="AD135" s="25">
        <v>0</v>
      </c>
      <c r="AE135" s="25">
        <v>0</v>
      </c>
      <c r="AF135" s="25">
        <v>0</v>
      </c>
      <c r="AG135" s="25">
        <v>1</v>
      </c>
      <c r="AH135" s="25">
        <v>4</v>
      </c>
      <c r="AI135" s="25"/>
      <c r="AJ135" s="25"/>
    </row>
    <row r="136" spans="1:39" ht="15.75" customHeight="1">
      <c r="A136" s="21"/>
      <c r="B136" s="22"/>
      <c r="C136" s="23"/>
      <c r="D136" s="24"/>
      <c r="E136" s="25">
        <v>1160</v>
      </c>
      <c r="F136" s="25" t="s">
        <v>255</v>
      </c>
      <c r="G136" s="25" t="s">
        <v>256</v>
      </c>
      <c r="H136" s="25" t="s">
        <v>251</v>
      </c>
      <c r="I136" s="25"/>
      <c r="J136" s="25">
        <f t="shared" si="1"/>
        <v>0</v>
      </c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>
        <v>5</v>
      </c>
      <c r="W136" s="25"/>
      <c r="X136" s="25"/>
      <c r="Y136" s="25"/>
      <c r="Z136" s="25"/>
      <c r="AA136" s="25"/>
      <c r="AB136" s="25"/>
      <c r="AC136" s="25"/>
      <c r="AD136" s="25"/>
      <c r="AE136" s="25"/>
      <c r="AF136" s="25"/>
      <c r="AG136" s="25"/>
      <c r="AH136" s="25"/>
      <c r="AI136" s="25"/>
      <c r="AJ136" s="25"/>
    </row>
    <row r="137" spans="1:39" ht="15.75" customHeight="1">
      <c r="A137" s="21">
        <v>43434.504861111112</v>
      </c>
      <c r="B137" s="22">
        <v>43434.504861111112</v>
      </c>
      <c r="C137" s="23">
        <f t="shared" ref="C137:C141" si="24">B137+((1/24)*2)</f>
        <v>43434.588194444448</v>
      </c>
      <c r="D137" s="24">
        <v>2</v>
      </c>
      <c r="E137" s="25">
        <v>1342</v>
      </c>
      <c r="F137" s="26"/>
      <c r="G137" s="26"/>
      <c r="H137" s="26" t="s">
        <v>251</v>
      </c>
      <c r="I137" s="25" t="s">
        <v>94</v>
      </c>
      <c r="J137" s="25">
        <f t="shared" si="1"/>
        <v>1</v>
      </c>
      <c r="K137" s="25">
        <v>23</v>
      </c>
      <c r="L137" s="25" t="s">
        <v>82</v>
      </c>
      <c r="M137" s="25" t="s">
        <v>257</v>
      </c>
      <c r="N137" s="25">
        <v>5</v>
      </c>
      <c r="O137" s="25" t="s">
        <v>90</v>
      </c>
      <c r="P137" s="25"/>
      <c r="Q137" s="25" t="s">
        <v>20</v>
      </c>
      <c r="R137" s="25">
        <f t="shared" ref="R137:R141" si="25">IF(Q137="DL",1,0)</f>
        <v>0</v>
      </c>
      <c r="S137" s="25">
        <f t="shared" ref="S137:S141" si="26">IF(Q137="DG",1,0)</f>
        <v>0</v>
      </c>
      <c r="T137" s="25">
        <f t="shared" ref="T137:T141" si="27">IF(Q137="NL",1,0)</f>
        <v>0</v>
      </c>
      <c r="U137" s="25">
        <f t="shared" ref="U137:U141" si="28">IF(Q137="NG",1,0)</f>
        <v>1</v>
      </c>
      <c r="V137" s="25"/>
      <c r="W137" s="25">
        <v>9259</v>
      </c>
      <c r="X137" s="25">
        <v>1</v>
      </c>
      <c r="Y137" s="25">
        <v>1</v>
      </c>
      <c r="Z137" s="25">
        <v>0</v>
      </c>
      <c r="AA137" s="25">
        <v>0</v>
      </c>
      <c r="AB137" s="25">
        <v>0</v>
      </c>
      <c r="AC137" s="25">
        <v>1</v>
      </c>
      <c r="AD137" s="25">
        <v>0</v>
      </c>
      <c r="AE137" s="25">
        <v>1</v>
      </c>
      <c r="AF137" s="25">
        <v>1</v>
      </c>
      <c r="AG137" s="25">
        <v>1</v>
      </c>
      <c r="AH137" s="25">
        <v>6</v>
      </c>
      <c r="AI137" s="25"/>
      <c r="AJ137" s="25"/>
    </row>
    <row r="138" spans="1:39" ht="15.75" customHeight="1">
      <c r="A138" s="21">
        <v>43434.503472222219</v>
      </c>
      <c r="B138" s="22">
        <v>43434.503472222219</v>
      </c>
      <c r="C138" s="23">
        <f t="shared" si="24"/>
        <v>43434.586805555555</v>
      </c>
      <c r="D138" s="24">
        <v>2</v>
      </c>
      <c r="E138" s="25">
        <v>1342</v>
      </c>
      <c r="F138" s="25" t="s">
        <v>258</v>
      </c>
      <c r="G138" s="25"/>
      <c r="H138" s="25" t="s">
        <v>251</v>
      </c>
      <c r="I138" s="25" t="s">
        <v>94</v>
      </c>
      <c r="J138" s="25">
        <f t="shared" si="1"/>
        <v>1</v>
      </c>
      <c r="K138" s="25">
        <v>22</v>
      </c>
      <c r="L138" s="25" t="s">
        <v>86</v>
      </c>
      <c r="M138" s="25"/>
      <c r="N138" s="25">
        <v>3</v>
      </c>
      <c r="O138" s="25" t="s">
        <v>90</v>
      </c>
      <c r="P138" s="25"/>
      <c r="Q138" s="25" t="s">
        <v>20</v>
      </c>
      <c r="R138" s="25">
        <f t="shared" si="25"/>
        <v>0</v>
      </c>
      <c r="S138" s="25">
        <f t="shared" si="26"/>
        <v>0</v>
      </c>
      <c r="T138" s="25">
        <f t="shared" si="27"/>
        <v>0</v>
      </c>
      <c r="U138" s="25">
        <f t="shared" si="28"/>
        <v>1</v>
      </c>
      <c r="V138" s="26"/>
      <c r="W138" s="25"/>
      <c r="X138" s="25"/>
      <c r="Y138" s="25"/>
      <c r="Z138" s="25"/>
      <c r="AA138" s="25"/>
      <c r="AB138" s="25"/>
      <c r="AC138" s="25"/>
      <c r="AD138" s="25"/>
      <c r="AE138" s="25"/>
      <c r="AF138" s="25"/>
      <c r="AG138" s="25"/>
      <c r="AH138" s="25"/>
      <c r="AI138" s="25"/>
      <c r="AJ138" s="25"/>
    </row>
    <row r="139" spans="1:39" ht="15.75" customHeight="1">
      <c r="A139" s="21">
        <v>43434.46875</v>
      </c>
      <c r="B139" s="22">
        <v>43434.46875</v>
      </c>
      <c r="C139" s="23">
        <f t="shared" si="24"/>
        <v>43434.552083333336</v>
      </c>
      <c r="D139" s="24">
        <v>2</v>
      </c>
      <c r="E139" s="25">
        <v>1362</v>
      </c>
      <c r="F139" s="25" t="s">
        <v>259</v>
      </c>
      <c r="G139" s="25" t="s">
        <v>260</v>
      </c>
      <c r="H139" s="25" t="s">
        <v>251</v>
      </c>
      <c r="I139" s="25"/>
      <c r="J139" s="25">
        <f t="shared" si="1"/>
        <v>0</v>
      </c>
      <c r="K139" s="25"/>
      <c r="L139" s="25"/>
      <c r="M139" s="25"/>
      <c r="N139" s="25"/>
      <c r="O139" s="25"/>
      <c r="P139" s="25"/>
      <c r="Q139" s="25" t="s">
        <v>20</v>
      </c>
      <c r="R139" s="25">
        <f t="shared" si="25"/>
        <v>0</v>
      </c>
      <c r="S139" s="25">
        <f t="shared" si="26"/>
        <v>0</v>
      </c>
      <c r="T139" s="25">
        <f t="shared" si="27"/>
        <v>0</v>
      </c>
      <c r="U139" s="25">
        <f t="shared" si="28"/>
        <v>1</v>
      </c>
      <c r="V139" s="25"/>
      <c r="W139" s="25"/>
      <c r="X139" s="25"/>
      <c r="Y139" s="25"/>
      <c r="Z139" s="25"/>
      <c r="AA139" s="25"/>
      <c r="AB139" s="25"/>
      <c r="AC139" s="25"/>
      <c r="AD139" s="25"/>
      <c r="AE139" s="25"/>
      <c r="AF139" s="25"/>
      <c r="AG139" s="25"/>
      <c r="AH139" s="25"/>
      <c r="AI139" s="25"/>
      <c r="AJ139" s="25"/>
    </row>
    <row r="140" spans="1:39" ht="15.75" customHeight="1">
      <c r="A140" s="21">
        <v>43419.639699074076</v>
      </c>
      <c r="B140" s="22">
        <v>43419.639699074076</v>
      </c>
      <c r="C140" s="23">
        <f t="shared" si="24"/>
        <v>43419.723032407412</v>
      </c>
      <c r="D140" s="24">
        <v>3</v>
      </c>
      <c r="E140" s="25">
        <v>1394</v>
      </c>
      <c r="F140" s="26" t="s">
        <v>261</v>
      </c>
      <c r="G140" s="26" t="s">
        <v>262</v>
      </c>
      <c r="H140" s="26" t="s">
        <v>251</v>
      </c>
      <c r="I140" s="25" t="s">
        <v>82</v>
      </c>
      <c r="J140" s="25">
        <f t="shared" si="1"/>
        <v>0</v>
      </c>
      <c r="K140" s="25">
        <v>22</v>
      </c>
      <c r="L140" s="25" t="s">
        <v>82</v>
      </c>
      <c r="M140" s="25"/>
      <c r="N140" s="25">
        <v>5</v>
      </c>
      <c r="O140" s="25" t="s">
        <v>84</v>
      </c>
      <c r="P140" s="25"/>
      <c r="Q140" s="25" t="s">
        <v>20</v>
      </c>
      <c r="R140" s="25">
        <f t="shared" si="25"/>
        <v>0</v>
      </c>
      <c r="S140" s="25">
        <f t="shared" si="26"/>
        <v>0</v>
      </c>
      <c r="T140" s="25">
        <f t="shared" si="27"/>
        <v>0</v>
      </c>
      <c r="U140" s="25">
        <f t="shared" si="28"/>
        <v>1</v>
      </c>
      <c r="V140" s="26"/>
      <c r="W140" s="25">
        <v>1341</v>
      </c>
      <c r="X140" s="25">
        <v>0</v>
      </c>
      <c r="Y140" s="25">
        <v>0</v>
      </c>
      <c r="Z140" s="25">
        <v>1</v>
      </c>
      <c r="AA140" s="25">
        <v>1</v>
      </c>
      <c r="AB140" s="25">
        <v>0</v>
      </c>
      <c r="AC140" s="25">
        <v>1</v>
      </c>
      <c r="AD140" s="25">
        <v>0</v>
      </c>
      <c r="AE140" s="25">
        <v>0</v>
      </c>
      <c r="AF140" s="25">
        <v>0</v>
      </c>
      <c r="AG140" s="25">
        <v>1</v>
      </c>
      <c r="AH140" s="25">
        <v>4</v>
      </c>
      <c r="AI140" s="25"/>
      <c r="AJ140" s="25"/>
    </row>
    <row r="141" spans="1:39" ht="15.75" customHeight="1">
      <c r="A141" s="21">
        <v>43419.699849537035</v>
      </c>
      <c r="B141" s="22">
        <v>43419.699849537035</v>
      </c>
      <c r="C141" s="23">
        <f t="shared" si="24"/>
        <v>43419.783182870371</v>
      </c>
      <c r="D141" s="24">
        <v>3</v>
      </c>
      <c r="E141" s="25">
        <v>1573</v>
      </c>
      <c r="F141" s="26" t="s">
        <v>263</v>
      </c>
      <c r="G141" s="26" t="s">
        <v>264</v>
      </c>
      <c r="H141" s="26" t="s">
        <v>251</v>
      </c>
      <c r="I141" s="25"/>
      <c r="J141" s="25">
        <f t="shared" si="1"/>
        <v>0</v>
      </c>
      <c r="K141" s="25"/>
      <c r="L141" s="25"/>
      <c r="M141" s="25"/>
      <c r="N141" s="25"/>
      <c r="O141" s="25"/>
      <c r="P141" s="25"/>
      <c r="Q141" s="25" t="s">
        <v>18</v>
      </c>
      <c r="R141" s="25">
        <f t="shared" si="25"/>
        <v>0</v>
      </c>
      <c r="S141" s="25">
        <f t="shared" si="26"/>
        <v>1</v>
      </c>
      <c r="T141" s="25">
        <f t="shared" si="27"/>
        <v>0</v>
      </c>
      <c r="U141" s="25">
        <f t="shared" si="28"/>
        <v>0</v>
      </c>
      <c r="V141" s="26">
        <v>11</v>
      </c>
      <c r="W141" s="25"/>
      <c r="X141" s="25"/>
      <c r="Y141" s="25"/>
      <c r="Z141" s="25"/>
      <c r="AA141" s="25"/>
      <c r="AB141" s="25"/>
      <c r="AC141" s="25"/>
      <c r="AD141" s="25"/>
      <c r="AE141" s="25"/>
      <c r="AF141" s="25"/>
      <c r="AG141" s="25"/>
      <c r="AH141" s="25"/>
      <c r="AI141" s="25"/>
      <c r="AJ141" s="25"/>
    </row>
    <row r="142" spans="1:39" ht="15.75" customHeight="1">
      <c r="A142" s="21"/>
      <c r="B142" s="22"/>
      <c r="C142" s="23"/>
      <c r="D142" s="24"/>
      <c r="E142" s="25">
        <v>1666</v>
      </c>
      <c r="F142" s="26" t="s">
        <v>265</v>
      </c>
      <c r="G142" s="26" t="s">
        <v>266</v>
      </c>
      <c r="H142" s="26" t="s">
        <v>251</v>
      </c>
      <c r="I142" s="25"/>
      <c r="J142" s="25">
        <f t="shared" si="1"/>
        <v>0</v>
      </c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6"/>
      <c r="W142" s="25"/>
      <c r="X142" s="25"/>
      <c r="Y142" s="25"/>
      <c r="Z142" s="25"/>
      <c r="AA142" s="25"/>
      <c r="AB142" s="25"/>
      <c r="AC142" s="25"/>
      <c r="AD142" s="25"/>
      <c r="AE142" s="25"/>
      <c r="AF142" s="25"/>
      <c r="AG142" s="25"/>
      <c r="AH142" s="25"/>
      <c r="AI142" s="25"/>
      <c r="AJ142" s="25"/>
    </row>
    <row r="143" spans="1:39" ht="15.75" customHeight="1">
      <c r="A143" s="21">
        <v>43422.718055555553</v>
      </c>
      <c r="B143" s="22">
        <v>43422.718055555553</v>
      </c>
      <c r="C143" s="23">
        <f t="shared" ref="C143:C157" si="29">B143+((1/24)*2)</f>
        <v>43422.801388888889</v>
      </c>
      <c r="D143" s="24">
        <v>3</v>
      </c>
      <c r="E143" s="25">
        <v>1672</v>
      </c>
      <c r="F143" s="26" t="s">
        <v>267</v>
      </c>
      <c r="G143" s="26"/>
      <c r="H143" s="26" t="s">
        <v>251</v>
      </c>
      <c r="I143" s="25" t="s">
        <v>63</v>
      </c>
      <c r="J143" s="25">
        <f t="shared" si="1"/>
        <v>0</v>
      </c>
      <c r="K143" s="25">
        <v>21</v>
      </c>
      <c r="L143" s="25" t="s">
        <v>82</v>
      </c>
      <c r="M143" s="25"/>
      <c r="N143" s="25">
        <v>5</v>
      </c>
      <c r="O143" s="25" t="s">
        <v>104</v>
      </c>
      <c r="P143" s="25"/>
      <c r="Q143" s="25" t="s">
        <v>20</v>
      </c>
      <c r="R143" s="25">
        <f t="shared" ref="R143:R157" si="30">IF(Q143="DL",1,0)</f>
        <v>0</v>
      </c>
      <c r="S143" s="25">
        <f t="shared" ref="S143:S157" si="31">IF(Q143="DG",1,0)</f>
        <v>0</v>
      </c>
      <c r="T143" s="25">
        <f t="shared" ref="T143:T157" si="32">IF(Q143="NL",1,0)</f>
        <v>0</v>
      </c>
      <c r="U143" s="25">
        <f t="shared" ref="U143:U157" si="33">IF(Q143="NG",1,0)</f>
        <v>1</v>
      </c>
      <c r="V143" s="26"/>
      <c r="W143" s="26">
        <v>4283</v>
      </c>
      <c r="X143" s="26"/>
      <c r="Y143" s="26"/>
      <c r="Z143" s="26"/>
      <c r="AA143" s="26"/>
      <c r="AB143" s="26"/>
      <c r="AC143" s="26"/>
      <c r="AD143" s="26"/>
      <c r="AE143" s="26"/>
      <c r="AF143" s="26"/>
      <c r="AG143" s="26"/>
      <c r="AH143" s="26"/>
      <c r="AI143" s="25"/>
      <c r="AJ143" s="25"/>
    </row>
    <row r="144" spans="1:39" ht="15.75" customHeight="1">
      <c r="A144" s="21">
        <v>43433.511805555558</v>
      </c>
      <c r="B144" s="22">
        <v>43433.511805555558</v>
      </c>
      <c r="C144" s="23">
        <f t="shared" si="29"/>
        <v>43433.595138888893</v>
      </c>
      <c r="D144" s="24">
        <v>2</v>
      </c>
      <c r="E144" s="25">
        <v>1701</v>
      </c>
      <c r="F144" s="25" t="s">
        <v>268</v>
      </c>
      <c r="G144" s="25" t="s">
        <v>269</v>
      </c>
      <c r="H144" s="26" t="s">
        <v>251</v>
      </c>
      <c r="I144" s="25"/>
      <c r="J144" s="25">
        <f t="shared" si="1"/>
        <v>0</v>
      </c>
      <c r="K144" s="25"/>
      <c r="L144" s="25"/>
      <c r="M144" s="25"/>
      <c r="N144" s="25"/>
      <c r="O144" s="25"/>
      <c r="P144" s="25"/>
      <c r="Q144" s="25" t="s">
        <v>18</v>
      </c>
      <c r="R144" s="25">
        <f t="shared" si="30"/>
        <v>0</v>
      </c>
      <c r="S144" s="25">
        <f t="shared" si="31"/>
        <v>1</v>
      </c>
      <c r="T144" s="25">
        <f t="shared" si="32"/>
        <v>0</v>
      </c>
      <c r="U144" s="25">
        <f t="shared" si="33"/>
        <v>0</v>
      </c>
      <c r="V144" s="25">
        <v>11</v>
      </c>
      <c r="W144" s="25"/>
      <c r="X144" s="25"/>
      <c r="Y144" s="25"/>
      <c r="Z144" s="25"/>
      <c r="AA144" s="25"/>
      <c r="AB144" s="25"/>
      <c r="AC144" s="25"/>
      <c r="AD144" s="25"/>
      <c r="AE144" s="25"/>
      <c r="AF144" s="25"/>
      <c r="AG144" s="25"/>
      <c r="AH144" s="25"/>
      <c r="AI144" s="25"/>
      <c r="AJ144" s="25"/>
    </row>
    <row r="145" spans="1:36" ht="15.75" customHeight="1">
      <c r="A145" s="21">
        <v>43434.354861111111</v>
      </c>
      <c r="B145" s="22">
        <v>43434.354861111111</v>
      </c>
      <c r="C145" s="23">
        <f t="shared" si="29"/>
        <v>43434.438194444447</v>
      </c>
      <c r="D145" s="24">
        <v>1</v>
      </c>
      <c r="E145" s="25">
        <v>1898</v>
      </c>
      <c r="F145" s="25" t="s">
        <v>270</v>
      </c>
      <c r="G145" s="25" t="s">
        <v>271</v>
      </c>
      <c r="H145" s="25" t="s">
        <v>251</v>
      </c>
      <c r="I145" s="25"/>
      <c r="J145" s="25">
        <f t="shared" si="1"/>
        <v>0</v>
      </c>
      <c r="K145" s="25"/>
      <c r="L145" s="25"/>
      <c r="M145" s="25"/>
      <c r="N145" s="25"/>
      <c r="O145" s="25"/>
      <c r="P145" s="25"/>
      <c r="Q145" s="25" t="s">
        <v>18</v>
      </c>
      <c r="R145" s="25">
        <f t="shared" si="30"/>
        <v>0</v>
      </c>
      <c r="S145" s="25">
        <f t="shared" si="31"/>
        <v>1</v>
      </c>
      <c r="T145" s="25">
        <f t="shared" si="32"/>
        <v>0</v>
      </c>
      <c r="U145" s="25">
        <f t="shared" si="33"/>
        <v>0</v>
      </c>
      <c r="V145" s="25">
        <v>9</v>
      </c>
      <c r="W145" s="25"/>
      <c r="X145" s="25"/>
      <c r="Y145" s="25"/>
      <c r="Z145" s="25"/>
      <c r="AA145" s="25"/>
      <c r="AB145" s="25"/>
      <c r="AC145" s="25"/>
      <c r="AD145" s="25"/>
      <c r="AE145" s="25"/>
      <c r="AF145" s="25"/>
      <c r="AG145" s="25"/>
      <c r="AH145" s="25"/>
      <c r="AI145" s="25"/>
      <c r="AJ145" s="25"/>
    </row>
    <row r="146" spans="1:36" ht="15.75" customHeight="1">
      <c r="A146" s="21">
        <v>43419.74962962963</v>
      </c>
      <c r="B146" s="22">
        <v>43419.74962962963</v>
      </c>
      <c r="C146" s="23">
        <f t="shared" si="29"/>
        <v>43419.832962962966</v>
      </c>
      <c r="D146" s="24">
        <v>3</v>
      </c>
      <c r="E146" s="25">
        <v>2033</v>
      </c>
      <c r="F146" s="26" t="s">
        <v>272</v>
      </c>
      <c r="G146" s="26" t="s">
        <v>273</v>
      </c>
      <c r="H146" s="26" t="s">
        <v>251</v>
      </c>
      <c r="I146" s="25" t="s">
        <v>94</v>
      </c>
      <c r="J146" s="25">
        <f t="shared" si="1"/>
        <v>1</v>
      </c>
      <c r="K146" s="25">
        <v>18</v>
      </c>
      <c r="L146" s="25" t="s">
        <v>69</v>
      </c>
      <c r="M146" s="25"/>
      <c r="N146" s="25">
        <f>IF(L146="Freshman",1,0)</f>
        <v>1</v>
      </c>
      <c r="O146" s="25" t="s">
        <v>90</v>
      </c>
      <c r="P146" s="25"/>
      <c r="Q146" s="25" t="s">
        <v>19</v>
      </c>
      <c r="R146" s="25">
        <f t="shared" si="30"/>
        <v>0</v>
      </c>
      <c r="S146" s="25">
        <f t="shared" si="31"/>
        <v>0</v>
      </c>
      <c r="T146" s="25">
        <f t="shared" si="32"/>
        <v>1</v>
      </c>
      <c r="U146" s="25">
        <f t="shared" si="33"/>
        <v>0</v>
      </c>
      <c r="V146" s="26"/>
      <c r="W146" s="25">
        <v>1281</v>
      </c>
      <c r="X146" s="25"/>
      <c r="Y146" s="25"/>
      <c r="Z146" s="25"/>
      <c r="AA146" s="25"/>
      <c r="AB146" s="25"/>
      <c r="AC146" s="25"/>
      <c r="AD146" s="25"/>
      <c r="AE146" s="25"/>
      <c r="AF146" s="25"/>
      <c r="AG146" s="25"/>
      <c r="AH146" s="25"/>
      <c r="AI146" s="25"/>
      <c r="AJ146" s="25"/>
    </row>
    <row r="147" spans="1:36" ht="15.75" customHeight="1">
      <c r="A147" s="21">
        <v>43418.734282407408</v>
      </c>
      <c r="B147" s="22">
        <v>43418.734282407408</v>
      </c>
      <c r="C147" s="23">
        <f t="shared" si="29"/>
        <v>43418.817615740743</v>
      </c>
      <c r="D147" s="24">
        <v>3</v>
      </c>
      <c r="E147" s="25">
        <v>2035</v>
      </c>
      <c r="F147" s="26" t="s">
        <v>274</v>
      </c>
      <c r="G147" s="26" t="s">
        <v>275</v>
      </c>
      <c r="H147" s="26" t="s">
        <v>251</v>
      </c>
      <c r="I147" s="25"/>
      <c r="J147" s="25">
        <f t="shared" si="1"/>
        <v>0</v>
      </c>
      <c r="K147" s="25"/>
      <c r="L147" s="25"/>
      <c r="M147" s="25"/>
      <c r="N147" s="25"/>
      <c r="O147" s="25"/>
      <c r="P147" s="25"/>
      <c r="Q147" s="25" t="s">
        <v>19</v>
      </c>
      <c r="R147" s="25">
        <f t="shared" si="30"/>
        <v>0</v>
      </c>
      <c r="S147" s="25">
        <f t="shared" si="31"/>
        <v>0</v>
      </c>
      <c r="T147" s="25">
        <f t="shared" si="32"/>
        <v>1</v>
      </c>
      <c r="U147" s="25">
        <f t="shared" si="33"/>
        <v>0</v>
      </c>
      <c r="V147" s="26"/>
      <c r="W147" s="25"/>
      <c r="X147" s="25"/>
      <c r="Y147" s="25"/>
      <c r="Z147" s="25"/>
      <c r="AA147" s="25"/>
      <c r="AB147" s="25"/>
      <c r="AC147" s="25"/>
      <c r="AD147" s="25"/>
      <c r="AE147" s="25"/>
      <c r="AF147" s="25"/>
      <c r="AG147" s="25"/>
      <c r="AH147" s="25"/>
      <c r="AI147" s="25"/>
      <c r="AJ147" s="25"/>
    </row>
    <row r="148" spans="1:36" ht="15.75" customHeight="1">
      <c r="A148" s="21">
        <v>43422.663194444445</v>
      </c>
      <c r="B148" s="22">
        <v>43422.663194444445</v>
      </c>
      <c r="C148" s="23">
        <f t="shared" si="29"/>
        <v>43422.746527777781</v>
      </c>
      <c r="D148" s="24">
        <v>3</v>
      </c>
      <c r="E148" s="25">
        <v>2045</v>
      </c>
      <c r="F148" s="26" t="s">
        <v>276</v>
      </c>
      <c r="G148" s="26" t="s">
        <v>277</v>
      </c>
      <c r="H148" s="26" t="s">
        <v>251</v>
      </c>
      <c r="I148" s="25" t="s">
        <v>63</v>
      </c>
      <c r="J148" s="25">
        <f t="shared" si="1"/>
        <v>0</v>
      </c>
      <c r="K148" s="25">
        <v>22</v>
      </c>
      <c r="L148" s="25" t="s">
        <v>82</v>
      </c>
      <c r="M148" s="25" t="s">
        <v>278</v>
      </c>
      <c r="N148" s="25">
        <v>5</v>
      </c>
      <c r="O148" s="25" t="s">
        <v>104</v>
      </c>
      <c r="P148" s="25"/>
      <c r="Q148" s="25" t="s">
        <v>17</v>
      </c>
      <c r="R148" s="25">
        <f t="shared" si="30"/>
        <v>1</v>
      </c>
      <c r="S148" s="25">
        <f t="shared" si="31"/>
        <v>0</v>
      </c>
      <c r="T148" s="25">
        <f t="shared" si="32"/>
        <v>0</v>
      </c>
      <c r="U148" s="25">
        <f t="shared" si="33"/>
        <v>0</v>
      </c>
      <c r="V148" s="26"/>
      <c r="W148" s="25">
        <v>3008</v>
      </c>
      <c r="X148" s="25">
        <v>1</v>
      </c>
      <c r="Y148" s="25">
        <v>1</v>
      </c>
      <c r="Z148" s="25">
        <v>0</v>
      </c>
      <c r="AA148" s="25">
        <v>1</v>
      </c>
      <c r="AB148" s="25">
        <v>0</v>
      </c>
      <c r="AC148" s="25">
        <v>1</v>
      </c>
      <c r="AD148" s="25">
        <v>0</v>
      </c>
      <c r="AE148" s="25">
        <v>1</v>
      </c>
      <c r="AF148" s="25">
        <v>1</v>
      </c>
      <c r="AG148" s="25">
        <v>0</v>
      </c>
      <c r="AH148" s="25">
        <v>6</v>
      </c>
      <c r="AI148" s="25"/>
      <c r="AJ148" s="25"/>
    </row>
    <row r="149" spans="1:36" ht="15.75" customHeight="1">
      <c r="A149" s="21">
        <v>43418.764201388891</v>
      </c>
      <c r="B149" s="22">
        <v>43418.764201388891</v>
      </c>
      <c r="C149" s="23">
        <f t="shared" si="29"/>
        <v>43418.847534722227</v>
      </c>
      <c r="D149" s="24">
        <v>3</v>
      </c>
      <c r="E149" s="25">
        <v>2059</v>
      </c>
      <c r="F149" s="26" t="s">
        <v>279</v>
      </c>
      <c r="G149" s="26" t="s">
        <v>280</v>
      </c>
      <c r="H149" s="26" t="s">
        <v>251</v>
      </c>
      <c r="I149" s="25"/>
      <c r="J149" s="25">
        <f t="shared" si="1"/>
        <v>0</v>
      </c>
      <c r="K149" s="25"/>
      <c r="L149" s="25"/>
      <c r="M149" s="25"/>
      <c r="N149" s="25"/>
      <c r="O149" s="25"/>
      <c r="P149" s="25"/>
      <c r="Q149" s="25" t="s">
        <v>19</v>
      </c>
      <c r="R149" s="25">
        <f t="shared" si="30"/>
        <v>0</v>
      </c>
      <c r="S149" s="25">
        <f t="shared" si="31"/>
        <v>0</v>
      </c>
      <c r="T149" s="25">
        <f t="shared" si="32"/>
        <v>1</v>
      </c>
      <c r="U149" s="25">
        <f t="shared" si="33"/>
        <v>0</v>
      </c>
      <c r="V149" s="26"/>
      <c r="W149" s="25"/>
      <c r="X149" s="25"/>
      <c r="Y149" s="25"/>
      <c r="Z149" s="25"/>
      <c r="AA149" s="25"/>
      <c r="AB149" s="25"/>
      <c r="AC149" s="25"/>
      <c r="AD149" s="25"/>
      <c r="AE149" s="25"/>
      <c r="AF149" s="25"/>
      <c r="AG149" s="25"/>
      <c r="AH149" s="25"/>
      <c r="AI149" s="25"/>
      <c r="AJ149" s="25"/>
    </row>
    <row r="150" spans="1:36" ht="15.75" customHeight="1">
      <c r="A150" s="21">
        <v>43422.69027777778</v>
      </c>
      <c r="B150" s="22">
        <v>43422.69027777778</v>
      </c>
      <c r="C150" s="23">
        <f t="shared" si="29"/>
        <v>43422.773611111115</v>
      </c>
      <c r="D150" s="24">
        <v>3</v>
      </c>
      <c r="E150" s="25">
        <v>2069</v>
      </c>
      <c r="F150" s="26" t="s">
        <v>281</v>
      </c>
      <c r="G150" s="26" t="s">
        <v>277</v>
      </c>
      <c r="H150" s="26" t="s">
        <v>251</v>
      </c>
      <c r="I150" s="25" t="s">
        <v>94</v>
      </c>
      <c r="J150" s="25">
        <f t="shared" si="1"/>
        <v>1</v>
      </c>
      <c r="K150" s="25">
        <v>18</v>
      </c>
      <c r="L150" s="25" t="s">
        <v>69</v>
      </c>
      <c r="M150" s="25"/>
      <c r="N150" s="25">
        <f>IF(L150="Freshman",1,0)</f>
        <v>1</v>
      </c>
      <c r="O150" s="25" t="s">
        <v>104</v>
      </c>
      <c r="P150" s="25"/>
      <c r="Q150" s="25" t="s">
        <v>19</v>
      </c>
      <c r="R150" s="25">
        <f t="shared" si="30"/>
        <v>0</v>
      </c>
      <c r="S150" s="25">
        <f t="shared" si="31"/>
        <v>0</v>
      </c>
      <c r="T150" s="25">
        <f t="shared" si="32"/>
        <v>1</v>
      </c>
      <c r="U150" s="25">
        <f t="shared" si="33"/>
        <v>0</v>
      </c>
      <c r="V150" s="26"/>
      <c r="W150" s="25">
        <v>4178</v>
      </c>
      <c r="X150" s="25">
        <v>0</v>
      </c>
      <c r="Y150" s="25">
        <v>0</v>
      </c>
      <c r="Z150" s="25">
        <v>0</v>
      </c>
      <c r="AA150" s="25">
        <v>0</v>
      </c>
      <c r="AB150" s="25">
        <v>0</v>
      </c>
      <c r="AC150" s="25">
        <v>0</v>
      </c>
      <c r="AD150" s="25">
        <v>0</v>
      </c>
      <c r="AE150" s="25">
        <v>0</v>
      </c>
      <c r="AF150" s="25">
        <v>0</v>
      </c>
      <c r="AG150" s="25">
        <v>0</v>
      </c>
      <c r="AH150" s="25">
        <v>0</v>
      </c>
      <c r="AI150" s="25"/>
      <c r="AJ150" s="25"/>
    </row>
    <row r="151" spans="1:36" ht="15.75" customHeight="1">
      <c r="A151" s="21">
        <v>43431.522222222222</v>
      </c>
      <c r="B151" s="22">
        <v>43431.522222222222</v>
      </c>
      <c r="C151" s="23">
        <f t="shared" si="29"/>
        <v>43431.605555555558</v>
      </c>
      <c r="D151" s="24">
        <v>2</v>
      </c>
      <c r="E151" s="25">
        <v>2071</v>
      </c>
      <c r="F151" s="26" t="s">
        <v>282</v>
      </c>
      <c r="G151" s="26" t="s">
        <v>260</v>
      </c>
      <c r="H151" s="26" t="s">
        <v>251</v>
      </c>
      <c r="I151" s="25"/>
      <c r="J151" s="25">
        <f t="shared" si="1"/>
        <v>0</v>
      </c>
      <c r="K151" s="25"/>
      <c r="L151" s="25"/>
      <c r="M151" s="25"/>
      <c r="N151" s="25"/>
      <c r="O151" s="25"/>
      <c r="P151" s="25"/>
      <c r="Q151" s="25" t="s">
        <v>19</v>
      </c>
      <c r="R151" s="25">
        <f t="shared" si="30"/>
        <v>0</v>
      </c>
      <c r="S151" s="25">
        <f t="shared" si="31"/>
        <v>0</v>
      </c>
      <c r="T151" s="25">
        <f t="shared" si="32"/>
        <v>1</v>
      </c>
      <c r="U151" s="25">
        <f t="shared" si="33"/>
        <v>0</v>
      </c>
      <c r="V151" s="26">
        <v>1</v>
      </c>
      <c r="W151" s="25"/>
      <c r="X151" s="25"/>
      <c r="Y151" s="25"/>
      <c r="Z151" s="25"/>
      <c r="AA151" s="25"/>
      <c r="AB151" s="25"/>
      <c r="AC151" s="25"/>
      <c r="AD151" s="25"/>
      <c r="AE151" s="25"/>
      <c r="AF151" s="25"/>
      <c r="AG151" s="25"/>
      <c r="AH151" s="25"/>
      <c r="AI151" s="25"/>
      <c r="AJ151" s="25"/>
    </row>
    <row r="152" spans="1:36" ht="15.75" customHeight="1">
      <c r="A152" s="21">
        <v>43418.791018518517</v>
      </c>
      <c r="B152" s="22">
        <v>43418.791018518517</v>
      </c>
      <c r="C152" s="23">
        <f t="shared" si="29"/>
        <v>43418.874351851853</v>
      </c>
      <c r="D152" s="24">
        <v>3</v>
      </c>
      <c r="E152" s="25">
        <v>2141</v>
      </c>
      <c r="F152" s="26" t="s">
        <v>283</v>
      </c>
      <c r="G152" s="26" t="s">
        <v>284</v>
      </c>
      <c r="H152" s="26" t="s">
        <v>251</v>
      </c>
      <c r="I152" s="25" t="s">
        <v>63</v>
      </c>
      <c r="J152" s="25">
        <f t="shared" si="1"/>
        <v>0</v>
      </c>
      <c r="K152" s="25">
        <v>18</v>
      </c>
      <c r="L152" s="25" t="s">
        <v>69</v>
      </c>
      <c r="M152" s="25"/>
      <c r="N152" s="25">
        <f t="shared" ref="N152:N153" si="34">IF(L152="Freshman",1,0)</f>
        <v>1</v>
      </c>
      <c r="O152" s="25" t="s">
        <v>90</v>
      </c>
      <c r="P152" s="25"/>
      <c r="Q152" s="25" t="s">
        <v>19</v>
      </c>
      <c r="R152" s="25">
        <f t="shared" si="30"/>
        <v>0</v>
      </c>
      <c r="S152" s="25">
        <f t="shared" si="31"/>
        <v>0</v>
      </c>
      <c r="T152" s="25">
        <f t="shared" si="32"/>
        <v>1</v>
      </c>
      <c r="U152" s="25">
        <f t="shared" si="33"/>
        <v>0</v>
      </c>
      <c r="V152" s="26">
        <v>11</v>
      </c>
      <c r="W152" s="25"/>
      <c r="X152" s="25"/>
      <c r="Y152" s="25"/>
      <c r="Z152" s="25"/>
      <c r="AA152" s="25"/>
      <c r="AB152" s="25"/>
      <c r="AC152" s="25"/>
      <c r="AD152" s="25"/>
      <c r="AE152" s="25"/>
      <c r="AF152" s="25"/>
      <c r="AG152" s="25"/>
      <c r="AH152" s="25"/>
      <c r="AI152" s="25"/>
      <c r="AJ152" s="25"/>
    </row>
    <row r="153" spans="1:36" ht="15.75" customHeight="1">
      <c r="A153" s="21">
        <v>43422.6875</v>
      </c>
      <c r="B153" s="22">
        <v>43422.6875</v>
      </c>
      <c r="C153" s="23">
        <f t="shared" si="29"/>
        <v>43422.770833333336</v>
      </c>
      <c r="D153" s="24">
        <v>3</v>
      </c>
      <c r="E153" s="25">
        <v>2177</v>
      </c>
      <c r="F153" s="26" t="s">
        <v>285</v>
      </c>
      <c r="G153" s="26" t="s">
        <v>193</v>
      </c>
      <c r="H153" s="26" t="s">
        <v>251</v>
      </c>
      <c r="I153" s="25" t="s">
        <v>94</v>
      </c>
      <c r="J153" s="25">
        <f t="shared" si="1"/>
        <v>1</v>
      </c>
      <c r="K153" s="25">
        <v>18</v>
      </c>
      <c r="L153" s="25" t="s">
        <v>69</v>
      </c>
      <c r="M153" s="25"/>
      <c r="N153" s="25">
        <f t="shared" si="34"/>
        <v>1</v>
      </c>
      <c r="O153" s="25" t="s">
        <v>90</v>
      </c>
      <c r="P153" s="25"/>
      <c r="Q153" s="25" t="s">
        <v>17</v>
      </c>
      <c r="R153" s="25">
        <f t="shared" si="30"/>
        <v>1</v>
      </c>
      <c r="S153" s="25">
        <f t="shared" si="31"/>
        <v>0</v>
      </c>
      <c r="T153" s="25">
        <f t="shared" si="32"/>
        <v>0</v>
      </c>
      <c r="U153" s="25">
        <f t="shared" si="33"/>
        <v>0</v>
      </c>
      <c r="V153" s="26"/>
      <c r="W153" s="25">
        <v>4216</v>
      </c>
      <c r="X153" s="25">
        <v>1</v>
      </c>
      <c r="Y153" s="25">
        <v>0</v>
      </c>
      <c r="Z153" s="25">
        <v>0</v>
      </c>
      <c r="AA153" s="25">
        <v>0</v>
      </c>
      <c r="AB153" s="25">
        <v>0</v>
      </c>
      <c r="AC153" s="25">
        <v>0</v>
      </c>
      <c r="AD153" s="25">
        <v>0</v>
      </c>
      <c r="AE153" s="25">
        <v>0</v>
      </c>
      <c r="AF153" s="25">
        <v>1</v>
      </c>
      <c r="AG153" s="25">
        <v>0</v>
      </c>
      <c r="AH153" s="25">
        <v>2</v>
      </c>
      <c r="AI153" s="25">
        <f t="shared" ref="AI153:AI154" si="35">IF((V153-AH153)-1&gt;0,1,0)</f>
        <v>0</v>
      </c>
      <c r="AJ153" s="25"/>
    </row>
    <row r="154" spans="1:36" ht="15.75" customHeight="1">
      <c r="A154" s="21">
        <v>43418.791516203702</v>
      </c>
      <c r="B154" s="22">
        <v>43418.791516203702</v>
      </c>
      <c r="C154" s="23">
        <f t="shared" si="29"/>
        <v>43418.874849537038</v>
      </c>
      <c r="D154" s="24">
        <v>3</v>
      </c>
      <c r="E154" s="25">
        <v>2228</v>
      </c>
      <c r="F154" s="26"/>
      <c r="G154" s="26"/>
      <c r="H154" s="26" t="s">
        <v>251</v>
      </c>
      <c r="I154" s="25"/>
      <c r="J154" s="25">
        <f t="shared" si="1"/>
        <v>0</v>
      </c>
      <c r="K154" s="25"/>
      <c r="L154" s="25"/>
      <c r="M154" s="25"/>
      <c r="N154" s="25"/>
      <c r="O154" s="25"/>
      <c r="P154" s="25"/>
      <c r="Q154" s="25" t="s">
        <v>19</v>
      </c>
      <c r="R154" s="25">
        <f t="shared" si="30"/>
        <v>0</v>
      </c>
      <c r="S154" s="25">
        <f t="shared" si="31"/>
        <v>0</v>
      </c>
      <c r="T154" s="25">
        <f t="shared" si="32"/>
        <v>1</v>
      </c>
      <c r="U154" s="25">
        <f t="shared" si="33"/>
        <v>0</v>
      </c>
      <c r="V154" s="26"/>
      <c r="W154" s="25"/>
      <c r="X154" s="25"/>
      <c r="Y154" s="25"/>
      <c r="Z154" s="25"/>
      <c r="AA154" s="25"/>
      <c r="AB154" s="25"/>
      <c r="AC154" s="25"/>
      <c r="AD154" s="25"/>
      <c r="AE154" s="25"/>
      <c r="AF154" s="25"/>
      <c r="AG154" s="25"/>
      <c r="AH154" s="25"/>
      <c r="AI154" s="25">
        <f t="shared" si="35"/>
        <v>0</v>
      </c>
      <c r="AJ154" s="25"/>
    </row>
    <row r="155" spans="1:36" ht="15.75" customHeight="1">
      <c r="A155" s="21">
        <v>43432.536805555559</v>
      </c>
      <c r="B155" s="22">
        <v>43432.536805555559</v>
      </c>
      <c r="C155" s="23">
        <f t="shared" si="29"/>
        <v>43432.620138888895</v>
      </c>
      <c r="D155" s="24">
        <v>2</v>
      </c>
      <c r="E155" s="25">
        <v>2240</v>
      </c>
      <c r="F155" s="25" t="s">
        <v>286</v>
      </c>
      <c r="G155" s="26"/>
      <c r="H155" s="25" t="s">
        <v>251</v>
      </c>
      <c r="I155" s="25" t="s">
        <v>94</v>
      </c>
      <c r="J155" s="25">
        <f t="shared" si="1"/>
        <v>1</v>
      </c>
      <c r="K155" s="27">
        <v>666667000000000</v>
      </c>
      <c r="L155" s="25" t="s">
        <v>82</v>
      </c>
      <c r="M155" s="25"/>
      <c r="N155" s="25">
        <v>5</v>
      </c>
      <c r="O155" s="25" t="s">
        <v>84</v>
      </c>
      <c r="P155" s="25"/>
      <c r="Q155" s="25" t="s">
        <v>17</v>
      </c>
      <c r="R155" s="25">
        <f t="shared" si="30"/>
        <v>1</v>
      </c>
      <c r="S155" s="25">
        <f t="shared" si="31"/>
        <v>0</v>
      </c>
      <c r="T155" s="25">
        <f t="shared" si="32"/>
        <v>0</v>
      </c>
      <c r="U155" s="25">
        <f t="shared" si="33"/>
        <v>0</v>
      </c>
      <c r="V155" s="25">
        <v>8</v>
      </c>
      <c r="W155" s="25">
        <v>6058</v>
      </c>
      <c r="X155" s="25">
        <v>0</v>
      </c>
      <c r="Y155" s="25">
        <v>0</v>
      </c>
      <c r="Z155" s="25">
        <v>1</v>
      </c>
      <c r="AA155" s="25">
        <v>0</v>
      </c>
      <c r="AB155" s="25">
        <v>0</v>
      </c>
      <c r="AC155" s="25">
        <v>0</v>
      </c>
      <c r="AD155" s="25">
        <v>0</v>
      </c>
      <c r="AE155" s="25">
        <v>0</v>
      </c>
      <c r="AF155" s="25">
        <v>1</v>
      </c>
      <c r="AG155" s="25">
        <v>0</v>
      </c>
      <c r="AH155" s="25">
        <v>2</v>
      </c>
      <c r="AI155" s="25"/>
      <c r="AJ155" s="25"/>
    </row>
    <row r="156" spans="1:36" ht="15.75" customHeight="1">
      <c r="A156" s="21">
        <v>43422.661111111112</v>
      </c>
      <c r="B156" s="22">
        <v>43422.661111111112</v>
      </c>
      <c r="C156" s="23">
        <f t="shared" si="29"/>
        <v>43422.744444444448</v>
      </c>
      <c r="D156" s="24">
        <v>3</v>
      </c>
      <c r="E156" s="25">
        <v>2268</v>
      </c>
      <c r="F156" s="26" t="s">
        <v>287</v>
      </c>
      <c r="G156" s="26" t="s">
        <v>253</v>
      </c>
      <c r="H156" s="26" t="s">
        <v>251</v>
      </c>
      <c r="I156" s="25"/>
      <c r="J156" s="25">
        <f t="shared" si="1"/>
        <v>0</v>
      </c>
      <c r="K156" s="25"/>
      <c r="L156" s="25"/>
      <c r="M156" s="25"/>
      <c r="N156" s="25"/>
      <c r="O156" s="25"/>
      <c r="P156" s="25"/>
      <c r="Q156" s="25" t="s">
        <v>19</v>
      </c>
      <c r="R156" s="25">
        <f t="shared" si="30"/>
        <v>0</v>
      </c>
      <c r="S156" s="25">
        <f t="shared" si="31"/>
        <v>0</v>
      </c>
      <c r="T156" s="25">
        <f t="shared" si="32"/>
        <v>1</v>
      </c>
      <c r="U156" s="25">
        <f t="shared" si="33"/>
        <v>0</v>
      </c>
      <c r="V156" s="26">
        <v>11</v>
      </c>
      <c r="W156" s="25"/>
      <c r="X156" s="25"/>
      <c r="Y156" s="25"/>
      <c r="Z156" s="25"/>
      <c r="AA156" s="25"/>
      <c r="AB156" s="25"/>
      <c r="AC156" s="25"/>
      <c r="AD156" s="25"/>
      <c r="AE156" s="25"/>
      <c r="AF156" s="25"/>
      <c r="AG156" s="25"/>
      <c r="AH156" s="25"/>
      <c r="AI156" s="25"/>
      <c r="AJ156" s="25"/>
    </row>
    <row r="157" spans="1:36" ht="15.75" customHeight="1">
      <c r="A157" s="21">
        <v>43418.665879629632</v>
      </c>
      <c r="B157" s="22">
        <v>43418.665879629632</v>
      </c>
      <c r="C157" s="23">
        <f t="shared" si="29"/>
        <v>43418.749212962968</v>
      </c>
      <c r="D157" s="24">
        <v>3</v>
      </c>
      <c r="E157" s="25">
        <v>2364</v>
      </c>
      <c r="F157" s="26" t="s">
        <v>288</v>
      </c>
      <c r="G157" s="26" t="s">
        <v>289</v>
      </c>
      <c r="H157" s="26" t="s">
        <v>251</v>
      </c>
      <c r="I157" s="25" t="s">
        <v>94</v>
      </c>
      <c r="J157" s="25">
        <f t="shared" si="1"/>
        <v>1</v>
      </c>
      <c r="K157" s="25">
        <v>18</v>
      </c>
      <c r="L157" s="25" t="s">
        <v>69</v>
      </c>
      <c r="M157" s="25"/>
      <c r="N157" s="25">
        <f>IF(L157="Freshman",1,0)</f>
        <v>1</v>
      </c>
      <c r="O157" s="25" t="s">
        <v>76</v>
      </c>
      <c r="P157" s="25"/>
      <c r="Q157" s="25" t="s">
        <v>17</v>
      </c>
      <c r="R157" s="25">
        <f t="shared" si="30"/>
        <v>1</v>
      </c>
      <c r="S157" s="25">
        <f t="shared" si="31"/>
        <v>0</v>
      </c>
      <c r="T157" s="25">
        <f t="shared" si="32"/>
        <v>0</v>
      </c>
      <c r="U157" s="25">
        <f t="shared" si="33"/>
        <v>0</v>
      </c>
      <c r="V157" s="26"/>
      <c r="W157" s="25">
        <v>1224</v>
      </c>
      <c r="X157" s="25">
        <v>0</v>
      </c>
      <c r="Y157" s="25">
        <v>0</v>
      </c>
      <c r="Z157" s="25">
        <v>0</v>
      </c>
      <c r="AA157" s="25">
        <v>0</v>
      </c>
      <c r="AB157" s="25">
        <v>1</v>
      </c>
      <c r="AC157" s="25">
        <v>0</v>
      </c>
      <c r="AD157" s="25">
        <v>0</v>
      </c>
      <c r="AE157" s="25">
        <v>0</v>
      </c>
      <c r="AF157" s="25">
        <v>0</v>
      </c>
      <c r="AG157" s="25">
        <v>0</v>
      </c>
      <c r="AH157" s="25">
        <v>1</v>
      </c>
      <c r="AI157" s="25"/>
      <c r="AJ157" s="25"/>
    </row>
    <row r="158" spans="1:36" ht="15.75" customHeight="1">
      <c r="A158" s="21"/>
      <c r="B158" s="22"/>
      <c r="C158" s="23"/>
      <c r="D158" s="24"/>
      <c r="E158" s="25">
        <v>2393</v>
      </c>
      <c r="F158" s="26" t="s">
        <v>290</v>
      </c>
      <c r="G158" s="26" t="s">
        <v>266</v>
      </c>
      <c r="H158" s="26" t="s">
        <v>251</v>
      </c>
      <c r="I158" s="25"/>
      <c r="J158" s="25">
        <f t="shared" si="1"/>
        <v>0</v>
      </c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6"/>
      <c r="W158" s="25"/>
      <c r="X158" s="25"/>
      <c r="Y158" s="25"/>
      <c r="Z158" s="25"/>
      <c r="AA158" s="25"/>
      <c r="AB158" s="25"/>
      <c r="AC158" s="25"/>
      <c r="AD158" s="25"/>
      <c r="AE158" s="25"/>
      <c r="AF158" s="25"/>
      <c r="AG158" s="25"/>
      <c r="AH158" s="25"/>
      <c r="AI158" s="25"/>
      <c r="AJ158" s="25"/>
    </row>
    <row r="159" spans="1:36" ht="15.75" customHeight="1">
      <c r="A159" s="21">
        <v>43418.763113425928</v>
      </c>
      <c r="B159" s="22">
        <v>43418.763113425928</v>
      </c>
      <c r="C159" s="23">
        <f t="shared" ref="C159:C162" si="36">B159+((1/24)*2)</f>
        <v>43418.846446759264</v>
      </c>
      <c r="D159" s="24">
        <v>3</v>
      </c>
      <c r="E159" s="25">
        <v>2454</v>
      </c>
      <c r="F159" s="26" t="s">
        <v>291</v>
      </c>
      <c r="G159" s="26" t="s">
        <v>61</v>
      </c>
      <c r="H159" s="26" t="s">
        <v>251</v>
      </c>
      <c r="I159" s="25" t="s">
        <v>94</v>
      </c>
      <c r="J159" s="25">
        <f t="shared" si="1"/>
        <v>1</v>
      </c>
      <c r="K159" s="25">
        <v>19</v>
      </c>
      <c r="L159" s="25" t="s">
        <v>69</v>
      </c>
      <c r="M159" s="25"/>
      <c r="N159" s="25">
        <f>IF(L159="Freshman",1,0)</f>
        <v>1</v>
      </c>
      <c r="O159" s="25" t="s">
        <v>84</v>
      </c>
      <c r="P159" s="25"/>
      <c r="Q159" s="25" t="s">
        <v>17</v>
      </c>
      <c r="R159" s="25">
        <f t="shared" ref="R159:R162" si="37">IF(Q159="DL",1,0)</f>
        <v>1</v>
      </c>
      <c r="S159" s="25">
        <f t="shared" ref="S159:S162" si="38">IF(Q159="DG",1,0)</f>
        <v>0</v>
      </c>
      <c r="T159" s="25">
        <f t="shared" ref="T159:T162" si="39">IF(Q159="NL",1,0)</f>
        <v>0</v>
      </c>
      <c r="U159" s="25">
        <f t="shared" ref="U159:U162" si="40">IF(Q159="NG",1,0)</f>
        <v>0</v>
      </c>
      <c r="V159" s="26">
        <v>7</v>
      </c>
      <c r="W159" s="25">
        <v>2454</v>
      </c>
      <c r="X159" s="25"/>
      <c r="Y159" s="25"/>
      <c r="Z159" s="25"/>
      <c r="AA159" s="25"/>
      <c r="AB159" s="25"/>
      <c r="AC159" s="25"/>
      <c r="AD159" s="25"/>
      <c r="AE159" s="25"/>
      <c r="AF159" s="25"/>
      <c r="AG159" s="25"/>
      <c r="AH159" s="25"/>
      <c r="AI159" s="25"/>
      <c r="AJ159" s="25"/>
    </row>
    <row r="160" spans="1:36" ht="15.75" customHeight="1">
      <c r="A160" s="21">
        <v>43418.364618055559</v>
      </c>
      <c r="B160" s="22">
        <v>43418.364618055559</v>
      </c>
      <c r="C160" s="23">
        <f t="shared" si="36"/>
        <v>43418.447951388895</v>
      </c>
      <c r="D160" s="24">
        <v>1</v>
      </c>
      <c r="E160" s="25">
        <v>2506</v>
      </c>
      <c r="F160" s="26" t="s">
        <v>292</v>
      </c>
      <c r="G160" s="26" t="s">
        <v>293</v>
      </c>
      <c r="H160" s="26" t="s">
        <v>251</v>
      </c>
      <c r="I160" s="25"/>
      <c r="J160" s="25">
        <f t="shared" si="1"/>
        <v>0</v>
      </c>
      <c r="K160" s="25"/>
      <c r="L160" s="25"/>
      <c r="M160" s="25"/>
      <c r="N160" s="25"/>
      <c r="O160" s="25"/>
      <c r="P160" s="25"/>
      <c r="Q160" s="25" t="s">
        <v>17</v>
      </c>
      <c r="R160" s="25">
        <f t="shared" si="37"/>
        <v>1</v>
      </c>
      <c r="S160" s="25">
        <f t="shared" si="38"/>
        <v>0</v>
      </c>
      <c r="T160" s="25">
        <f t="shared" si="39"/>
        <v>0</v>
      </c>
      <c r="U160" s="25">
        <f t="shared" si="40"/>
        <v>0</v>
      </c>
      <c r="V160" s="26"/>
      <c r="W160" s="25">
        <v>1343</v>
      </c>
      <c r="X160" s="25">
        <v>0</v>
      </c>
      <c r="Y160" s="25">
        <v>0</v>
      </c>
      <c r="Z160" s="25">
        <v>1</v>
      </c>
      <c r="AA160" s="25">
        <v>0</v>
      </c>
      <c r="AB160" s="25">
        <v>0</v>
      </c>
      <c r="AC160" s="25">
        <v>0</v>
      </c>
      <c r="AD160" s="25">
        <v>1</v>
      </c>
      <c r="AE160" s="25">
        <v>0</v>
      </c>
      <c r="AF160" s="25">
        <v>1</v>
      </c>
      <c r="AG160" s="25">
        <v>0</v>
      </c>
      <c r="AH160" s="25">
        <v>3</v>
      </c>
      <c r="AI160" s="25"/>
      <c r="AJ160" s="25"/>
    </row>
    <row r="161" spans="1:36" ht="15.75" customHeight="1">
      <c r="A161" s="21">
        <v>43419.749467592592</v>
      </c>
      <c r="B161" s="22">
        <v>43419.749467592592</v>
      </c>
      <c r="C161" s="23">
        <f t="shared" si="36"/>
        <v>43419.832800925928</v>
      </c>
      <c r="D161" s="24">
        <v>3</v>
      </c>
      <c r="E161" s="25">
        <v>2536</v>
      </c>
      <c r="F161" s="26" t="s">
        <v>294</v>
      </c>
      <c r="G161" s="26" t="s">
        <v>295</v>
      </c>
      <c r="H161" s="26" t="s">
        <v>251</v>
      </c>
      <c r="I161" s="25" t="s">
        <v>94</v>
      </c>
      <c r="J161" s="25">
        <f t="shared" si="1"/>
        <v>1</v>
      </c>
      <c r="K161" s="25">
        <v>18</v>
      </c>
      <c r="L161" s="25" t="s">
        <v>69</v>
      </c>
      <c r="M161" s="25"/>
      <c r="N161" s="25">
        <f>IF(L161="Freshman",1,0)</f>
        <v>1</v>
      </c>
      <c r="O161" s="25" t="s">
        <v>90</v>
      </c>
      <c r="P161" s="25"/>
      <c r="Q161" s="25" t="s">
        <v>19</v>
      </c>
      <c r="R161" s="25">
        <f t="shared" si="37"/>
        <v>0</v>
      </c>
      <c r="S161" s="25">
        <f t="shared" si="38"/>
        <v>0</v>
      </c>
      <c r="T161" s="25">
        <f t="shared" si="39"/>
        <v>1</v>
      </c>
      <c r="U161" s="25">
        <f t="shared" si="40"/>
        <v>0</v>
      </c>
      <c r="V161" s="26"/>
      <c r="W161" s="25">
        <v>1420</v>
      </c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  <c r="AH161" s="26"/>
      <c r="AI161" s="25"/>
      <c r="AJ161" s="25"/>
    </row>
    <row r="162" spans="1:36" ht="15.75" customHeight="1">
      <c r="A162" s="21">
        <v>43418.361840277779</v>
      </c>
      <c r="B162" s="22">
        <v>43418.361840277779</v>
      </c>
      <c r="C162" s="23">
        <f t="shared" si="36"/>
        <v>43418.445173611115</v>
      </c>
      <c r="D162" s="24">
        <v>1</v>
      </c>
      <c r="E162" s="25">
        <v>2560</v>
      </c>
      <c r="F162" s="26"/>
      <c r="G162" s="26"/>
      <c r="H162" s="26" t="s">
        <v>251</v>
      </c>
      <c r="I162" s="25" t="s">
        <v>63</v>
      </c>
      <c r="J162" s="25">
        <f t="shared" si="1"/>
        <v>0</v>
      </c>
      <c r="K162" s="25">
        <v>18</v>
      </c>
      <c r="L162" s="25" t="s">
        <v>97</v>
      </c>
      <c r="M162" s="25"/>
      <c r="N162" s="25">
        <v>2</v>
      </c>
      <c r="O162" s="25" t="s">
        <v>76</v>
      </c>
      <c r="P162" s="25"/>
      <c r="Q162" s="25" t="s">
        <v>19</v>
      </c>
      <c r="R162" s="25">
        <f t="shared" si="37"/>
        <v>0</v>
      </c>
      <c r="S162" s="25">
        <f t="shared" si="38"/>
        <v>0</v>
      </c>
      <c r="T162" s="25">
        <f t="shared" si="39"/>
        <v>1</v>
      </c>
      <c r="U162" s="25">
        <f t="shared" si="40"/>
        <v>0</v>
      </c>
      <c r="V162" s="26"/>
      <c r="W162" s="25">
        <v>1234</v>
      </c>
      <c r="X162" s="25"/>
      <c r="Y162" s="25"/>
      <c r="Z162" s="25"/>
      <c r="AA162" s="25"/>
      <c r="AB162" s="25"/>
      <c r="AC162" s="25"/>
      <c r="AD162" s="25"/>
      <c r="AE162" s="25"/>
      <c r="AF162" s="25"/>
      <c r="AG162" s="25"/>
      <c r="AH162" s="25"/>
      <c r="AI162" s="25"/>
      <c r="AJ162" s="25"/>
    </row>
    <row r="163" spans="1:36" ht="15.75" customHeight="1">
      <c r="A163" s="21"/>
      <c r="B163" s="22"/>
      <c r="C163" s="23"/>
      <c r="D163" s="24"/>
      <c r="E163" s="25">
        <v>2594</v>
      </c>
      <c r="F163" s="26" t="s">
        <v>296</v>
      </c>
      <c r="G163" s="26" t="s">
        <v>297</v>
      </c>
      <c r="H163" s="26" t="s">
        <v>251</v>
      </c>
      <c r="I163" s="25"/>
      <c r="J163" s="25">
        <f t="shared" si="1"/>
        <v>0</v>
      </c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6"/>
      <c r="W163" s="25"/>
      <c r="X163" s="25"/>
      <c r="Y163" s="25"/>
      <c r="Z163" s="25"/>
      <c r="AA163" s="25"/>
      <c r="AB163" s="25"/>
      <c r="AC163" s="25"/>
      <c r="AD163" s="25"/>
      <c r="AE163" s="25"/>
      <c r="AF163" s="25"/>
      <c r="AG163" s="25"/>
      <c r="AH163" s="25"/>
      <c r="AI163" s="25"/>
      <c r="AJ163" s="25"/>
    </row>
    <row r="164" spans="1:36" ht="15.75" customHeight="1">
      <c r="A164" s="21"/>
      <c r="B164" s="22"/>
      <c r="C164" s="23"/>
      <c r="D164" s="24"/>
      <c r="E164" s="25">
        <v>2607</v>
      </c>
      <c r="F164" s="26" t="s">
        <v>298</v>
      </c>
      <c r="G164" s="26" t="s">
        <v>299</v>
      </c>
      <c r="H164" s="26" t="s">
        <v>251</v>
      </c>
      <c r="I164" s="25"/>
      <c r="J164" s="25">
        <f t="shared" si="1"/>
        <v>0</v>
      </c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6">
        <v>11</v>
      </c>
      <c r="W164" s="25"/>
      <c r="X164" s="25"/>
      <c r="Y164" s="25"/>
      <c r="Z164" s="25"/>
      <c r="AA164" s="25"/>
      <c r="AB164" s="25"/>
      <c r="AC164" s="25"/>
      <c r="AD164" s="25"/>
      <c r="AE164" s="25"/>
      <c r="AF164" s="25"/>
      <c r="AG164" s="25"/>
      <c r="AH164" s="25"/>
      <c r="AI164" s="25"/>
      <c r="AJ164" s="25"/>
    </row>
    <row r="165" spans="1:36" ht="15.75" customHeight="1">
      <c r="A165" s="21">
        <v>43431.466666666667</v>
      </c>
      <c r="B165" s="22">
        <v>43431.466666666667</v>
      </c>
      <c r="C165" s="23">
        <f t="shared" ref="C165:C176" si="41">B165+((1/24)*2)</f>
        <v>43431.55</v>
      </c>
      <c r="D165" s="24">
        <v>2</v>
      </c>
      <c r="E165" s="25">
        <v>2608</v>
      </c>
      <c r="F165" s="26" t="s">
        <v>300</v>
      </c>
      <c r="G165" s="26" t="s">
        <v>301</v>
      </c>
      <c r="H165" s="26" t="s">
        <v>251</v>
      </c>
      <c r="I165" s="25" t="s">
        <v>63</v>
      </c>
      <c r="J165" s="25">
        <f t="shared" si="1"/>
        <v>0</v>
      </c>
      <c r="K165" s="25">
        <v>20</v>
      </c>
      <c r="L165" s="25" t="s">
        <v>86</v>
      </c>
      <c r="M165" s="25"/>
      <c r="N165" s="25">
        <v>3</v>
      </c>
      <c r="O165" s="25" t="s">
        <v>104</v>
      </c>
      <c r="P165" s="25"/>
      <c r="Q165" s="25" t="s">
        <v>19</v>
      </c>
      <c r="R165" s="25">
        <f t="shared" ref="R165:R176" si="42">IF(Q165="DL",1,0)</f>
        <v>0</v>
      </c>
      <c r="S165" s="25">
        <f t="shared" ref="S165:S176" si="43">IF(Q165="DG",1,0)</f>
        <v>0</v>
      </c>
      <c r="T165" s="25">
        <f t="shared" ref="T165:T176" si="44">IF(Q165="NL",1,0)</f>
        <v>1</v>
      </c>
      <c r="U165" s="25">
        <f t="shared" ref="U165:U176" si="45">IF(Q165="NG",1,0)</f>
        <v>0</v>
      </c>
      <c r="V165" s="26">
        <v>4</v>
      </c>
      <c r="W165" s="25"/>
      <c r="X165" s="25"/>
      <c r="Y165" s="25"/>
      <c r="Z165" s="25"/>
      <c r="AA165" s="25"/>
      <c r="AB165" s="25"/>
      <c r="AC165" s="25"/>
      <c r="AD165" s="25"/>
      <c r="AE165" s="25"/>
      <c r="AF165" s="25"/>
      <c r="AG165" s="25"/>
      <c r="AH165" s="25"/>
      <c r="AI165" s="25"/>
      <c r="AJ165" s="25"/>
    </row>
    <row r="166" spans="1:36" ht="15.75" customHeight="1">
      <c r="A166" s="21">
        <v>43419.7497337963</v>
      </c>
      <c r="B166" s="22">
        <v>43419.7497337963</v>
      </c>
      <c r="C166" s="23">
        <f t="shared" si="41"/>
        <v>43419.833067129635</v>
      </c>
      <c r="D166" s="24">
        <v>3</v>
      </c>
      <c r="E166" s="25">
        <v>2624</v>
      </c>
      <c r="F166" s="26" t="s">
        <v>302</v>
      </c>
      <c r="G166" s="26" t="s">
        <v>253</v>
      </c>
      <c r="H166" s="26" t="s">
        <v>251</v>
      </c>
      <c r="I166" s="25"/>
      <c r="J166" s="25">
        <f t="shared" si="1"/>
        <v>0</v>
      </c>
      <c r="K166" s="25"/>
      <c r="L166" s="25"/>
      <c r="M166" s="25"/>
      <c r="N166" s="25"/>
      <c r="O166" s="25"/>
      <c r="P166" s="25"/>
      <c r="Q166" s="25" t="s">
        <v>17</v>
      </c>
      <c r="R166" s="25">
        <f t="shared" si="42"/>
        <v>1</v>
      </c>
      <c r="S166" s="25">
        <f t="shared" si="43"/>
        <v>0</v>
      </c>
      <c r="T166" s="25">
        <f t="shared" si="44"/>
        <v>0</v>
      </c>
      <c r="U166" s="25">
        <f t="shared" si="45"/>
        <v>0</v>
      </c>
      <c r="V166" s="26"/>
      <c r="W166" s="25"/>
      <c r="X166" s="25"/>
      <c r="Y166" s="25"/>
      <c r="Z166" s="25"/>
      <c r="AA166" s="25"/>
      <c r="AB166" s="25"/>
      <c r="AC166" s="25"/>
      <c r="AD166" s="25"/>
      <c r="AE166" s="25"/>
      <c r="AF166" s="25"/>
      <c r="AG166" s="25"/>
      <c r="AH166" s="25"/>
      <c r="AI166" s="25"/>
      <c r="AJ166" s="25"/>
    </row>
    <row r="167" spans="1:36" ht="15.75" customHeight="1">
      <c r="A167" s="21">
        <v>43418.345925925925</v>
      </c>
      <c r="B167" s="22">
        <v>43418.345925925925</v>
      </c>
      <c r="C167" s="23">
        <f t="shared" si="41"/>
        <v>43418.429259259261</v>
      </c>
      <c r="D167" s="24">
        <v>2</v>
      </c>
      <c r="E167" s="25">
        <v>2648</v>
      </c>
      <c r="F167" s="26" t="s">
        <v>303</v>
      </c>
      <c r="G167" s="26" t="s">
        <v>266</v>
      </c>
      <c r="H167" s="26" t="s">
        <v>251</v>
      </c>
      <c r="I167" s="25"/>
      <c r="J167" s="25">
        <f t="shared" si="1"/>
        <v>0</v>
      </c>
      <c r="K167" s="25"/>
      <c r="L167" s="25"/>
      <c r="M167" s="25"/>
      <c r="N167" s="25"/>
      <c r="O167" s="25"/>
      <c r="P167" s="25"/>
      <c r="Q167" s="25" t="s">
        <v>19</v>
      </c>
      <c r="R167" s="25">
        <f t="shared" si="42"/>
        <v>0</v>
      </c>
      <c r="S167" s="25">
        <f t="shared" si="43"/>
        <v>0</v>
      </c>
      <c r="T167" s="25">
        <f t="shared" si="44"/>
        <v>1</v>
      </c>
      <c r="U167" s="25">
        <f t="shared" si="45"/>
        <v>0</v>
      </c>
      <c r="V167" s="26"/>
      <c r="W167" s="25"/>
      <c r="X167" s="25"/>
      <c r="Y167" s="25"/>
      <c r="Z167" s="25"/>
      <c r="AA167" s="25"/>
      <c r="AB167" s="25"/>
      <c r="AC167" s="25"/>
      <c r="AD167" s="25"/>
      <c r="AE167" s="25"/>
      <c r="AF167" s="25"/>
      <c r="AG167" s="25"/>
      <c r="AH167" s="25"/>
      <c r="AI167" s="25"/>
      <c r="AJ167" s="25"/>
    </row>
    <row r="168" spans="1:36" ht="15.75" customHeight="1">
      <c r="A168" s="21">
        <v>43430.540277777778</v>
      </c>
      <c r="B168" s="22">
        <v>43430.540277777778</v>
      </c>
      <c r="C168" s="23">
        <f t="shared" si="41"/>
        <v>43430.623611111114</v>
      </c>
      <c r="D168" s="24">
        <v>2</v>
      </c>
      <c r="E168" s="25">
        <v>2706</v>
      </c>
      <c r="F168" s="26"/>
      <c r="G168" s="26"/>
      <c r="H168" s="26" t="s">
        <v>251</v>
      </c>
      <c r="I168" s="25" t="s">
        <v>63</v>
      </c>
      <c r="J168" s="25">
        <f t="shared" si="1"/>
        <v>0</v>
      </c>
      <c r="K168" s="25">
        <v>21</v>
      </c>
      <c r="L168" s="25" t="s">
        <v>86</v>
      </c>
      <c r="M168" s="25"/>
      <c r="N168" s="25">
        <v>3</v>
      </c>
      <c r="O168" s="25" t="s">
        <v>84</v>
      </c>
      <c r="P168" s="25"/>
      <c r="Q168" s="25" t="s">
        <v>17</v>
      </c>
      <c r="R168" s="25">
        <f t="shared" si="42"/>
        <v>1</v>
      </c>
      <c r="S168" s="25">
        <f t="shared" si="43"/>
        <v>0</v>
      </c>
      <c r="T168" s="25">
        <f t="shared" si="44"/>
        <v>0</v>
      </c>
      <c r="U168" s="25">
        <f t="shared" si="45"/>
        <v>0</v>
      </c>
      <c r="V168" s="26"/>
      <c r="W168" s="25">
        <v>5221</v>
      </c>
      <c r="X168" s="25"/>
      <c r="Y168" s="25"/>
      <c r="Z168" s="25"/>
      <c r="AA168" s="25"/>
      <c r="AB168" s="25"/>
      <c r="AC168" s="25"/>
      <c r="AD168" s="25"/>
      <c r="AE168" s="25"/>
      <c r="AF168" s="25"/>
      <c r="AG168" s="25"/>
      <c r="AH168" s="25"/>
      <c r="AI168" s="25"/>
      <c r="AJ168" s="25"/>
    </row>
    <row r="169" spans="1:36" ht="15.75" customHeight="1">
      <c r="A169" s="21">
        <v>43422.7</v>
      </c>
      <c r="B169" s="22">
        <v>43422.7</v>
      </c>
      <c r="C169" s="23">
        <f t="shared" si="41"/>
        <v>43422.783333333333</v>
      </c>
      <c r="D169" s="24">
        <v>3</v>
      </c>
      <c r="E169" s="25">
        <v>2727</v>
      </c>
      <c r="F169" s="25"/>
      <c r="G169" s="25"/>
      <c r="H169" s="25" t="s">
        <v>251</v>
      </c>
      <c r="I169" s="25"/>
      <c r="J169" s="25">
        <f t="shared" si="1"/>
        <v>0</v>
      </c>
      <c r="K169" s="25"/>
      <c r="L169" s="25"/>
      <c r="M169" s="25"/>
      <c r="N169" s="25"/>
      <c r="O169" s="25"/>
      <c r="P169" s="25"/>
      <c r="Q169" s="25" t="s">
        <v>19</v>
      </c>
      <c r="R169" s="25">
        <f t="shared" si="42"/>
        <v>0</v>
      </c>
      <c r="S169" s="25">
        <f t="shared" si="43"/>
        <v>0</v>
      </c>
      <c r="T169" s="25">
        <f t="shared" si="44"/>
        <v>1</v>
      </c>
      <c r="U169" s="25">
        <f t="shared" si="45"/>
        <v>0</v>
      </c>
      <c r="V169" s="25"/>
      <c r="W169" s="25"/>
      <c r="X169" s="25"/>
      <c r="Y169" s="25"/>
      <c r="Z169" s="25"/>
      <c r="AA169" s="25"/>
      <c r="AB169" s="25"/>
      <c r="AC169" s="25"/>
      <c r="AD169" s="25"/>
      <c r="AE169" s="25"/>
      <c r="AF169" s="25"/>
      <c r="AG169" s="25"/>
      <c r="AH169" s="25"/>
      <c r="AI169" s="25"/>
      <c r="AJ169" s="25"/>
    </row>
    <row r="170" spans="1:36" ht="15.75" customHeight="1">
      <c r="A170" s="21">
        <v>43422.674398148149</v>
      </c>
      <c r="B170" s="22">
        <v>43422.674398148149</v>
      </c>
      <c r="C170" s="23">
        <f t="shared" si="41"/>
        <v>43422.757731481484</v>
      </c>
      <c r="D170" s="24">
        <v>3</v>
      </c>
      <c r="E170" s="25">
        <v>2844</v>
      </c>
      <c r="F170" s="26" t="s">
        <v>304</v>
      </c>
      <c r="G170" s="26" t="s">
        <v>289</v>
      </c>
      <c r="H170" s="26" t="s">
        <v>251</v>
      </c>
      <c r="I170" s="25" t="s">
        <v>94</v>
      </c>
      <c r="J170" s="25">
        <f t="shared" si="1"/>
        <v>1</v>
      </c>
      <c r="K170" s="25">
        <v>45</v>
      </c>
      <c r="L170" s="25" t="s">
        <v>82</v>
      </c>
      <c r="M170" s="25" t="s">
        <v>305</v>
      </c>
      <c r="N170" s="25">
        <v>5</v>
      </c>
      <c r="O170" s="25" t="s">
        <v>89</v>
      </c>
      <c r="P170" s="25"/>
      <c r="Q170" s="25" t="s">
        <v>19</v>
      </c>
      <c r="R170" s="25">
        <f t="shared" si="42"/>
        <v>0</v>
      </c>
      <c r="S170" s="25">
        <f t="shared" si="43"/>
        <v>0</v>
      </c>
      <c r="T170" s="25">
        <f t="shared" si="44"/>
        <v>1</v>
      </c>
      <c r="U170" s="25">
        <f t="shared" si="45"/>
        <v>0</v>
      </c>
      <c r="V170" s="26"/>
      <c r="W170" s="25">
        <v>1284</v>
      </c>
      <c r="X170" s="25">
        <v>0</v>
      </c>
      <c r="Y170" s="25">
        <v>0</v>
      </c>
      <c r="Z170" s="25">
        <v>0</v>
      </c>
      <c r="AA170" s="25">
        <v>1</v>
      </c>
      <c r="AB170" s="25">
        <v>0</v>
      </c>
      <c r="AC170" s="25">
        <v>1</v>
      </c>
      <c r="AD170" s="25">
        <v>0</v>
      </c>
      <c r="AE170" s="25">
        <v>0</v>
      </c>
      <c r="AF170" s="25">
        <v>0</v>
      </c>
      <c r="AG170" s="25">
        <v>0</v>
      </c>
      <c r="AH170" s="25">
        <v>2</v>
      </c>
      <c r="AI170" s="25"/>
      <c r="AJ170" s="25"/>
    </row>
    <row r="171" spans="1:36" ht="15.75" customHeight="1">
      <c r="A171" s="21">
        <v>43431.467361111114</v>
      </c>
      <c r="B171" s="22">
        <v>43431.467361111114</v>
      </c>
      <c r="C171" s="23">
        <f t="shared" si="41"/>
        <v>43431.55069444445</v>
      </c>
      <c r="D171" s="24">
        <v>2</v>
      </c>
      <c r="E171" s="25">
        <v>2874</v>
      </c>
      <c r="F171" s="26" t="s">
        <v>306</v>
      </c>
      <c r="G171" s="26" t="s">
        <v>307</v>
      </c>
      <c r="H171" s="26" t="s">
        <v>251</v>
      </c>
      <c r="I171" s="25"/>
      <c r="J171" s="25">
        <f t="shared" si="1"/>
        <v>0</v>
      </c>
      <c r="K171" s="25"/>
      <c r="L171" s="25"/>
      <c r="M171" s="25"/>
      <c r="N171" s="25"/>
      <c r="O171" s="25"/>
      <c r="P171" s="25"/>
      <c r="Q171" s="25" t="s">
        <v>17</v>
      </c>
      <c r="R171" s="25">
        <f t="shared" si="42"/>
        <v>1</v>
      </c>
      <c r="S171" s="25">
        <f t="shared" si="43"/>
        <v>0</v>
      </c>
      <c r="T171" s="25">
        <f t="shared" si="44"/>
        <v>0</v>
      </c>
      <c r="U171" s="25">
        <f t="shared" si="45"/>
        <v>0</v>
      </c>
      <c r="V171" s="26">
        <v>11</v>
      </c>
      <c r="W171" s="25"/>
      <c r="X171" s="25"/>
      <c r="Y171" s="25"/>
      <c r="Z171" s="25"/>
      <c r="AA171" s="25"/>
      <c r="AB171" s="25"/>
      <c r="AC171" s="25"/>
      <c r="AD171" s="25"/>
      <c r="AE171" s="25"/>
      <c r="AF171" s="25"/>
      <c r="AG171" s="25"/>
      <c r="AH171" s="25"/>
      <c r="AI171" s="25"/>
      <c r="AJ171" s="25"/>
    </row>
    <row r="172" spans="1:36" ht="15.75" customHeight="1">
      <c r="A172" s="28">
        <v>43432.59097222222</v>
      </c>
      <c r="B172" s="29">
        <v>43432.59097222222</v>
      </c>
      <c r="C172" s="30">
        <f t="shared" si="41"/>
        <v>43432.674305555556</v>
      </c>
      <c r="D172" s="31">
        <v>2</v>
      </c>
      <c r="E172" s="32">
        <v>1240</v>
      </c>
      <c r="F172" s="32" t="s">
        <v>308</v>
      </c>
      <c r="G172" s="32"/>
      <c r="H172" s="32" t="s">
        <v>309</v>
      </c>
      <c r="I172" s="32" t="s">
        <v>94</v>
      </c>
      <c r="J172" s="32">
        <f t="shared" si="1"/>
        <v>1</v>
      </c>
      <c r="K172" s="32">
        <v>28</v>
      </c>
      <c r="L172" s="32" t="s">
        <v>82</v>
      </c>
      <c r="M172" s="32" t="s">
        <v>112</v>
      </c>
      <c r="N172" s="32">
        <v>5</v>
      </c>
      <c r="O172" s="32" t="s">
        <v>84</v>
      </c>
      <c r="P172" s="32"/>
      <c r="Q172" s="32" t="s">
        <v>18</v>
      </c>
      <c r="R172" s="32">
        <f t="shared" si="42"/>
        <v>0</v>
      </c>
      <c r="S172" s="32">
        <f t="shared" si="43"/>
        <v>1</v>
      </c>
      <c r="T172" s="32">
        <f t="shared" si="44"/>
        <v>0</v>
      </c>
      <c r="U172" s="32">
        <f t="shared" si="45"/>
        <v>0</v>
      </c>
      <c r="V172" s="32">
        <v>5</v>
      </c>
      <c r="W172" s="32">
        <v>1234</v>
      </c>
      <c r="X172" s="32"/>
      <c r="Y172" s="32"/>
      <c r="Z172" s="32"/>
      <c r="AA172" s="32"/>
      <c r="AB172" s="32"/>
      <c r="AC172" s="32"/>
      <c r="AD172" s="32"/>
      <c r="AE172" s="32"/>
      <c r="AF172" s="32"/>
      <c r="AG172" s="32"/>
      <c r="AH172" s="32"/>
      <c r="AI172" s="32"/>
      <c r="AJ172" s="32"/>
    </row>
    <row r="173" spans="1:36" ht="15.75" customHeight="1">
      <c r="A173" s="28">
        <v>43433.520138888889</v>
      </c>
      <c r="B173" s="29">
        <v>43433.520138888889</v>
      </c>
      <c r="C173" s="30">
        <f t="shared" si="41"/>
        <v>43433.603472222225</v>
      </c>
      <c r="D173" s="31">
        <v>2</v>
      </c>
      <c r="E173" s="32">
        <v>1543</v>
      </c>
      <c r="F173" s="32" t="s">
        <v>310</v>
      </c>
      <c r="G173" s="32" t="s">
        <v>311</v>
      </c>
      <c r="H173" s="32" t="s">
        <v>309</v>
      </c>
      <c r="I173" s="32" t="s">
        <v>94</v>
      </c>
      <c r="J173" s="32">
        <f t="shared" si="1"/>
        <v>1</v>
      </c>
      <c r="K173" s="32">
        <v>21</v>
      </c>
      <c r="L173" s="32" t="s">
        <v>95</v>
      </c>
      <c r="M173" s="32"/>
      <c r="N173" s="32">
        <v>4</v>
      </c>
      <c r="O173" s="32" t="s">
        <v>90</v>
      </c>
      <c r="P173" s="32"/>
      <c r="Q173" s="32" t="s">
        <v>18</v>
      </c>
      <c r="R173" s="32">
        <f t="shared" si="42"/>
        <v>0</v>
      </c>
      <c r="S173" s="32">
        <f t="shared" si="43"/>
        <v>1</v>
      </c>
      <c r="T173" s="32">
        <f t="shared" si="44"/>
        <v>0</v>
      </c>
      <c r="U173" s="32">
        <f t="shared" si="45"/>
        <v>0</v>
      </c>
      <c r="V173" s="32">
        <v>7</v>
      </c>
      <c r="W173" s="32">
        <v>1543</v>
      </c>
      <c r="X173" s="32"/>
      <c r="Y173" s="32"/>
      <c r="Z173" s="32"/>
      <c r="AA173" s="32"/>
      <c r="AB173" s="32"/>
      <c r="AC173" s="32"/>
      <c r="AD173" s="32"/>
      <c r="AE173" s="32"/>
      <c r="AF173" s="32"/>
      <c r="AG173" s="32"/>
      <c r="AH173" s="32"/>
      <c r="AI173" s="32">
        <f t="shared" ref="AI173:AI178" si="46">IF((V173-AH173)-1&gt;0,1,0)</f>
        <v>1</v>
      </c>
      <c r="AJ173" s="32">
        <f t="shared" ref="AJ173:AJ174" si="47">IF(AI173=1, V173-AH173-1,0)</f>
        <v>6</v>
      </c>
    </row>
    <row r="174" spans="1:36" ht="15.75" customHeight="1">
      <c r="A174" s="28">
        <v>43420.477777777778</v>
      </c>
      <c r="B174" s="29">
        <v>43420.477777777778</v>
      </c>
      <c r="C174" s="30">
        <f t="shared" si="41"/>
        <v>43420.561111111114</v>
      </c>
      <c r="D174" s="31">
        <v>2</v>
      </c>
      <c r="E174" s="32">
        <v>1704</v>
      </c>
      <c r="F174" s="19" t="s">
        <v>312</v>
      </c>
      <c r="G174" s="19" t="s">
        <v>313</v>
      </c>
      <c r="H174" s="19" t="s">
        <v>309</v>
      </c>
      <c r="I174" s="32" t="s">
        <v>94</v>
      </c>
      <c r="J174" s="32">
        <f t="shared" si="1"/>
        <v>1</v>
      </c>
      <c r="K174" s="32">
        <v>36</v>
      </c>
      <c r="L174" s="32" t="s">
        <v>82</v>
      </c>
      <c r="M174" s="32"/>
      <c r="N174" s="32">
        <v>5</v>
      </c>
      <c r="O174" s="32" t="s">
        <v>104</v>
      </c>
      <c r="P174" s="32"/>
      <c r="Q174" s="32" t="s">
        <v>18</v>
      </c>
      <c r="R174" s="32">
        <f t="shared" si="42"/>
        <v>0</v>
      </c>
      <c r="S174" s="32">
        <f t="shared" si="43"/>
        <v>1</v>
      </c>
      <c r="T174" s="32">
        <f t="shared" si="44"/>
        <v>0</v>
      </c>
      <c r="U174" s="32">
        <f t="shared" si="45"/>
        <v>0</v>
      </c>
      <c r="V174" s="19">
        <v>3</v>
      </c>
      <c r="W174" s="32"/>
      <c r="X174" s="32"/>
      <c r="Y174" s="32"/>
      <c r="Z174" s="32"/>
      <c r="AA174" s="32"/>
      <c r="AB174" s="32"/>
      <c r="AC174" s="32"/>
      <c r="AD174" s="32"/>
      <c r="AE174" s="32"/>
      <c r="AF174" s="32"/>
      <c r="AG174" s="32"/>
      <c r="AH174" s="32"/>
      <c r="AI174" s="32">
        <f t="shared" si="46"/>
        <v>1</v>
      </c>
      <c r="AJ174" s="32">
        <f t="shared" si="47"/>
        <v>2</v>
      </c>
    </row>
    <row r="175" spans="1:36" ht="15.75" customHeight="1">
      <c r="A175" s="28">
        <v>43432.564583333333</v>
      </c>
      <c r="B175" s="29">
        <v>43432.564583333333</v>
      </c>
      <c r="C175" s="30">
        <f t="shared" si="41"/>
        <v>43432.647916666669</v>
      </c>
      <c r="D175" s="31">
        <v>2</v>
      </c>
      <c r="E175" s="32">
        <v>2079</v>
      </c>
      <c r="F175" s="32"/>
      <c r="G175" s="19"/>
      <c r="H175" s="32" t="s">
        <v>309</v>
      </c>
      <c r="I175" s="32" t="s">
        <v>94</v>
      </c>
      <c r="J175" s="32">
        <f t="shared" si="1"/>
        <v>1</v>
      </c>
      <c r="K175" s="32">
        <v>23</v>
      </c>
      <c r="L175" s="32" t="s">
        <v>82</v>
      </c>
      <c r="M175" s="32" t="s">
        <v>88</v>
      </c>
      <c r="N175" s="32">
        <v>5</v>
      </c>
      <c r="O175" s="32" t="s">
        <v>89</v>
      </c>
      <c r="P175" s="32"/>
      <c r="Q175" s="32" t="s">
        <v>17</v>
      </c>
      <c r="R175" s="32">
        <f t="shared" si="42"/>
        <v>1</v>
      </c>
      <c r="S175" s="32">
        <f t="shared" si="43"/>
        <v>0</v>
      </c>
      <c r="T175" s="32">
        <f t="shared" si="44"/>
        <v>0</v>
      </c>
      <c r="U175" s="32">
        <f t="shared" si="45"/>
        <v>0</v>
      </c>
      <c r="V175" s="19"/>
      <c r="W175" s="32">
        <v>6119</v>
      </c>
      <c r="X175" s="32">
        <v>0</v>
      </c>
      <c r="Y175" s="32">
        <v>0</v>
      </c>
      <c r="Z175" s="32">
        <v>0</v>
      </c>
      <c r="AA175" s="32">
        <v>1</v>
      </c>
      <c r="AB175" s="32">
        <v>1</v>
      </c>
      <c r="AC175" s="32">
        <v>1</v>
      </c>
      <c r="AD175" s="32">
        <v>0</v>
      </c>
      <c r="AE175" s="32">
        <v>0</v>
      </c>
      <c r="AF175" s="32">
        <v>0</v>
      </c>
      <c r="AG175" s="32">
        <v>1</v>
      </c>
      <c r="AH175" s="32">
        <v>4</v>
      </c>
      <c r="AI175" s="32">
        <f t="shared" si="46"/>
        <v>0</v>
      </c>
      <c r="AJ175" s="32"/>
    </row>
    <row r="176" spans="1:36" ht="15.75" customHeight="1">
      <c r="A176" s="28">
        <v>43418.792870370373</v>
      </c>
      <c r="B176" s="29">
        <v>43418.792870370373</v>
      </c>
      <c r="C176" s="30">
        <f t="shared" si="41"/>
        <v>43418.876203703709</v>
      </c>
      <c r="D176" s="31">
        <v>3</v>
      </c>
      <c r="E176" s="32">
        <v>2228</v>
      </c>
      <c r="F176" s="19" t="s">
        <v>314</v>
      </c>
      <c r="G176" s="19" t="s">
        <v>315</v>
      </c>
      <c r="H176" s="19" t="s">
        <v>309</v>
      </c>
      <c r="I176" s="32" t="s">
        <v>94</v>
      </c>
      <c r="J176" s="32">
        <f t="shared" si="1"/>
        <v>1</v>
      </c>
      <c r="K176" s="32">
        <v>18</v>
      </c>
      <c r="L176" s="32" t="s">
        <v>69</v>
      </c>
      <c r="M176" s="32"/>
      <c r="N176" s="32">
        <f>IF(L176="Freshman",1,0)</f>
        <v>1</v>
      </c>
      <c r="O176" s="32" t="s">
        <v>90</v>
      </c>
      <c r="P176" s="32"/>
      <c r="Q176" s="32" t="s">
        <v>17</v>
      </c>
      <c r="R176" s="32">
        <f t="shared" si="42"/>
        <v>1</v>
      </c>
      <c r="S176" s="32">
        <f t="shared" si="43"/>
        <v>0</v>
      </c>
      <c r="T176" s="32">
        <f t="shared" si="44"/>
        <v>0</v>
      </c>
      <c r="U176" s="32">
        <f t="shared" si="45"/>
        <v>0</v>
      </c>
      <c r="V176" s="19">
        <v>7</v>
      </c>
      <c r="W176" s="32">
        <v>1532</v>
      </c>
      <c r="X176" s="32"/>
      <c r="Y176" s="32"/>
      <c r="Z176" s="32"/>
      <c r="AA176" s="32"/>
      <c r="AB176" s="32"/>
      <c r="AC176" s="32"/>
      <c r="AD176" s="32"/>
      <c r="AE176" s="32"/>
      <c r="AF176" s="32"/>
      <c r="AG176" s="32"/>
      <c r="AH176" s="32"/>
      <c r="AI176" s="32">
        <f t="shared" si="46"/>
        <v>1</v>
      </c>
      <c r="AJ176" s="32">
        <f t="shared" ref="AJ176:AJ178" si="48">IF(AI176=1, V176-AH176-1,0)</f>
        <v>6</v>
      </c>
    </row>
    <row r="177" spans="1:36" ht="15.75" customHeight="1">
      <c r="A177" s="28"/>
      <c r="B177" s="29"/>
      <c r="C177" s="30"/>
      <c r="D177" s="31"/>
      <c r="E177" s="32">
        <v>2465</v>
      </c>
      <c r="F177" s="32" t="s">
        <v>316</v>
      </c>
      <c r="G177" s="32"/>
      <c r="H177" s="32" t="s">
        <v>309</v>
      </c>
      <c r="I177" s="32"/>
      <c r="J177" s="32">
        <f t="shared" si="1"/>
        <v>0</v>
      </c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2"/>
      <c r="V177" s="32">
        <v>4</v>
      </c>
      <c r="W177" s="32"/>
      <c r="X177" s="32"/>
      <c r="Y177" s="32"/>
      <c r="Z177" s="32"/>
      <c r="AA177" s="32"/>
      <c r="AB177" s="32"/>
      <c r="AC177" s="32"/>
      <c r="AD177" s="32"/>
      <c r="AE177" s="32"/>
      <c r="AF177" s="32"/>
      <c r="AG177" s="32"/>
      <c r="AH177" s="32"/>
      <c r="AI177" s="32">
        <f t="shared" si="46"/>
        <v>1</v>
      </c>
      <c r="AJ177" s="32">
        <f t="shared" si="48"/>
        <v>3</v>
      </c>
    </row>
    <row r="178" spans="1:36" ht="15.75" customHeight="1">
      <c r="A178" s="28">
        <v>43433.55972222222</v>
      </c>
      <c r="B178" s="29">
        <v>43433.55972222222</v>
      </c>
      <c r="C178" s="30">
        <f t="shared" ref="C178:C181" si="49">B178+((1/24)*2)</f>
        <v>43433.643055555556</v>
      </c>
      <c r="D178" s="31">
        <v>2</v>
      </c>
      <c r="E178" s="32">
        <v>2478</v>
      </c>
      <c r="F178" s="32" t="s">
        <v>317</v>
      </c>
      <c r="G178" s="31" t="s">
        <v>318</v>
      </c>
      <c r="H178" s="32" t="s">
        <v>309</v>
      </c>
      <c r="I178" s="32" t="s">
        <v>63</v>
      </c>
      <c r="J178" s="32">
        <f t="shared" si="1"/>
        <v>0</v>
      </c>
      <c r="K178" s="32">
        <v>19</v>
      </c>
      <c r="L178" s="32" t="s">
        <v>97</v>
      </c>
      <c r="M178" s="32"/>
      <c r="N178" s="32">
        <v>2</v>
      </c>
      <c r="O178" s="32" t="s">
        <v>90</v>
      </c>
      <c r="P178" s="32"/>
      <c r="Q178" s="32" t="s">
        <v>17</v>
      </c>
      <c r="R178" s="32">
        <f t="shared" ref="R178:R181" si="50">IF(Q178="DL",1,0)</f>
        <v>1</v>
      </c>
      <c r="S178" s="32">
        <f t="shared" ref="S178:S181" si="51">IF(Q178="DG",1,0)</f>
        <v>0</v>
      </c>
      <c r="T178" s="32">
        <f t="shared" ref="T178:T181" si="52">IF(Q178="NL",1,0)</f>
        <v>0</v>
      </c>
      <c r="U178" s="32">
        <f t="shared" ref="U178:U181" si="53">IF(Q178="NG",1,0)</f>
        <v>0</v>
      </c>
      <c r="V178" s="32">
        <v>5</v>
      </c>
      <c r="W178" s="32">
        <v>7176</v>
      </c>
      <c r="X178" s="32">
        <v>0</v>
      </c>
      <c r="Y178" s="32">
        <v>0</v>
      </c>
      <c r="Z178" s="32">
        <v>0</v>
      </c>
      <c r="AA178" s="32">
        <v>0</v>
      </c>
      <c r="AB178" s="32">
        <v>0</v>
      </c>
      <c r="AC178" s="32">
        <v>0</v>
      </c>
      <c r="AD178" s="32">
        <v>0</v>
      </c>
      <c r="AE178" s="32">
        <v>0</v>
      </c>
      <c r="AF178" s="32">
        <v>0</v>
      </c>
      <c r="AG178" s="32">
        <v>0</v>
      </c>
      <c r="AH178" s="32">
        <v>0</v>
      </c>
      <c r="AI178" s="32">
        <f t="shared" si="46"/>
        <v>1</v>
      </c>
      <c r="AJ178" s="32">
        <f t="shared" si="48"/>
        <v>4</v>
      </c>
    </row>
    <row r="179" spans="1:36" ht="15.75" customHeight="1">
      <c r="A179" s="28">
        <v>43418.653124999997</v>
      </c>
      <c r="B179" s="29">
        <v>43418.653124999997</v>
      </c>
      <c r="C179" s="30">
        <f t="shared" si="49"/>
        <v>43418.736458333333</v>
      </c>
      <c r="D179" s="31">
        <v>3</v>
      </c>
      <c r="E179" s="32">
        <v>2700</v>
      </c>
      <c r="F179" s="19" t="s">
        <v>319</v>
      </c>
      <c r="G179" s="19" t="s">
        <v>320</v>
      </c>
      <c r="H179" s="19" t="s">
        <v>309</v>
      </c>
      <c r="I179" s="32" t="s">
        <v>94</v>
      </c>
      <c r="J179" s="32">
        <f t="shared" si="1"/>
        <v>1</v>
      </c>
      <c r="K179" s="32">
        <v>18</v>
      </c>
      <c r="L179" s="32" t="s">
        <v>69</v>
      </c>
      <c r="M179" s="32"/>
      <c r="N179" s="32">
        <f>IF(L179="Freshman",1,0)</f>
        <v>1</v>
      </c>
      <c r="O179" s="32" t="s">
        <v>89</v>
      </c>
      <c r="P179" s="32"/>
      <c r="Q179" s="32" t="s">
        <v>17</v>
      </c>
      <c r="R179" s="32">
        <f t="shared" si="50"/>
        <v>1</v>
      </c>
      <c r="S179" s="32">
        <f t="shared" si="51"/>
        <v>0</v>
      </c>
      <c r="T179" s="32">
        <f t="shared" si="52"/>
        <v>0</v>
      </c>
      <c r="U179" s="32">
        <f t="shared" si="53"/>
        <v>0</v>
      </c>
      <c r="V179" s="19">
        <v>10</v>
      </c>
      <c r="W179" s="32" t="s">
        <v>321</v>
      </c>
      <c r="X179" s="32"/>
      <c r="Y179" s="32"/>
      <c r="Z179" s="32"/>
      <c r="AA179" s="32"/>
      <c r="AB179" s="32"/>
      <c r="AC179" s="32"/>
      <c r="AD179" s="32"/>
      <c r="AE179" s="32"/>
      <c r="AF179" s="32"/>
      <c r="AG179" s="32"/>
      <c r="AH179" s="32"/>
      <c r="AI179" s="32"/>
      <c r="AJ179" s="32"/>
    </row>
    <row r="180" spans="1:36" ht="15.75" customHeight="1">
      <c r="A180" s="28">
        <v>43430.550694444442</v>
      </c>
      <c r="B180" s="29">
        <v>43430.550694444442</v>
      </c>
      <c r="C180" s="30">
        <f t="shared" si="49"/>
        <v>43430.634027777778</v>
      </c>
      <c r="D180" s="31">
        <v>2</v>
      </c>
      <c r="E180" s="32">
        <v>2734</v>
      </c>
      <c r="F180" s="19" t="s">
        <v>322</v>
      </c>
      <c r="G180" s="19" t="s">
        <v>323</v>
      </c>
      <c r="H180" s="19" t="s">
        <v>309</v>
      </c>
      <c r="I180" s="32" t="s">
        <v>63</v>
      </c>
      <c r="J180" s="32">
        <f t="shared" si="1"/>
        <v>0</v>
      </c>
      <c r="K180" s="32">
        <v>21</v>
      </c>
      <c r="L180" s="32" t="s">
        <v>95</v>
      </c>
      <c r="M180" s="32"/>
      <c r="N180" s="32">
        <v>4</v>
      </c>
      <c r="O180" s="32" t="s">
        <v>84</v>
      </c>
      <c r="P180" s="32"/>
      <c r="Q180" s="32" t="s">
        <v>17</v>
      </c>
      <c r="R180" s="32">
        <f t="shared" si="50"/>
        <v>1</v>
      </c>
      <c r="S180" s="32">
        <f t="shared" si="51"/>
        <v>0</v>
      </c>
      <c r="T180" s="32">
        <f t="shared" si="52"/>
        <v>0</v>
      </c>
      <c r="U180" s="32">
        <f t="shared" si="53"/>
        <v>0</v>
      </c>
      <c r="V180" s="19">
        <v>4</v>
      </c>
      <c r="W180" s="32"/>
      <c r="X180" s="32"/>
      <c r="Y180" s="32"/>
      <c r="Z180" s="32"/>
      <c r="AA180" s="32"/>
      <c r="AB180" s="32"/>
      <c r="AC180" s="32"/>
      <c r="AD180" s="32"/>
      <c r="AE180" s="32"/>
      <c r="AF180" s="32"/>
      <c r="AG180" s="32"/>
      <c r="AH180" s="32"/>
      <c r="AI180" s="32"/>
      <c r="AJ180" s="32"/>
    </row>
    <row r="181" spans="1:36" ht="15.75" customHeight="1">
      <c r="A181" s="28">
        <v>43432.522916666669</v>
      </c>
      <c r="B181" s="29">
        <v>43432.522916666669</v>
      </c>
      <c r="C181" s="30">
        <f t="shared" si="49"/>
        <v>43432.606250000004</v>
      </c>
      <c r="D181" s="31">
        <v>2</v>
      </c>
      <c r="E181" s="32">
        <v>2813</v>
      </c>
      <c r="F181" s="32" t="s">
        <v>324</v>
      </c>
      <c r="G181" s="32"/>
      <c r="H181" s="32" t="s">
        <v>309</v>
      </c>
      <c r="I181" s="32" t="s">
        <v>94</v>
      </c>
      <c r="J181" s="32">
        <f t="shared" si="1"/>
        <v>1</v>
      </c>
      <c r="K181" s="32">
        <v>25</v>
      </c>
      <c r="L181" s="32" t="s">
        <v>82</v>
      </c>
      <c r="M181" s="32"/>
      <c r="N181" s="32">
        <v>5</v>
      </c>
      <c r="O181" s="32" t="s">
        <v>92</v>
      </c>
      <c r="P181" s="32"/>
      <c r="Q181" s="32" t="s">
        <v>17</v>
      </c>
      <c r="R181" s="32">
        <f t="shared" si="50"/>
        <v>1</v>
      </c>
      <c r="S181" s="32">
        <f t="shared" si="51"/>
        <v>0</v>
      </c>
      <c r="T181" s="32">
        <f t="shared" si="52"/>
        <v>0</v>
      </c>
      <c r="U181" s="32">
        <f t="shared" si="53"/>
        <v>0</v>
      </c>
      <c r="V181" s="32">
        <v>3</v>
      </c>
      <c r="W181" s="32">
        <v>5454</v>
      </c>
      <c r="X181" s="32"/>
      <c r="Y181" s="32"/>
      <c r="Z181" s="32"/>
      <c r="AA181" s="32"/>
      <c r="AB181" s="32"/>
      <c r="AC181" s="32"/>
      <c r="AD181" s="32"/>
      <c r="AE181" s="32"/>
      <c r="AF181" s="32"/>
      <c r="AG181" s="32"/>
      <c r="AH181" s="32"/>
      <c r="AI181" s="32"/>
      <c r="AJ181" s="32"/>
    </row>
    <row r="182" spans="1:36" ht="15.75" customHeight="1"/>
    <row r="183" spans="1:36" ht="15.75" customHeight="1"/>
    <row r="184" spans="1:36" ht="15.75" customHeight="1"/>
    <row r="185" spans="1:36" ht="15.75" customHeight="1"/>
    <row r="186" spans="1:36" ht="15.75" customHeight="1"/>
    <row r="187" spans="1:36" ht="15.75" customHeight="1"/>
    <row r="188" spans="1:36" ht="15.75" customHeight="1"/>
    <row r="189" spans="1:36" ht="15.75" customHeight="1"/>
    <row r="190" spans="1:36" ht="15.75" customHeight="1"/>
    <row r="191" spans="1:36" ht="15.75" customHeight="1"/>
    <row r="192" spans="1:36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5" right="0.75" top="1" bottom="1" header="0" footer="0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"/>
  <sheetViews>
    <sheetView workbookViewId="0"/>
  </sheetViews>
  <sheetFormatPr baseColWidth="10" defaultColWidth="11.1640625" defaultRowHeight="15" customHeight="1" x14ac:dyDescent="0"/>
  <cols>
    <col min="1" max="1" width="20" customWidth="1"/>
    <col min="2" max="2" width="105.33203125" customWidth="1"/>
    <col min="3" max="26" width="10.5" customWidth="1"/>
  </cols>
  <sheetData>
    <row r="1" spans="1:2" ht="38">
      <c r="A1" s="33" t="s">
        <v>1</v>
      </c>
      <c r="B1" s="34"/>
    </row>
    <row r="2" spans="1:2">
      <c r="A2" s="5" t="s">
        <v>0</v>
      </c>
      <c r="B2" s="7" t="s">
        <v>37</v>
      </c>
    </row>
    <row r="3" spans="1:2">
      <c r="A3" s="5" t="s">
        <v>2</v>
      </c>
      <c r="B3" s="7" t="s">
        <v>38</v>
      </c>
    </row>
    <row r="4" spans="1:2">
      <c r="A4" s="5" t="s">
        <v>3</v>
      </c>
      <c r="B4" s="7" t="s">
        <v>39</v>
      </c>
    </row>
    <row r="5" spans="1:2">
      <c r="A5" s="5" t="s">
        <v>4</v>
      </c>
      <c r="B5" s="7" t="s">
        <v>40</v>
      </c>
    </row>
    <row r="6" spans="1:2">
      <c r="A6" s="5" t="s">
        <v>41</v>
      </c>
      <c r="B6" s="7" t="s">
        <v>42</v>
      </c>
    </row>
    <row r="7" spans="1:2">
      <c r="A7" s="5" t="s">
        <v>6</v>
      </c>
      <c r="B7" s="7" t="s">
        <v>43</v>
      </c>
    </row>
    <row r="8" spans="1:2">
      <c r="A8" s="5" t="s">
        <v>7</v>
      </c>
      <c r="B8" s="7" t="s">
        <v>44</v>
      </c>
    </row>
    <row r="9" spans="1:2">
      <c r="A9" s="5" t="s">
        <v>35</v>
      </c>
      <c r="B9" s="7" t="s">
        <v>45</v>
      </c>
    </row>
    <row r="10" spans="1:2" ht="27">
      <c r="A10" s="5" t="s">
        <v>16</v>
      </c>
      <c r="B10" s="7" t="s">
        <v>46</v>
      </c>
    </row>
    <row r="11" spans="1:2">
      <c r="A11" s="5" t="s">
        <v>17</v>
      </c>
      <c r="B11" s="7" t="s">
        <v>47</v>
      </c>
    </row>
    <row r="12" spans="1:2">
      <c r="A12" s="5" t="s">
        <v>18</v>
      </c>
      <c r="B12" s="7" t="s">
        <v>48</v>
      </c>
    </row>
    <row r="13" spans="1:2">
      <c r="A13" s="5" t="s">
        <v>19</v>
      </c>
      <c r="B13" s="7" t="s">
        <v>49</v>
      </c>
    </row>
    <row r="14" spans="1:2">
      <c r="A14" s="5" t="s">
        <v>20</v>
      </c>
      <c r="B14" s="7" t="s">
        <v>50</v>
      </c>
    </row>
    <row r="15" spans="1:2">
      <c r="A15" s="5" t="s">
        <v>21</v>
      </c>
      <c r="B15" s="7" t="s">
        <v>51</v>
      </c>
    </row>
    <row r="16" spans="1:2">
      <c r="A16" s="5" t="s">
        <v>22</v>
      </c>
      <c r="B16" s="7" t="s">
        <v>52</v>
      </c>
    </row>
    <row r="17" spans="1:2">
      <c r="A17" s="5" t="s">
        <v>53</v>
      </c>
      <c r="B17" s="7" t="s">
        <v>54</v>
      </c>
    </row>
    <row r="18" spans="1:2">
      <c r="A18" s="5" t="s">
        <v>24</v>
      </c>
      <c r="B18" s="7" t="s">
        <v>55</v>
      </c>
    </row>
    <row r="19" spans="1:2">
      <c r="A19" s="5" t="s">
        <v>25</v>
      </c>
      <c r="B19" s="7" t="s">
        <v>56</v>
      </c>
    </row>
    <row r="20" spans="1:2">
      <c r="A20" s="5" t="s">
        <v>26</v>
      </c>
      <c r="B20" s="7" t="s">
        <v>57</v>
      </c>
    </row>
    <row r="21" spans="1:2" ht="15.75" customHeight="1">
      <c r="A21" s="5" t="s">
        <v>27</v>
      </c>
      <c r="B21" s="7" t="s">
        <v>58</v>
      </c>
    </row>
    <row r="22" spans="1:2" ht="15.75" customHeight="1">
      <c r="A22" s="5" t="s">
        <v>28</v>
      </c>
      <c r="B22" s="7" t="s">
        <v>60</v>
      </c>
    </row>
    <row r="23" spans="1:2" ht="15.75" customHeight="1">
      <c r="A23" s="5" t="s">
        <v>29</v>
      </c>
      <c r="B23" s="7" t="s">
        <v>62</v>
      </c>
    </row>
    <row r="24" spans="1:2" ht="15.75" customHeight="1">
      <c r="A24" s="5" t="s">
        <v>30</v>
      </c>
      <c r="B24" s="7" t="s">
        <v>65</v>
      </c>
    </row>
    <row r="25" spans="1:2" ht="15.75" customHeight="1">
      <c r="A25" s="5" t="s">
        <v>31</v>
      </c>
      <c r="B25" s="7" t="s">
        <v>66</v>
      </c>
    </row>
    <row r="26" spans="1:2" ht="15.75" customHeight="1">
      <c r="A26" s="5" t="s">
        <v>32</v>
      </c>
      <c r="B26" s="7" t="s">
        <v>67</v>
      </c>
    </row>
    <row r="27" spans="1:2" ht="15.75" customHeight="1">
      <c r="A27" s="5" t="s">
        <v>8</v>
      </c>
      <c r="B27" s="7" t="s">
        <v>68</v>
      </c>
    </row>
    <row r="28" spans="1:2" ht="15.75" customHeight="1">
      <c r="A28" s="5" t="s">
        <v>9</v>
      </c>
      <c r="B28" s="7" t="s">
        <v>70</v>
      </c>
    </row>
    <row r="29" spans="1:2" ht="15.75" customHeight="1">
      <c r="A29" s="5" t="s">
        <v>10</v>
      </c>
      <c r="B29" s="7" t="s">
        <v>71</v>
      </c>
    </row>
    <row r="30" spans="1:2" ht="15.75" customHeight="1">
      <c r="A30" s="5" t="s">
        <v>11</v>
      </c>
      <c r="B30" s="7" t="s">
        <v>72</v>
      </c>
    </row>
    <row r="31" spans="1:2" ht="15.75" customHeight="1">
      <c r="A31" s="5" t="s">
        <v>12</v>
      </c>
      <c r="B31" s="7" t="s">
        <v>73</v>
      </c>
    </row>
    <row r="32" spans="1:2" ht="15.75" customHeight="1">
      <c r="A32" s="5" t="s">
        <v>13</v>
      </c>
      <c r="B32" s="7" t="s">
        <v>74</v>
      </c>
    </row>
    <row r="33" spans="1:2" ht="15.75" customHeight="1">
      <c r="A33" s="5" t="s">
        <v>14</v>
      </c>
      <c r="B33" s="7" t="s">
        <v>75</v>
      </c>
    </row>
    <row r="34" spans="1:2" ht="15.75" customHeight="1">
      <c r="A34" s="5" t="s">
        <v>15</v>
      </c>
      <c r="B34" s="7" t="s">
        <v>77</v>
      </c>
    </row>
    <row r="35" spans="1:2" ht="15.75" customHeight="1">
      <c r="A35" s="5" t="s">
        <v>34</v>
      </c>
      <c r="B35" s="7" t="s">
        <v>78</v>
      </c>
    </row>
    <row r="36" spans="1:2" ht="15.75" customHeight="1">
      <c r="A36" s="5" t="s">
        <v>79</v>
      </c>
      <c r="B36" s="7" t="s">
        <v>80</v>
      </c>
    </row>
    <row r="37" spans="1:2" ht="15.75" customHeight="1"/>
    <row r="38" spans="1:2" ht="15.75" customHeight="1"/>
    <row r="39" spans="1:2" ht="15.75" customHeight="1"/>
    <row r="40" spans="1:2" ht="15.75" customHeight="1"/>
    <row r="41" spans="1:2" ht="15.75" customHeight="1"/>
    <row r="42" spans="1:2" ht="15.75" customHeight="1"/>
    <row r="43" spans="1:2" ht="15.75" customHeight="1"/>
    <row r="44" spans="1:2" ht="15.75" customHeight="1"/>
    <row r="45" spans="1:2" ht="15.75" customHeight="1"/>
    <row r="46" spans="1:2" ht="15.75" customHeight="1"/>
    <row r="47" spans="1:2" ht="15.75" customHeight="1"/>
    <row r="48" spans="1:2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B1"/>
  </mergeCells>
  <pageMargins left="0.75" right="0.75" top="1" bottom="1" header="0" footer="0"/>
  <pageSetup orientation="portrait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full data (with bad obs.)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Justin</cp:lastModifiedBy>
  <dcterms:created xsi:type="dcterms:W3CDTF">2018-12-07T19:22:06Z</dcterms:created>
  <dcterms:modified xsi:type="dcterms:W3CDTF">2018-12-07T19:22:06Z</dcterms:modified>
</cp:coreProperties>
</file>